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vellukset\Thesispython\"/>
    </mc:Choice>
  </mc:AlternateContent>
  <xr:revisionPtr revIDLastSave="0" documentId="13_ncr:1_{89EDAB46-86F3-42CC-910E-3CA6D67CC46C}" xr6:coauthVersionLast="45" xr6:coauthVersionMax="45" xr10:uidLastSave="{00000000-0000-0000-0000-000000000000}"/>
  <bookViews>
    <workbookView xWindow="-11340" yWindow="2265" windowWidth="21600" windowHeight="11280" firstSheet="7" activeTab="10" xr2:uid="{5CD28905-F7EE-4D3C-B64E-C55E640BF302}"/>
  </bookViews>
  <sheets>
    <sheet name="Totannualmaxcapacity" sheetId="1" r:id="rId1"/>
    <sheet name="Totalannualmincapacity" sheetId="4" r:id="rId2"/>
    <sheet name="residualcapacity" sheetId="7" r:id="rId3"/>
    <sheet name="Outputactivity" sheetId="9" r:id="rId4"/>
    <sheet name="for txt file max capacity" sheetId="5" r:id="rId5"/>
    <sheet name="for txt file min capacity" sheetId="6" r:id="rId6"/>
    <sheet name="for txt file residual" sheetId="8" r:id="rId7"/>
    <sheet name="Demand" sheetId="2" r:id="rId8"/>
    <sheet name="for txt file" sheetId="3" r:id="rId9"/>
    <sheet name="Population" sheetId="10" r:id="rId10"/>
    <sheet name="GD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8" i="1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7" i="11"/>
  <c r="D4" i="10"/>
  <c r="D5" i="10"/>
  <c r="D6" i="10"/>
  <c r="D9" i="10"/>
  <c r="D10" i="10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8" i="10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4" i="3"/>
  <c r="C48" i="2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47" i="2"/>
  <c r="C38" i="2"/>
  <c r="C39" i="2"/>
  <c r="C40" i="2" s="1"/>
  <c r="C41" i="2" s="1"/>
  <c r="C42" i="2" s="1"/>
  <c r="C43" i="2" s="1"/>
  <c r="C44" i="2" s="1"/>
  <c r="C45" i="2" s="1"/>
  <c r="C37" i="2"/>
  <c r="C46" i="2"/>
  <c r="C28" i="2"/>
  <c r="C29" i="2" s="1"/>
  <c r="C30" i="2" s="1"/>
  <c r="C31" i="2" s="1"/>
  <c r="C32" i="2" s="1"/>
  <c r="C33" i="2" s="1"/>
  <c r="C34" i="2" s="1"/>
  <c r="C35" i="2" s="1"/>
  <c r="C27" i="2"/>
  <c r="C36" i="2"/>
  <c r="C18" i="2"/>
  <c r="C19" i="2" s="1"/>
  <c r="C20" i="2" s="1"/>
  <c r="C21" i="2" s="1"/>
  <c r="C22" i="2" s="1"/>
  <c r="C23" i="2" s="1"/>
  <c r="C24" i="2" s="1"/>
  <c r="C25" i="2" s="1"/>
  <c r="C17" i="2"/>
  <c r="C26" i="2"/>
  <c r="C8" i="2"/>
  <c r="C9" i="2"/>
  <c r="C10" i="2" s="1"/>
  <c r="C11" i="2" s="1"/>
  <c r="C12" i="2" s="1"/>
  <c r="C13" i="2" s="1"/>
  <c r="C14" i="2" s="1"/>
  <c r="C15" i="2" s="1"/>
  <c r="C7" i="2"/>
  <c r="C16" i="2"/>
  <c r="C4" i="2"/>
  <c r="C5" i="2"/>
  <c r="C6" i="2"/>
  <c r="F396" i="6" l="1"/>
  <c r="F397" i="6"/>
  <c r="F398" i="6"/>
  <c r="F399" i="6"/>
  <c r="F400" i="6"/>
  <c r="F401" i="6"/>
  <c r="F402" i="6"/>
  <c r="F403" i="6"/>
  <c r="F404" i="6"/>
  <c r="F405" i="6"/>
  <c r="F395" i="6"/>
  <c r="F397" i="5"/>
  <c r="F398" i="5"/>
  <c r="F399" i="5"/>
  <c r="F400" i="5"/>
  <c r="F401" i="5"/>
  <c r="F402" i="5"/>
  <c r="F403" i="5"/>
  <c r="F404" i="5"/>
  <c r="F405" i="5"/>
  <c r="F406" i="5"/>
  <c r="F396" i="5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05" i="6"/>
  <c r="N404" i="6"/>
  <c r="N403" i="6"/>
  <c r="N402" i="6"/>
  <c r="N401" i="6"/>
  <c r="N400" i="6"/>
  <c r="N399" i="6"/>
  <c r="N398" i="6"/>
  <c r="N397" i="6"/>
  <c r="N396" i="6"/>
  <c r="N395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55" i="6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52" i="5"/>
  <c r="R94" i="9"/>
  <c r="R95" i="9" s="1"/>
  <c r="R96" i="9" s="1"/>
  <c r="R97" i="9" s="1"/>
  <c r="R98" i="9" s="1"/>
  <c r="R99" i="9" s="1"/>
  <c r="R100" i="9" s="1"/>
  <c r="R101" i="9" s="1"/>
  <c r="R93" i="9"/>
  <c r="R85" i="9"/>
  <c r="R86" i="9" s="1"/>
  <c r="R87" i="9" s="1"/>
  <c r="R88" i="9" s="1"/>
  <c r="R89" i="9" s="1"/>
  <c r="R90" i="9" s="1"/>
  <c r="R91" i="9" s="1"/>
  <c r="R84" i="9"/>
  <c r="R83" i="9"/>
  <c r="R73" i="9"/>
  <c r="R74" i="9" s="1"/>
  <c r="R75" i="9" s="1"/>
  <c r="R76" i="9" s="1"/>
  <c r="R77" i="9" s="1"/>
  <c r="R78" i="9" s="1"/>
  <c r="R79" i="9" s="1"/>
  <c r="R80" i="9" s="1"/>
  <c r="R81" i="9" s="1"/>
  <c r="R63" i="9"/>
  <c r="R64" i="9" s="1"/>
  <c r="R65" i="9" s="1"/>
  <c r="R66" i="9" s="1"/>
  <c r="R67" i="9" s="1"/>
  <c r="R68" i="9" s="1"/>
  <c r="R69" i="9" s="1"/>
  <c r="R70" i="9" s="1"/>
  <c r="R71" i="9" s="1"/>
  <c r="R37" i="9"/>
  <c r="R38" i="9" s="1"/>
  <c r="R39" i="9" s="1"/>
  <c r="R40" i="9" s="1"/>
  <c r="R41" i="9" s="1"/>
  <c r="R42" i="9" s="1"/>
  <c r="R43" i="9" s="1"/>
  <c r="R44" i="9" s="1"/>
  <c r="R45" i="9" s="1"/>
  <c r="R27" i="9"/>
  <c r="R28" i="9" s="1"/>
  <c r="R29" i="9" s="1"/>
  <c r="R30" i="9" s="1"/>
  <c r="R31" i="9" s="1"/>
  <c r="R32" i="9" s="1"/>
  <c r="R33" i="9" s="1"/>
  <c r="R34" i="9" s="1"/>
  <c r="R35" i="9" s="1"/>
  <c r="R18" i="9"/>
  <c r="R19" i="9" s="1"/>
  <c r="R20" i="9" s="1"/>
  <c r="R21" i="9" s="1"/>
  <c r="R22" i="9" s="1"/>
  <c r="R23" i="9" s="1"/>
  <c r="R24" i="9" s="1"/>
  <c r="R25" i="9" s="1"/>
  <c r="R17" i="9"/>
  <c r="R9" i="9"/>
  <c r="R10" i="9" s="1"/>
  <c r="R11" i="9" s="1"/>
  <c r="R12" i="9" s="1"/>
  <c r="R13" i="9" s="1"/>
  <c r="R14" i="9" s="1"/>
  <c r="R15" i="9" s="1"/>
  <c r="R8" i="9"/>
  <c r="R7" i="9"/>
  <c r="F39" i="9"/>
  <c r="F40" i="9" s="1"/>
  <c r="F41" i="9" s="1"/>
  <c r="F42" i="9" s="1"/>
  <c r="F43" i="9" s="1"/>
  <c r="F44" i="9" s="1"/>
  <c r="F45" i="9" s="1"/>
  <c r="F46" i="9" s="1"/>
  <c r="F38" i="9"/>
  <c r="F29" i="9"/>
  <c r="F30" i="9" s="1"/>
  <c r="F31" i="9" s="1"/>
  <c r="F32" i="9" s="1"/>
  <c r="F33" i="9" s="1"/>
  <c r="F34" i="9" s="1"/>
  <c r="F35" i="9" s="1"/>
  <c r="F36" i="9" s="1"/>
  <c r="F28" i="9"/>
  <c r="F19" i="9"/>
  <c r="F20" i="9" s="1"/>
  <c r="F21" i="9" s="1"/>
  <c r="F22" i="9" s="1"/>
  <c r="F23" i="9" s="1"/>
  <c r="F24" i="9" s="1"/>
  <c r="F25" i="9" s="1"/>
  <c r="F26" i="9" s="1"/>
  <c r="F18" i="9"/>
  <c r="F9" i="9"/>
  <c r="F10" i="9" s="1"/>
  <c r="F11" i="9" s="1"/>
  <c r="F12" i="9" s="1"/>
  <c r="F13" i="9" s="1"/>
  <c r="F14" i="9" s="1"/>
  <c r="F15" i="9" s="1"/>
  <c r="F16" i="9" s="1"/>
  <c r="F8" i="9"/>
  <c r="E39" i="9"/>
  <c r="E40" i="9"/>
  <c r="E41" i="9" s="1"/>
  <c r="E42" i="9" s="1"/>
  <c r="E43" i="9" s="1"/>
  <c r="E44" i="9" s="1"/>
  <c r="E45" i="9" s="1"/>
  <c r="E46" i="9" s="1"/>
  <c r="E38" i="9"/>
  <c r="E29" i="9"/>
  <c r="E30" i="9" s="1"/>
  <c r="E31" i="9" s="1"/>
  <c r="E32" i="9" s="1"/>
  <c r="E33" i="9" s="1"/>
  <c r="E34" i="9" s="1"/>
  <c r="E35" i="9" s="1"/>
  <c r="E36" i="9" s="1"/>
  <c r="E28" i="9"/>
  <c r="E19" i="9"/>
  <c r="E20" i="9"/>
  <c r="E21" i="9" s="1"/>
  <c r="E22" i="9" s="1"/>
  <c r="E23" i="9" s="1"/>
  <c r="E24" i="9" s="1"/>
  <c r="E25" i="9" s="1"/>
  <c r="E26" i="9" s="1"/>
  <c r="E18" i="9"/>
  <c r="E9" i="9"/>
  <c r="E10" i="9" s="1"/>
  <c r="E11" i="9" s="1"/>
  <c r="E12" i="9" s="1"/>
  <c r="E13" i="9" s="1"/>
  <c r="E14" i="9" s="1"/>
  <c r="E15" i="9" s="1"/>
  <c r="E16" i="9" s="1"/>
  <c r="E8" i="9"/>
  <c r="F30" i="7" l="1"/>
  <c r="F27" i="7"/>
  <c r="F28" i="7" s="1"/>
  <c r="F29" i="7" s="1"/>
  <c r="F26" i="7"/>
  <c r="F22" i="7"/>
  <c r="F23" i="7"/>
  <c r="F24" i="7" s="1"/>
  <c r="F25" i="7" s="1"/>
  <c r="F21" i="7"/>
  <c r="F17" i="7"/>
  <c r="F18" i="7" s="1"/>
  <c r="F19" i="7" s="1"/>
  <c r="F20" i="7" s="1"/>
  <c r="F16" i="7"/>
  <c r="F12" i="7"/>
  <c r="F13" i="7"/>
  <c r="F14" i="7" s="1"/>
  <c r="F15" i="7" s="1"/>
  <c r="F11" i="7"/>
  <c r="F7" i="7"/>
  <c r="F8" i="7"/>
  <c r="F9" i="7" s="1"/>
  <c r="F10" i="7" s="1"/>
  <c r="F6" i="7"/>
  <c r="E22" i="7"/>
  <c r="E23" i="7"/>
  <c r="E24" i="7" s="1"/>
  <c r="E25" i="7" s="1"/>
  <c r="E26" i="7" s="1"/>
  <c r="E27" i="7" s="1"/>
  <c r="E28" i="7" s="1"/>
  <c r="E29" i="7" s="1"/>
  <c r="E21" i="7"/>
  <c r="D21" i="7"/>
  <c r="D22" i="7" s="1"/>
  <c r="D23" i="7" s="1"/>
  <c r="D24" i="7" s="1"/>
  <c r="D25" i="7" s="1"/>
  <c r="D26" i="7" s="1"/>
  <c r="D27" i="7" s="1"/>
  <c r="D28" i="7" s="1"/>
  <c r="D29" i="7" s="1"/>
  <c r="G405" i="6" l="1"/>
  <c r="G404" i="6"/>
  <c r="G403" i="6"/>
  <c r="G402" i="6"/>
  <c r="G401" i="6"/>
  <c r="G400" i="6"/>
  <c r="G399" i="6"/>
  <c r="G398" i="6"/>
  <c r="G397" i="6"/>
  <c r="G396" i="6"/>
  <c r="G395" i="6"/>
  <c r="G406" i="5"/>
  <c r="G405" i="5"/>
  <c r="G404" i="5"/>
  <c r="G403" i="5"/>
  <c r="G402" i="5"/>
  <c r="G401" i="5"/>
  <c r="G400" i="5"/>
  <c r="G399" i="5"/>
  <c r="G398" i="5"/>
  <c r="G397" i="5"/>
  <c r="G396" i="5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J14" i="4" l="1"/>
  <c r="J13" i="4"/>
  <c r="J12" i="4"/>
  <c r="J11" i="4"/>
  <c r="J10" i="4"/>
  <c r="J9" i="4"/>
  <c r="J8" i="4"/>
  <c r="J7" i="4"/>
  <c r="J6" i="4"/>
  <c r="J5" i="4"/>
  <c r="J4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42" i="4"/>
  <c r="H41" i="4"/>
  <c r="H40" i="4"/>
  <c r="H39" i="4"/>
  <c r="H38" i="4"/>
  <c r="H37" i="4"/>
  <c r="H36" i="4"/>
  <c r="H35" i="4"/>
  <c r="H34" i="4"/>
  <c r="H33" i="4"/>
  <c r="H32" i="4"/>
  <c r="H31" i="4"/>
  <c r="H27" i="4"/>
  <c r="H28" i="4"/>
  <c r="H29" i="4"/>
  <c r="H30" i="4"/>
  <c r="H26" i="4"/>
  <c r="H25" i="4"/>
  <c r="H24" i="4"/>
  <c r="H23" i="4"/>
  <c r="H22" i="4"/>
  <c r="H21" i="4"/>
  <c r="H20" i="4"/>
  <c r="H19" i="4"/>
  <c r="H12" i="4"/>
  <c r="H13" i="4"/>
  <c r="H14" i="4"/>
  <c r="H15" i="4"/>
  <c r="H16" i="4"/>
  <c r="H17" i="4"/>
  <c r="H18" i="4"/>
  <c r="H11" i="4"/>
  <c r="G54" i="4"/>
  <c r="G55" i="4"/>
  <c r="G56" i="4"/>
  <c r="G57" i="4"/>
  <c r="G58" i="4"/>
  <c r="G59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0" i="4"/>
  <c r="G31" i="4"/>
  <c r="G32" i="4"/>
  <c r="G33" i="4"/>
  <c r="G34" i="4"/>
  <c r="G35" i="4"/>
  <c r="G36" i="4"/>
  <c r="G29" i="4"/>
  <c r="G28" i="4"/>
  <c r="G27" i="4"/>
  <c r="G26" i="4"/>
  <c r="G25" i="4"/>
  <c r="G24" i="4"/>
  <c r="G23" i="4"/>
  <c r="G22" i="4"/>
  <c r="G21" i="4"/>
  <c r="G20" i="4"/>
  <c r="G11" i="4"/>
  <c r="G12" i="4"/>
  <c r="G13" i="4"/>
  <c r="G14" i="4"/>
  <c r="G15" i="4"/>
  <c r="G16" i="4"/>
  <c r="G17" i="4"/>
  <c r="G18" i="4"/>
  <c r="G19" i="4"/>
  <c r="G10" i="4"/>
  <c r="F54" i="4"/>
  <c r="F55" i="4"/>
  <c r="F56" i="4"/>
  <c r="F57" i="4"/>
  <c r="F58" i="4"/>
  <c r="F59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5" i="4"/>
  <c r="F16" i="4"/>
  <c r="F17" i="4"/>
  <c r="F18" i="4"/>
  <c r="F19" i="4"/>
  <c r="F14" i="4"/>
  <c r="F13" i="4"/>
  <c r="F12" i="4"/>
  <c r="F11" i="4"/>
  <c r="F10" i="4"/>
  <c r="F6" i="4"/>
  <c r="F7" i="4"/>
  <c r="F8" i="4"/>
  <c r="F9" i="4"/>
  <c r="F5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3" i="4"/>
  <c r="C14" i="4"/>
  <c r="C12" i="4"/>
  <c r="C11" i="4"/>
  <c r="C10" i="4"/>
  <c r="C9" i="4"/>
  <c r="C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3" i="4"/>
  <c r="B14" i="4"/>
  <c r="B12" i="4"/>
  <c r="B11" i="4"/>
  <c r="O36" i="1" l="1"/>
  <c r="K12" i="1" l="1"/>
  <c r="K13" i="1"/>
  <c r="K11" i="1"/>
  <c r="K14" i="1"/>
  <c r="K9" i="1"/>
  <c r="K10" i="1"/>
  <c r="K8" i="1"/>
  <c r="K5" i="1"/>
  <c r="K6" i="1"/>
  <c r="K7" i="1"/>
  <c r="K4" i="1"/>
  <c r="J36" i="1"/>
  <c r="J35" i="1"/>
  <c r="J32" i="1"/>
  <c r="J33" i="1"/>
  <c r="J34" i="1"/>
  <c r="J31" i="1"/>
  <c r="J28" i="1"/>
  <c r="J29" i="1"/>
  <c r="J30" i="1"/>
  <c r="J27" i="1"/>
  <c r="J24" i="1"/>
  <c r="J25" i="1"/>
  <c r="J26" i="1"/>
  <c r="J23" i="1"/>
  <c r="J20" i="1"/>
  <c r="J21" i="1"/>
  <c r="J22" i="1"/>
  <c r="J19" i="1"/>
  <c r="J16" i="1"/>
  <c r="J17" i="1"/>
  <c r="J18" i="1"/>
  <c r="J15" i="1"/>
  <c r="J12" i="1"/>
  <c r="J13" i="1"/>
  <c r="J14" i="1"/>
  <c r="J11" i="1"/>
  <c r="J5" i="1"/>
  <c r="J6" i="1"/>
  <c r="J7" i="1"/>
  <c r="J8" i="1"/>
  <c r="J9" i="1"/>
  <c r="J10" i="1"/>
  <c r="J4" i="1"/>
  <c r="D6" i="2" l="1"/>
  <c r="D16" i="2"/>
  <c r="D26" i="2"/>
  <c r="D36" i="2"/>
  <c r="D37" i="2"/>
  <c r="D46" i="2"/>
  <c r="D5" i="2"/>
  <c r="D4" i="2"/>
  <c r="D45" i="2"/>
  <c r="D27" i="2"/>
  <c r="D17" i="2"/>
  <c r="D8" i="2"/>
  <c r="D7" i="2"/>
  <c r="D48" i="2" l="1"/>
  <c r="D47" i="2"/>
  <c r="D41" i="2"/>
  <c r="D44" i="2"/>
  <c r="D40" i="2"/>
  <c r="D43" i="2"/>
  <c r="D39" i="2"/>
  <c r="D42" i="2"/>
  <c r="D38" i="2"/>
  <c r="D10" i="2"/>
  <c r="D9" i="2"/>
  <c r="I32" i="1"/>
  <c r="I33" i="1"/>
  <c r="I34" i="1"/>
  <c r="I35" i="1"/>
  <c r="I36" i="1"/>
  <c r="I31" i="1"/>
  <c r="I24" i="1"/>
  <c r="I25" i="1"/>
  <c r="I26" i="1"/>
  <c r="I27" i="1"/>
  <c r="I28" i="1"/>
  <c r="I29" i="1"/>
  <c r="I30" i="1"/>
  <c r="I23" i="1"/>
  <c r="I20" i="1"/>
  <c r="I21" i="1"/>
  <c r="I22" i="1"/>
  <c r="I19" i="1"/>
  <c r="I15" i="1"/>
  <c r="I16" i="1"/>
  <c r="I17" i="1"/>
  <c r="I18" i="1"/>
  <c r="I12" i="1"/>
  <c r="I13" i="1"/>
  <c r="I14" i="1"/>
  <c r="I11" i="1"/>
  <c r="I1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0" i="1"/>
  <c r="H11" i="1"/>
  <c r="H12" i="1"/>
  <c r="H13" i="1"/>
  <c r="H14" i="1"/>
  <c r="H15" i="1"/>
  <c r="H16" i="1"/>
  <c r="H17" i="1"/>
  <c r="H18" i="1"/>
  <c r="H19" i="1"/>
  <c r="H10" i="1"/>
  <c r="H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0" i="1"/>
  <c r="G11" i="1"/>
  <c r="G12" i="1"/>
  <c r="G13" i="1"/>
  <c r="G14" i="1"/>
  <c r="G15" i="1"/>
  <c r="G16" i="1"/>
  <c r="G17" i="1"/>
  <c r="G18" i="1"/>
  <c r="G19" i="1"/>
  <c r="G10" i="1"/>
  <c r="G6" i="1"/>
  <c r="G7" i="1"/>
  <c r="G8" i="1"/>
  <c r="G9" i="1"/>
  <c r="G5" i="1"/>
  <c r="G4" i="1"/>
  <c r="D49" i="2" l="1"/>
  <c r="D28" i="2"/>
  <c r="D18" i="2"/>
  <c r="D1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5" i="1"/>
  <c r="F32" i="1"/>
  <c r="F33" i="1"/>
  <c r="F34" i="1"/>
  <c r="F31" i="1"/>
  <c r="F28" i="1"/>
  <c r="F29" i="1"/>
  <c r="F30" i="1"/>
  <c r="F27" i="1"/>
  <c r="F24" i="1"/>
  <c r="F25" i="1"/>
  <c r="F26" i="1"/>
  <c r="F23" i="1"/>
  <c r="F20" i="1"/>
  <c r="F21" i="1"/>
  <c r="F22" i="1"/>
  <c r="F19" i="1"/>
  <c r="F16" i="1"/>
  <c r="F17" i="1"/>
  <c r="F18" i="1"/>
  <c r="F15" i="1"/>
  <c r="F12" i="1"/>
  <c r="F13" i="1"/>
  <c r="F14" i="1"/>
  <c r="F11" i="1"/>
  <c r="F9" i="1"/>
  <c r="F10" i="1"/>
  <c r="F8" i="1"/>
  <c r="E36" i="1"/>
  <c r="E35" i="1"/>
  <c r="E32" i="1"/>
  <c r="E33" i="1"/>
  <c r="E34" i="1"/>
  <c r="E31" i="1"/>
  <c r="E28" i="1"/>
  <c r="E29" i="1"/>
  <c r="E30" i="1"/>
  <c r="E27" i="1"/>
  <c r="E24" i="1"/>
  <c r="E25" i="1"/>
  <c r="E26" i="1"/>
  <c r="E23" i="1"/>
  <c r="E20" i="1"/>
  <c r="E21" i="1"/>
  <c r="E22" i="1"/>
  <c r="E19" i="1"/>
  <c r="E18" i="1"/>
  <c r="D36" i="1"/>
  <c r="D35" i="1"/>
  <c r="D32" i="1"/>
  <c r="D33" i="1"/>
  <c r="D34" i="1"/>
  <c r="D31" i="1"/>
  <c r="D28" i="1"/>
  <c r="D29" i="1"/>
  <c r="D30" i="1"/>
  <c r="D27" i="1"/>
  <c r="D24" i="1"/>
  <c r="D25" i="1"/>
  <c r="D26" i="1"/>
  <c r="D23" i="1"/>
  <c r="D20" i="1"/>
  <c r="D21" i="1"/>
  <c r="D22" i="1"/>
  <c r="D19" i="1"/>
  <c r="D16" i="1"/>
  <c r="D17" i="1"/>
  <c r="D18" i="1"/>
  <c r="D15" i="1"/>
  <c r="D12" i="1"/>
  <c r="D13" i="1"/>
  <c r="D14" i="1"/>
  <c r="D11" i="1"/>
  <c r="D10" i="1"/>
  <c r="D9" i="1"/>
  <c r="D8" i="1"/>
  <c r="D5" i="1"/>
  <c r="D6" i="1"/>
  <c r="D4" i="1"/>
  <c r="D7" i="1"/>
  <c r="C36" i="1"/>
  <c r="C35" i="1"/>
  <c r="C32" i="1"/>
  <c r="C33" i="1"/>
  <c r="C34" i="1"/>
  <c r="C31" i="1"/>
  <c r="C28" i="1"/>
  <c r="C29" i="1"/>
  <c r="C30" i="1"/>
  <c r="C27" i="1"/>
  <c r="C24" i="1"/>
  <c r="C25" i="1"/>
  <c r="C26" i="1"/>
  <c r="C23" i="1"/>
  <c r="C20" i="1"/>
  <c r="C21" i="1"/>
  <c r="C22" i="1"/>
  <c r="C19" i="1"/>
  <c r="C16" i="1"/>
  <c r="C17" i="1"/>
  <c r="C18" i="1"/>
  <c r="C15" i="1"/>
  <c r="C12" i="1"/>
  <c r="C13" i="1"/>
  <c r="C14" i="1"/>
  <c r="C11" i="1"/>
  <c r="C10" i="1"/>
  <c r="C9" i="1"/>
  <c r="D50" i="2" l="1"/>
  <c r="D29" i="2"/>
  <c r="D19" i="2"/>
  <c r="D12" i="2"/>
  <c r="D51" i="2" l="1"/>
  <c r="D30" i="2"/>
  <c r="D20" i="2"/>
  <c r="D13" i="2"/>
  <c r="D52" i="2" l="1"/>
  <c r="D31" i="2"/>
  <c r="D21" i="2"/>
  <c r="D15" i="2"/>
  <c r="D14" i="2"/>
  <c r="D53" i="2" l="1"/>
  <c r="D32" i="2"/>
  <c r="D22" i="2"/>
  <c r="D54" i="2" l="1"/>
  <c r="D33" i="2"/>
  <c r="D23" i="2"/>
  <c r="D55" i="2" l="1"/>
  <c r="D35" i="2"/>
  <c r="D34" i="2"/>
  <c r="D25" i="2"/>
  <c r="D24" i="2"/>
  <c r="D56" i="2" l="1"/>
  <c r="D57" i="2" l="1"/>
  <c r="D59" i="2" l="1"/>
  <c r="D58" i="2"/>
</calcChain>
</file>

<file path=xl/sharedStrings.xml><?xml version="1.0" encoding="utf-8"?>
<sst xmlns="http://schemas.openxmlformats.org/spreadsheetml/2006/main" count="8065" uniqueCount="57">
  <si>
    <t>TotalAnnualMaxCapacity</t>
  </si>
  <si>
    <t>Year</t>
  </si>
  <si>
    <t>Coal</t>
  </si>
  <si>
    <t>Gas</t>
  </si>
  <si>
    <t>Nuclear</t>
  </si>
  <si>
    <t>Wind</t>
  </si>
  <si>
    <t>Solar (Utility)</t>
  </si>
  <si>
    <t>Solar (Rooftop)</t>
  </si>
  <si>
    <t>Solar (CSP)</t>
  </si>
  <si>
    <t>Electricity generation per year (GWh)</t>
  </si>
  <si>
    <t>Demand (PJ)</t>
  </si>
  <si>
    <t>Region</t>
  </si>
  <si>
    <t>GHEL03</t>
  </si>
  <si>
    <t>Biomass+Biogas</t>
  </si>
  <si>
    <t>Oil</t>
  </si>
  <si>
    <t>Large hydro</t>
  </si>
  <si>
    <t>Medium hydro</t>
  </si>
  <si>
    <t>Small hydro</t>
  </si>
  <si>
    <t>TotalAnnualMinCapacity</t>
  </si>
  <si>
    <t>REGION</t>
  </si>
  <si>
    <t>GHHYDMS03X</t>
  </si>
  <si>
    <t>GHHYDMS02X</t>
  </si>
  <si>
    <t>GHHYDMS01X</t>
  </si>
  <si>
    <t>GHBMCHC</t>
  </si>
  <si>
    <t>GHBMCHPN</t>
  </si>
  <si>
    <t>GHCOSCPN</t>
  </si>
  <si>
    <t>GHCOSCC</t>
  </si>
  <si>
    <t>GHLFRCPN</t>
  </si>
  <si>
    <t>GHNGCCPN</t>
  </si>
  <si>
    <t>GHNGCCC</t>
  </si>
  <si>
    <t>GHNGGCPN</t>
  </si>
  <si>
    <t>GHHFGCPN</t>
  </si>
  <si>
    <t>GHWINDP00X</t>
  </si>
  <si>
    <t>GHWINDP01X</t>
  </si>
  <si>
    <t>GHNULWP04N</t>
  </si>
  <si>
    <t>GHGOCVPN</t>
  </si>
  <si>
    <t>Interlude</t>
  </si>
  <si>
    <t>GHSOU1P03X</t>
  </si>
  <si>
    <t>GHSOV1F01X</t>
  </si>
  <si>
    <t>GHSOV2F01X</t>
  </si>
  <si>
    <t>GHSOC1P00X</t>
  </si>
  <si>
    <t>GHSOC2P00X</t>
  </si>
  <si>
    <t>In residual capacity combine both natural gas technologies!</t>
  </si>
  <si>
    <t>And oil technologies! (NEJ!)</t>
  </si>
  <si>
    <t>ResidualCapacity</t>
  </si>
  <si>
    <t>GHLFRCP</t>
  </si>
  <si>
    <t>Light fuel oil</t>
  </si>
  <si>
    <t>Heavy fuel oil</t>
  </si>
  <si>
    <t>GHHFGCP</t>
  </si>
  <si>
    <t>GHNGCCP</t>
  </si>
  <si>
    <t>GHEL00T00X</t>
  </si>
  <si>
    <t>GHEL00TDTX</t>
  </si>
  <si>
    <t>GHEL02</t>
  </si>
  <si>
    <t>MAXCAP</t>
  </si>
  <si>
    <t>Opt 2</t>
  </si>
  <si>
    <t>Million People</t>
  </si>
  <si>
    <t>Billion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</si>
</sst>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BEEE-E530-4AC1-A766-C63E5E858F6D}">
  <dimension ref="B2:O59"/>
  <sheetViews>
    <sheetView topLeftCell="B1" zoomScale="90" zoomScaleNormal="90" workbookViewId="0">
      <selection activeCell="F11" sqref="F11"/>
    </sheetView>
  </sheetViews>
  <sheetFormatPr defaultRowHeight="15" x14ac:dyDescent="0.25"/>
  <cols>
    <col min="2" max="2" width="23.85546875" customWidth="1"/>
    <col min="7" max="7" width="14.140625" customWidth="1"/>
    <col min="8" max="8" width="14.85546875" customWidth="1"/>
    <col min="9" max="9" width="10.28515625" customWidth="1"/>
    <col min="10" max="10" width="16.85546875" customWidth="1"/>
    <col min="12" max="12" width="10.7109375" customWidth="1"/>
    <col min="13" max="13" width="14.5703125" customWidth="1"/>
    <col min="14" max="14" width="13" customWidth="1"/>
  </cols>
  <sheetData>
    <row r="2" spans="2:14" x14ac:dyDescent="0.25">
      <c r="B2" s="1" t="s">
        <v>0</v>
      </c>
    </row>
    <row r="3" spans="2:14" x14ac:dyDescent="0.25">
      <c r="B3" s="1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</row>
    <row r="4" spans="2:14" x14ac:dyDescent="0.25">
      <c r="B4">
        <v>2015</v>
      </c>
      <c r="C4">
        <v>0</v>
      </c>
      <c r="D4">
        <f>$D$7</f>
        <v>1.9379999999999999</v>
      </c>
      <c r="E4">
        <v>0</v>
      </c>
      <c r="F4">
        <v>0</v>
      </c>
      <c r="G4">
        <f>(22.5)/1000</f>
        <v>2.2499999999999999E-2</v>
      </c>
      <c r="H4">
        <v>0</v>
      </c>
      <c r="I4">
        <v>0</v>
      </c>
      <c r="J4">
        <f>73/1000</f>
        <v>7.2999999999999995E-2</v>
      </c>
      <c r="K4">
        <f>194/1000</f>
        <v>0.19400000000000001</v>
      </c>
      <c r="L4">
        <v>1.58</v>
      </c>
      <c r="M4">
        <v>0</v>
      </c>
      <c r="N4">
        <v>0</v>
      </c>
    </row>
    <row r="5" spans="2:14" x14ac:dyDescent="0.25">
      <c r="B5">
        <v>2016</v>
      </c>
      <c r="C5">
        <v>0</v>
      </c>
      <c r="D5">
        <f t="shared" ref="D5:D6" si="0">$D$7</f>
        <v>1.9379999999999999</v>
      </c>
      <c r="E5">
        <v>0</v>
      </c>
      <c r="F5">
        <v>0</v>
      </c>
      <c r="G5">
        <f>200/1000</f>
        <v>0.2</v>
      </c>
      <c r="H5">
        <v>0</v>
      </c>
      <c r="I5">
        <v>0</v>
      </c>
      <c r="J5">
        <f t="shared" ref="J5:J10" si="1">73/1000</f>
        <v>7.2999999999999995E-2</v>
      </c>
      <c r="K5">
        <f t="shared" ref="K5:K7" si="2">194/1000</f>
        <v>0.19400000000000001</v>
      </c>
      <c r="L5">
        <v>1.58</v>
      </c>
      <c r="M5">
        <v>0.1</v>
      </c>
      <c r="N5">
        <v>1E-3</v>
      </c>
    </row>
    <row r="6" spans="2:14" x14ac:dyDescent="0.25">
      <c r="B6">
        <v>2017</v>
      </c>
      <c r="C6">
        <v>0</v>
      </c>
      <c r="D6">
        <f t="shared" si="0"/>
        <v>1.9379999999999999</v>
      </c>
      <c r="E6">
        <v>0</v>
      </c>
      <c r="F6">
        <v>0</v>
      </c>
      <c r="G6">
        <f t="shared" ref="G6:G9" si="3">200/1000</f>
        <v>0.2</v>
      </c>
      <c r="H6">
        <v>0</v>
      </c>
      <c r="I6">
        <v>0</v>
      </c>
      <c r="J6">
        <f t="shared" si="1"/>
        <v>7.2999999999999995E-2</v>
      </c>
      <c r="K6">
        <f t="shared" si="2"/>
        <v>0.19400000000000001</v>
      </c>
      <c r="L6">
        <v>1.58</v>
      </c>
      <c r="M6">
        <v>0.1</v>
      </c>
      <c r="N6">
        <v>1E-3</v>
      </c>
    </row>
    <row r="7" spans="2:14" x14ac:dyDescent="0.25">
      <c r="B7">
        <v>2018</v>
      </c>
      <c r="C7">
        <v>0</v>
      </c>
      <c r="D7">
        <f>(1545+393)/1000</f>
        <v>1.9379999999999999</v>
      </c>
      <c r="E7">
        <v>0</v>
      </c>
      <c r="F7">
        <v>0</v>
      </c>
      <c r="G7">
        <f t="shared" si="3"/>
        <v>0.2</v>
      </c>
      <c r="H7">
        <v>0</v>
      </c>
      <c r="I7">
        <v>0</v>
      </c>
      <c r="J7">
        <f t="shared" si="1"/>
        <v>7.2999999999999995E-2</v>
      </c>
      <c r="K7">
        <f t="shared" si="2"/>
        <v>0.19400000000000001</v>
      </c>
      <c r="L7">
        <v>1.58</v>
      </c>
      <c r="M7">
        <v>0.1</v>
      </c>
      <c r="N7">
        <v>1E-3</v>
      </c>
    </row>
    <row r="8" spans="2:14" x14ac:dyDescent="0.25">
      <c r="B8">
        <v>2019</v>
      </c>
      <c r="C8">
        <v>0</v>
      </c>
      <c r="D8">
        <f>(2494+393)/1000</f>
        <v>2.887</v>
      </c>
      <c r="E8">
        <v>0</v>
      </c>
      <c r="F8">
        <f>125/1000</f>
        <v>0.125</v>
      </c>
      <c r="G8">
        <f t="shared" si="3"/>
        <v>0.2</v>
      </c>
      <c r="H8">
        <v>0</v>
      </c>
      <c r="I8">
        <v>0</v>
      </c>
      <c r="J8">
        <f t="shared" si="1"/>
        <v>7.2999999999999995E-2</v>
      </c>
      <c r="K8">
        <f>1387/1000</f>
        <v>1.387</v>
      </c>
      <c r="L8">
        <v>1.58</v>
      </c>
      <c r="M8">
        <v>0.1</v>
      </c>
      <c r="N8">
        <v>1E-3</v>
      </c>
    </row>
    <row r="9" spans="2:14" x14ac:dyDescent="0.25">
      <c r="B9">
        <v>2020</v>
      </c>
      <c r="C9">
        <f>700/1000</f>
        <v>0.7</v>
      </c>
      <c r="D9">
        <f>(2494+393+300)/1000</f>
        <v>3.1869999999999998</v>
      </c>
      <c r="E9">
        <v>0</v>
      </c>
      <c r="F9">
        <f t="shared" ref="F9:F10" si="4">125/1000</f>
        <v>0.125</v>
      </c>
      <c r="G9">
        <f t="shared" si="3"/>
        <v>0.2</v>
      </c>
      <c r="H9">
        <f>20/1000</f>
        <v>0.02</v>
      </c>
      <c r="I9">
        <v>0</v>
      </c>
      <c r="J9">
        <f t="shared" si="1"/>
        <v>7.2999999999999995E-2</v>
      </c>
      <c r="K9">
        <f t="shared" ref="K9:K10" si="5">1387/1000</f>
        <v>1.387</v>
      </c>
      <c r="L9">
        <v>1.58</v>
      </c>
      <c r="M9">
        <v>0.1</v>
      </c>
      <c r="N9">
        <v>1E-3</v>
      </c>
    </row>
    <row r="10" spans="2:14" x14ac:dyDescent="0.25">
      <c r="B10">
        <v>2021</v>
      </c>
      <c r="C10">
        <f>700/1000</f>
        <v>0.7</v>
      </c>
      <c r="D10">
        <f>(2494+393+300)/1000</f>
        <v>3.1869999999999998</v>
      </c>
      <c r="E10">
        <v>0</v>
      </c>
      <c r="F10">
        <f t="shared" si="4"/>
        <v>0.125</v>
      </c>
      <c r="G10">
        <f>(1000+700)/1000</f>
        <v>1.7</v>
      </c>
      <c r="H10">
        <f>200/1000</f>
        <v>0.2</v>
      </c>
      <c r="I10">
        <f>2/1000</f>
        <v>2E-3</v>
      </c>
      <c r="J10">
        <f t="shared" si="1"/>
        <v>7.2999999999999995E-2</v>
      </c>
      <c r="K10">
        <f t="shared" si="5"/>
        <v>1.387</v>
      </c>
      <c r="L10">
        <v>1.58</v>
      </c>
      <c r="M10">
        <v>0.3</v>
      </c>
      <c r="N10">
        <v>0.01</v>
      </c>
    </row>
    <row r="11" spans="2:14" x14ac:dyDescent="0.25">
      <c r="B11">
        <v>2022</v>
      </c>
      <c r="C11">
        <f>1250/1000</f>
        <v>1.25</v>
      </c>
      <c r="D11">
        <f>(2330+786+3235)/1000</f>
        <v>6.351</v>
      </c>
      <c r="E11">
        <v>0</v>
      </c>
      <c r="F11">
        <f>400/1000</f>
        <v>0.4</v>
      </c>
      <c r="G11">
        <f t="shared" ref="G11:G19" si="6">(1000+700)/1000</f>
        <v>1.7</v>
      </c>
      <c r="H11">
        <f t="shared" ref="H11:H19" si="7">200/1000</f>
        <v>0.2</v>
      </c>
      <c r="I11">
        <f>10/1000</f>
        <v>0.01</v>
      </c>
      <c r="J11">
        <f>110/1000</f>
        <v>0.11</v>
      </c>
      <c r="K11">
        <f>447/1000</f>
        <v>0.44700000000000001</v>
      </c>
      <c r="L11">
        <v>1.58</v>
      </c>
      <c r="M11">
        <v>0.3</v>
      </c>
      <c r="N11">
        <v>0.01</v>
      </c>
    </row>
    <row r="12" spans="2:14" x14ac:dyDescent="0.25">
      <c r="B12">
        <v>2023</v>
      </c>
      <c r="C12">
        <f t="shared" ref="C12:C14" si="8">1250/1000</f>
        <v>1.25</v>
      </c>
      <c r="D12">
        <f t="shared" ref="D12:D14" si="9">(2330+786+3235)/1000</f>
        <v>6.351</v>
      </c>
      <c r="E12">
        <v>0</v>
      </c>
      <c r="F12">
        <f t="shared" ref="F12:F14" si="10">400/1000</f>
        <v>0.4</v>
      </c>
      <c r="G12">
        <f t="shared" si="6"/>
        <v>1.7</v>
      </c>
      <c r="H12">
        <f t="shared" si="7"/>
        <v>0.2</v>
      </c>
      <c r="I12">
        <f t="shared" ref="I12:I18" si="11">10/1000</f>
        <v>0.01</v>
      </c>
      <c r="J12">
        <f t="shared" ref="J12:J14" si="12">110/1000</f>
        <v>0.11</v>
      </c>
      <c r="K12">
        <f t="shared" ref="K12:K13" si="13">447/1000</f>
        <v>0.44700000000000001</v>
      </c>
      <c r="L12">
        <v>1.58</v>
      </c>
      <c r="M12">
        <v>0.3</v>
      </c>
      <c r="N12">
        <v>0.01</v>
      </c>
    </row>
    <row r="13" spans="2:14" x14ac:dyDescent="0.25">
      <c r="B13">
        <v>2024</v>
      </c>
      <c r="C13">
        <f t="shared" si="8"/>
        <v>1.25</v>
      </c>
      <c r="D13">
        <f t="shared" si="9"/>
        <v>6.351</v>
      </c>
      <c r="E13">
        <v>0</v>
      </c>
      <c r="F13">
        <f t="shared" si="10"/>
        <v>0.4</v>
      </c>
      <c r="G13">
        <f t="shared" si="6"/>
        <v>1.7</v>
      </c>
      <c r="H13">
        <f t="shared" si="7"/>
        <v>0.2</v>
      </c>
      <c r="I13">
        <f t="shared" si="11"/>
        <v>0.01</v>
      </c>
      <c r="J13">
        <f t="shared" si="12"/>
        <v>0.11</v>
      </c>
      <c r="K13">
        <f t="shared" si="13"/>
        <v>0.44700000000000001</v>
      </c>
      <c r="L13">
        <v>1.58</v>
      </c>
      <c r="M13">
        <v>0.3</v>
      </c>
      <c r="N13">
        <v>0.01</v>
      </c>
    </row>
    <row r="14" spans="2:14" x14ac:dyDescent="0.25">
      <c r="B14">
        <v>2025</v>
      </c>
      <c r="C14">
        <f t="shared" si="8"/>
        <v>1.25</v>
      </c>
      <c r="D14">
        <f t="shared" si="9"/>
        <v>6.351</v>
      </c>
      <c r="E14">
        <v>0</v>
      </c>
      <c r="F14">
        <f t="shared" si="10"/>
        <v>0.4</v>
      </c>
      <c r="G14">
        <f t="shared" si="6"/>
        <v>1.7</v>
      </c>
      <c r="H14">
        <f t="shared" si="7"/>
        <v>0.2</v>
      </c>
      <c r="I14">
        <f t="shared" si="11"/>
        <v>0.01</v>
      </c>
      <c r="J14">
        <f t="shared" si="12"/>
        <v>0.11</v>
      </c>
      <c r="K14">
        <f>447/1000</f>
        <v>0.44700000000000001</v>
      </c>
      <c r="L14">
        <v>1.58</v>
      </c>
      <c r="M14">
        <v>0.3</v>
      </c>
      <c r="N14">
        <v>0.01</v>
      </c>
    </row>
    <row r="15" spans="2:14" x14ac:dyDescent="0.25">
      <c r="B15">
        <v>2026</v>
      </c>
      <c r="C15">
        <f>3618/1000</f>
        <v>3.6179999999999999</v>
      </c>
      <c r="D15">
        <f>(1580+943+5399)/1000</f>
        <v>7.9219999999999997</v>
      </c>
      <c r="E15">
        <v>0</v>
      </c>
      <c r="F15">
        <f>600/1000</f>
        <v>0.6</v>
      </c>
      <c r="G15">
        <f t="shared" si="6"/>
        <v>1.7</v>
      </c>
      <c r="H15">
        <f t="shared" si="7"/>
        <v>0.2</v>
      </c>
      <c r="I15">
        <f t="shared" si="11"/>
        <v>0.01</v>
      </c>
      <c r="J15">
        <f>167/1000</f>
        <v>0.16700000000000001</v>
      </c>
      <c r="K15">
        <v>0</v>
      </c>
      <c r="L15">
        <v>1.58</v>
      </c>
      <c r="M15">
        <v>0.3</v>
      </c>
      <c r="N15">
        <v>0.01</v>
      </c>
    </row>
    <row r="16" spans="2:14" x14ac:dyDescent="0.25">
      <c r="B16">
        <v>2027</v>
      </c>
      <c r="C16">
        <f t="shared" ref="C16:C18" si="14">3618/1000</f>
        <v>3.6179999999999999</v>
      </c>
      <c r="D16">
        <f t="shared" ref="D16:D18" si="15">(1580+943+5399)/1000</f>
        <v>7.9219999999999997</v>
      </c>
      <c r="E16">
        <v>0</v>
      </c>
      <c r="F16">
        <f t="shared" ref="F16:F18" si="16">600/1000</f>
        <v>0.6</v>
      </c>
      <c r="G16">
        <f t="shared" si="6"/>
        <v>1.7</v>
      </c>
      <c r="H16">
        <f t="shared" si="7"/>
        <v>0.2</v>
      </c>
      <c r="I16">
        <f t="shared" si="11"/>
        <v>0.01</v>
      </c>
      <c r="J16">
        <f t="shared" ref="J16:J18" si="17">167/1000</f>
        <v>0.16700000000000001</v>
      </c>
      <c r="K16">
        <v>0</v>
      </c>
      <c r="L16">
        <v>1.58</v>
      </c>
      <c r="M16">
        <v>0.3</v>
      </c>
      <c r="N16">
        <v>0.01</v>
      </c>
    </row>
    <row r="17" spans="2:14" x14ac:dyDescent="0.25">
      <c r="B17">
        <v>2028</v>
      </c>
      <c r="C17">
        <f t="shared" si="14"/>
        <v>3.6179999999999999</v>
      </c>
      <c r="D17">
        <f t="shared" si="15"/>
        <v>7.9219999999999997</v>
      </c>
      <c r="E17">
        <v>0</v>
      </c>
      <c r="F17">
        <f t="shared" si="16"/>
        <v>0.6</v>
      </c>
      <c r="G17">
        <f t="shared" si="6"/>
        <v>1.7</v>
      </c>
      <c r="H17">
        <f t="shared" si="7"/>
        <v>0.2</v>
      </c>
      <c r="I17">
        <f t="shared" si="11"/>
        <v>0.01</v>
      </c>
      <c r="J17">
        <f t="shared" si="17"/>
        <v>0.16700000000000001</v>
      </c>
      <c r="K17">
        <v>0</v>
      </c>
      <c r="L17">
        <v>1.58</v>
      </c>
      <c r="M17">
        <v>0.3</v>
      </c>
      <c r="N17">
        <v>0.01</v>
      </c>
    </row>
    <row r="18" spans="2:14" x14ac:dyDescent="0.25">
      <c r="B18">
        <v>2029</v>
      </c>
      <c r="C18">
        <f t="shared" si="14"/>
        <v>3.6179999999999999</v>
      </c>
      <c r="D18">
        <f t="shared" si="15"/>
        <v>7.9219999999999997</v>
      </c>
      <c r="E18">
        <f>1000/1000</f>
        <v>1</v>
      </c>
      <c r="F18">
        <f t="shared" si="16"/>
        <v>0.6</v>
      </c>
      <c r="G18">
        <f t="shared" si="6"/>
        <v>1.7</v>
      </c>
      <c r="H18">
        <f t="shared" si="7"/>
        <v>0.2</v>
      </c>
      <c r="I18">
        <f t="shared" si="11"/>
        <v>0.01</v>
      </c>
      <c r="J18">
        <f t="shared" si="17"/>
        <v>0.16700000000000001</v>
      </c>
      <c r="K18">
        <v>0</v>
      </c>
      <c r="L18">
        <v>1.58</v>
      </c>
      <c r="M18">
        <v>0.3</v>
      </c>
      <c r="N18">
        <v>0.01</v>
      </c>
    </row>
    <row r="19" spans="2:14" x14ac:dyDescent="0.25">
      <c r="B19">
        <v>2030</v>
      </c>
      <c r="C19">
        <f>5579/1000</f>
        <v>5.5789999999999997</v>
      </c>
      <c r="D19">
        <f>(1580+1022+7059)/1000</f>
        <v>9.6609999999999996</v>
      </c>
      <c r="E19">
        <f>3000/1000</f>
        <v>3</v>
      </c>
      <c r="F19">
        <f>900/1000</f>
        <v>0.9</v>
      </c>
      <c r="G19">
        <f t="shared" si="6"/>
        <v>1.7</v>
      </c>
      <c r="H19">
        <f t="shared" si="7"/>
        <v>0.2</v>
      </c>
      <c r="I19">
        <f>50/1000</f>
        <v>0.05</v>
      </c>
      <c r="J19">
        <f>220/1000</f>
        <v>0.22</v>
      </c>
      <c r="K19">
        <v>0</v>
      </c>
      <c r="L19">
        <v>1.58</v>
      </c>
      <c r="M19">
        <v>0.3</v>
      </c>
      <c r="N19">
        <v>0.01</v>
      </c>
    </row>
    <row r="20" spans="2:14" x14ac:dyDescent="0.25">
      <c r="B20">
        <v>2031</v>
      </c>
      <c r="C20">
        <f t="shared" ref="C20:C22" si="18">5579/1000</f>
        <v>5.5789999999999997</v>
      </c>
      <c r="D20">
        <f t="shared" ref="D20:D22" si="19">(1580+1022+7059)/1000</f>
        <v>9.6609999999999996</v>
      </c>
      <c r="E20">
        <f t="shared" ref="E20:E22" si="20">3000/1000</f>
        <v>3</v>
      </c>
      <c r="F20">
        <f t="shared" ref="F20:F22" si="21">900/1000</f>
        <v>0.9</v>
      </c>
      <c r="G20">
        <f>(800+2000)/1000</f>
        <v>2.8</v>
      </c>
      <c r="H20">
        <f>3554/1000</f>
        <v>3.5539999999999998</v>
      </c>
      <c r="I20">
        <f t="shared" ref="I20:I22" si="22">50/1000</f>
        <v>0.05</v>
      </c>
      <c r="J20">
        <f t="shared" ref="J20:J22" si="23">220/1000</f>
        <v>0.22</v>
      </c>
      <c r="K20">
        <v>0</v>
      </c>
      <c r="L20">
        <v>1.58</v>
      </c>
      <c r="M20">
        <v>0.3</v>
      </c>
      <c r="N20">
        <v>0.2</v>
      </c>
    </row>
    <row r="21" spans="2:14" x14ac:dyDescent="0.25">
      <c r="B21">
        <v>2032</v>
      </c>
      <c r="C21">
        <f t="shared" si="18"/>
        <v>5.5789999999999997</v>
      </c>
      <c r="D21">
        <f t="shared" si="19"/>
        <v>9.6609999999999996</v>
      </c>
      <c r="E21">
        <f t="shared" si="20"/>
        <v>3</v>
      </c>
      <c r="F21">
        <f t="shared" si="21"/>
        <v>0.9</v>
      </c>
      <c r="G21">
        <f t="shared" ref="G21:G36" si="24">(800+2000)/1000</f>
        <v>2.8</v>
      </c>
      <c r="H21">
        <f t="shared" ref="H21:H36" si="25">3554/1000</f>
        <v>3.5539999999999998</v>
      </c>
      <c r="I21">
        <f t="shared" si="22"/>
        <v>0.05</v>
      </c>
      <c r="J21">
        <f t="shared" si="23"/>
        <v>0.22</v>
      </c>
      <c r="K21">
        <v>0</v>
      </c>
      <c r="L21">
        <v>1.58</v>
      </c>
      <c r="M21">
        <v>0.3</v>
      </c>
      <c r="N21">
        <v>0.2</v>
      </c>
    </row>
    <row r="22" spans="2:14" x14ac:dyDescent="0.25">
      <c r="B22">
        <v>2033</v>
      </c>
      <c r="C22">
        <f t="shared" si="18"/>
        <v>5.5789999999999997</v>
      </c>
      <c r="D22">
        <f t="shared" si="19"/>
        <v>9.6609999999999996</v>
      </c>
      <c r="E22">
        <f t="shared" si="20"/>
        <v>3</v>
      </c>
      <c r="F22">
        <f t="shared" si="21"/>
        <v>0.9</v>
      </c>
      <c r="G22">
        <f t="shared" si="24"/>
        <v>2.8</v>
      </c>
      <c r="H22">
        <f t="shared" si="25"/>
        <v>3.5539999999999998</v>
      </c>
      <c r="I22">
        <f t="shared" si="22"/>
        <v>0.05</v>
      </c>
      <c r="J22">
        <f t="shared" si="23"/>
        <v>0.22</v>
      </c>
      <c r="K22">
        <v>0</v>
      </c>
      <c r="L22">
        <v>1.58</v>
      </c>
      <c r="M22">
        <v>0.3</v>
      </c>
      <c r="N22">
        <v>0.2</v>
      </c>
    </row>
    <row r="23" spans="2:14" x14ac:dyDescent="0.25">
      <c r="B23">
        <v>2034</v>
      </c>
      <c r="C23">
        <f>8179/1000</f>
        <v>8.1790000000000003</v>
      </c>
      <c r="D23">
        <f>(1580+1022+8975)/1000</f>
        <v>11.577</v>
      </c>
      <c r="E23">
        <f>5600/1000</f>
        <v>5.6</v>
      </c>
      <c r="F23">
        <f>1000/1000</f>
        <v>1</v>
      </c>
      <c r="G23">
        <f t="shared" si="24"/>
        <v>2.8</v>
      </c>
      <c r="H23">
        <f t="shared" si="25"/>
        <v>3.5539999999999998</v>
      </c>
      <c r="I23">
        <f>50/1000</f>
        <v>0.05</v>
      </c>
      <c r="J23">
        <f>330/1000</f>
        <v>0.33</v>
      </c>
      <c r="K23">
        <v>0</v>
      </c>
      <c r="L23">
        <v>1.58</v>
      </c>
      <c r="M23">
        <v>0.3</v>
      </c>
      <c r="N23">
        <v>0.2</v>
      </c>
    </row>
    <row r="24" spans="2:14" x14ac:dyDescent="0.25">
      <c r="B24">
        <v>2035</v>
      </c>
      <c r="C24">
        <f t="shared" ref="C24:C26" si="26">8179/1000</f>
        <v>8.1790000000000003</v>
      </c>
      <c r="D24">
        <f t="shared" ref="D24:D26" si="27">(1580+1022+8975)/1000</f>
        <v>11.577</v>
      </c>
      <c r="E24">
        <f t="shared" ref="E24:E26" si="28">5600/1000</f>
        <v>5.6</v>
      </c>
      <c r="F24">
        <f t="shared" ref="F24:F26" si="29">1000/1000</f>
        <v>1</v>
      </c>
      <c r="G24">
        <f t="shared" si="24"/>
        <v>2.8</v>
      </c>
      <c r="H24">
        <f t="shared" si="25"/>
        <v>3.5539999999999998</v>
      </c>
      <c r="I24">
        <f t="shared" ref="I24:I30" si="30">50/1000</f>
        <v>0.05</v>
      </c>
      <c r="J24">
        <f t="shared" ref="J24:J26" si="31">330/1000</f>
        <v>0.33</v>
      </c>
      <c r="K24">
        <v>0</v>
      </c>
      <c r="L24">
        <v>1.58</v>
      </c>
      <c r="M24">
        <v>0.3</v>
      </c>
      <c r="N24">
        <v>0.2</v>
      </c>
    </row>
    <row r="25" spans="2:14" x14ac:dyDescent="0.25">
      <c r="B25">
        <v>2036</v>
      </c>
      <c r="C25">
        <f t="shared" si="26"/>
        <v>8.1790000000000003</v>
      </c>
      <c r="D25">
        <f t="shared" si="27"/>
        <v>11.577</v>
      </c>
      <c r="E25">
        <f t="shared" si="28"/>
        <v>5.6</v>
      </c>
      <c r="F25">
        <f t="shared" si="29"/>
        <v>1</v>
      </c>
      <c r="G25">
        <f t="shared" si="24"/>
        <v>2.8</v>
      </c>
      <c r="H25">
        <f t="shared" si="25"/>
        <v>3.5539999999999998</v>
      </c>
      <c r="I25">
        <f t="shared" si="30"/>
        <v>0.05</v>
      </c>
      <c r="J25">
        <f t="shared" si="31"/>
        <v>0.33</v>
      </c>
      <c r="K25">
        <v>0</v>
      </c>
      <c r="L25">
        <v>1.58</v>
      </c>
      <c r="M25">
        <v>0.3</v>
      </c>
      <c r="N25">
        <v>0.2</v>
      </c>
    </row>
    <row r="26" spans="2:14" x14ac:dyDescent="0.25">
      <c r="B26">
        <v>2037</v>
      </c>
      <c r="C26">
        <f t="shared" si="26"/>
        <v>8.1790000000000003</v>
      </c>
      <c r="D26">
        <f t="shared" si="27"/>
        <v>11.577</v>
      </c>
      <c r="E26">
        <f t="shared" si="28"/>
        <v>5.6</v>
      </c>
      <c r="F26">
        <f t="shared" si="29"/>
        <v>1</v>
      </c>
      <c r="G26">
        <f t="shared" si="24"/>
        <v>2.8</v>
      </c>
      <c r="H26">
        <f t="shared" si="25"/>
        <v>3.5539999999999998</v>
      </c>
      <c r="I26">
        <f t="shared" si="30"/>
        <v>0.05</v>
      </c>
      <c r="J26">
        <f t="shared" si="31"/>
        <v>0.33</v>
      </c>
      <c r="K26">
        <v>0</v>
      </c>
      <c r="L26">
        <v>1.58</v>
      </c>
      <c r="M26">
        <v>0.3</v>
      </c>
      <c r="N26">
        <v>0.2</v>
      </c>
    </row>
    <row r="27" spans="2:14" x14ac:dyDescent="0.25">
      <c r="B27">
        <v>2038</v>
      </c>
      <c r="C27">
        <f>10661/1000</f>
        <v>10.661</v>
      </c>
      <c r="D27">
        <f>(650+1258+11645)/1000</f>
        <v>13.553000000000001</v>
      </c>
      <c r="E27">
        <f>8600/1000</f>
        <v>8.6</v>
      </c>
      <c r="F27">
        <f>1200/1000</f>
        <v>1.2</v>
      </c>
      <c r="G27">
        <f t="shared" si="24"/>
        <v>2.8</v>
      </c>
      <c r="H27">
        <f t="shared" si="25"/>
        <v>3.5539999999999998</v>
      </c>
      <c r="I27">
        <f t="shared" si="30"/>
        <v>0.05</v>
      </c>
      <c r="J27">
        <f>420/1000</f>
        <v>0.42</v>
      </c>
      <c r="K27">
        <v>0</v>
      </c>
      <c r="L27">
        <v>1.58</v>
      </c>
      <c r="M27">
        <v>0.3</v>
      </c>
      <c r="N27">
        <v>0.2</v>
      </c>
    </row>
    <row r="28" spans="2:14" x14ac:dyDescent="0.25">
      <c r="B28">
        <v>2039</v>
      </c>
      <c r="C28">
        <f t="shared" ref="C28:C30" si="32">10661/1000</f>
        <v>10.661</v>
      </c>
      <c r="D28">
        <f t="shared" ref="D28:D30" si="33">(650+1258+11645)/1000</f>
        <v>13.553000000000001</v>
      </c>
      <c r="E28">
        <f t="shared" ref="E28:E30" si="34">8600/1000</f>
        <v>8.6</v>
      </c>
      <c r="F28">
        <f t="shared" ref="F28:F30" si="35">1200/1000</f>
        <v>1.2</v>
      </c>
      <c r="G28">
        <f t="shared" si="24"/>
        <v>2.8</v>
      </c>
      <c r="H28">
        <f t="shared" si="25"/>
        <v>3.5539999999999998</v>
      </c>
      <c r="I28">
        <f t="shared" si="30"/>
        <v>0.05</v>
      </c>
      <c r="J28">
        <f t="shared" ref="J28:J30" si="36">420/1000</f>
        <v>0.42</v>
      </c>
      <c r="K28">
        <v>0</v>
      </c>
      <c r="L28">
        <v>1.58</v>
      </c>
      <c r="M28">
        <v>0.3</v>
      </c>
      <c r="N28">
        <v>0.2</v>
      </c>
    </row>
    <row r="29" spans="2:14" x14ac:dyDescent="0.25">
      <c r="B29">
        <v>2040</v>
      </c>
      <c r="C29">
        <f t="shared" si="32"/>
        <v>10.661</v>
      </c>
      <c r="D29">
        <f t="shared" si="33"/>
        <v>13.553000000000001</v>
      </c>
      <c r="E29">
        <f t="shared" si="34"/>
        <v>8.6</v>
      </c>
      <c r="F29">
        <f t="shared" si="35"/>
        <v>1.2</v>
      </c>
      <c r="G29">
        <f t="shared" si="24"/>
        <v>2.8</v>
      </c>
      <c r="H29">
        <f t="shared" si="25"/>
        <v>3.5539999999999998</v>
      </c>
      <c r="I29">
        <f t="shared" si="30"/>
        <v>0.05</v>
      </c>
      <c r="J29">
        <f t="shared" si="36"/>
        <v>0.42</v>
      </c>
      <c r="K29">
        <v>0</v>
      </c>
      <c r="L29">
        <v>1.58</v>
      </c>
      <c r="M29">
        <v>0.3</v>
      </c>
      <c r="N29">
        <v>0.2</v>
      </c>
    </row>
    <row r="30" spans="2:14" x14ac:dyDescent="0.25">
      <c r="B30">
        <v>2041</v>
      </c>
      <c r="C30">
        <f t="shared" si="32"/>
        <v>10.661</v>
      </c>
      <c r="D30">
        <f t="shared" si="33"/>
        <v>13.553000000000001</v>
      </c>
      <c r="E30">
        <f t="shared" si="34"/>
        <v>8.6</v>
      </c>
      <c r="F30">
        <f t="shared" si="35"/>
        <v>1.2</v>
      </c>
      <c r="G30">
        <f t="shared" si="24"/>
        <v>2.8</v>
      </c>
      <c r="H30">
        <f t="shared" si="25"/>
        <v>3.5539999999999998</v>
      </c>
      <c r="I30">
        <f t="shared" si="30"/>
        <v>0.05</v>
      </c>
      <c r="J30">
        <f t="shared" si="36"/>
        <v>0.42</v>
      </c>
      <c r="K30">
        <v>0</v>
      </c>
      <c r="L30">
        <v>1.58</v>
      </c>
      <c r="M30">
        <v>0.3</v>
      </c>
      <c r="N30">
        <v>0.2</v>
      </c>
    </row>
    <row r="31" spans="2:14" x14ac:dyDescent="0.25">
      <c r="B31">
        <v>2042</v>
      </c>
      <c r="C31">
        <f>10722/1000</f>
        <v>10.722</v>
      </c>
      <c r="D31">
        <f>(1336+13137)/1000</f>
        <v>14.473000000000001</v>
      </c>
      <c r="E31">
        <f>11800/1000</f>
        <v>11.8</v>
      </c>
      <c r="F31">
        <f>1500/1000</f>
        <v>1.5</v>
      </c>
      <c r="G31">
        <f t="shared" si="24"/>
        <v>2.8</v>
      </c>
      <c r="H31">
        <f t="shared" si="25"/>
        <v>3.5539999999999998</v>
      </c>
      <c r="I31">
        <f>100/1000</f>
        <v>0.1</v>
      </c>
      <c r="J31">
        <f>450/1000</f>
        <v>0.45</v>
      </c>
      <c r="K31">
        <v>0</v>
      </c>
      <c r="L31">
        <v>1.58</v>
      </c>
      <c r="M31">
        <v>0.3</v>
      </c>
      <c r="N31">
        <v>0.2</v>
      </c>
    </row>
    <row r="32" spans="2:14" x14ac:dyDescent="0.25">
      <c r="B32">
        <v>2043</v>
      </c>
      <c r="C32">
        <f t="shared" ref="C32:C34" si="37">10722/1000</f>
        <v>10.722</v>
      </c>
      <c r="D32">
        <f t="shared" ref="D32:D34" si="38">(1336+13137)/1000</f>
        <v>14.473000000000001</v>
      </c>
      <c r="E32">
        <f t="shared" ref="E32:E34" si="39">11800/1000</f>
        <v>11.8</v>
      </c>
      <c r="F32">
        <f t="shared" ref="F32:F59" si="40">1500/1000</f>
        <v>1.5</v>
      </c>
      <c r="G32">
        <f t="shared" si="24"/>
        <v>2.8</v>
      </c>
      <c r="H32">
        <f t="shared" si="25"/>
        <v>3.5539999999999998</v>
      </c>
      <c r="I32">
        <f t="shared" ref="I32:I36" si="41">100/1000</f>
        <v>0.1</v>
      </c>
      <c r="J32">
        <f t="shared" ref="J32:J34" si="42">450/1000</f>
        <v>0.45</v>
      </c>
      <c r="K32">
        <v>0</v>
      </c>
      <c r="L32">
        <v>1.58</v>
      </c>
      <c r="M32">
        <v>0.3</v>
      </c>
      <c r="N32">
        <v>0.2</v>
      </c>
    </row>
    <row r="33" spans="2:15" x14ac:dyDescent="0.25">
      <c r="B33">
        <v>2044</v>
      </c>
      <c r="C33">
        <f t="shared" si="37"/>
        <v>10.722</v>
      </c>
      <c r="D33">
        <f t="shared" si="38"/>
        <v>14.473000000000001</v>
      </c>
      <c r="E33">
        <f t="shared" si="39"/>
        <v>11.8</v>
      </c>
      <c r="F33">
        <f t="shared" si="40"/>
        <v>1.5</v>
      </c>
      <c r="G33">
        <f t="shared" si="24"/>
        <v>2.8</v>
      </c>
      <c r="H33">
        <f t="shared" si="25"/>
        <v>3.5539999999999998</v>
      </c>
      <c r="I33">
        <f t="shared" si="41"/>
        <v>0.1</v>
      </c>
      <c r="J33">
        <f t="shared" si="42"/>
        <v>0.45</v>
      </c>
      <c r="K33">
        <v>0</v>
      </c>
      <c r="L33">
        <v>1.58</v>
      </c>
      <c r="M33">
        <v>0.3</v>
      </c>
      <c r="N33">
        <v>0.2</v>
      </c>
    </row>
    <row r="34" spans="2:15" x14ac:dyDescent="0.25">
      <c r="B34">
        <v>2045</v>
      </c>
      <c r="C34">
        <f t="shared" si="37"/>
        <v>10.722</v>
      </c>
      <c r="D34">
        <f t="shared" si="38"/>
        <v>14.473000000000001</v>
      </c>
      <c r="E34">
        <f t="shared" si="39"/>
        <v>11.8</v>
      </c>
      <c r="F34">
        <f t="shared" si="40"/>
        <v>1.5</v>
      </c>
      <c r="G34">
        <f t="shared" si="24"/>
        <v>2.8</v>
      </c>
      <c r="H34">
        <f t="shared" si="25"/>
        <v>3.5539999999999998</v>
      </c>
      <c r="I34">
        <f t="shared" si="41"/>
        <v>0.1</v>
      </c>
      <c r="J34">
        <f t="shared" si="42"/>
        <v>0.45</v>
      </c>
      <c r="K34">
        <v>0</v>
      </c>
      <c r="L34">
        <v>1.58</v>
      </c>
      <c r="M34">
        <v>0.3</v>
      </c>
      <c r="N34">
        <v>0.2</v>
      </c>
    </row>
    <row r="35" spans="2:15" x14ac:dyDescent="0.25">
      <c r="B35">
        <v>2046</v>
      </c>
      <c r="C35">
        <f>12222/1000</f>
        <v>12.222</v>
      </c>
      <c r="D35">
        <f>(1336+13230)/1000</f>
        <v>14.566000000000001</v>
      </c>
      <c r="E35">
        <f>12800/1000</f>
        <v>12.8</v>
      </c>
      <c r="F35">
        <f t="shared" si="40"/>
        <v>1.5</v>
      </c>
      <c r="G35">
        <f t="shared" si="24"/>
        <v>2.8</v>
      </c>
      <c r="H35">
        <f t="shared" si="25"/>
        <v>3.5539999999999998</v>
      </c>
      <c r="I35">
        <f t="shared" si="41"/>
        <v>0.1</v>
      </c>
      <c r="J35">
        <f>500/1000</f>
        <v>0.5</v>
      </c>
      <c r="K35">
        <v>0</v>
      </c>
      <c r="L35">
        <v>1.58</v>
      </c>
      <c r="M35">
        <v>0.3</v>
      </c>
      <c r="N35">
        <v>0.2</v>
      </c>
    </row>
    <row r="36" spans="2:15" x14ac:dyDescent="0.25">
      <c r="B36">
        <v>2047</v>
      </c>
      <c r="C36">
        <f>12222/1000</f>
        <v>12.222</v>
      </c>
      <c r="D36">
        <f>(1336+13230)/1000</f>
        <v>14.566000000000001</v>
      </c>
      <c r="E36">
        <f>12800/1000</f>
        <v>12.8</v>
      </c>
      <c r="F36">
        <f t="shared" si="40"/>
        <v>1.5</v>
      </c>
      <c r="G36">
        <f t="shared" si="24"/>
        <v>2.8</v>
      </c>
      <c r="H36">
        <f t="shared" si="25"/>
        <v>3.5539999999999998</v>
      </c>
      <c r="I36">
        <f t="shared" si="41"/>
        <v>0.1</v>
      </c>
      <c r="J36">
        <f>500/1000</f>
        <v>0.5</v>
      </c>
      <c r="K36">
        <v>0</v>
      </c>
      <c r="L36">
        <v>1.58</v>
      </c>
      <c r="M36">
        <v>0.3</v>
      </c>
      <c r="N36">
        <v>0.2</v>
      </c>
      <c r="O36">
        <f>SUM(C36:N36)</f>
        <v>50.122</v>
      </c>
    </row>
    <row r="37" spans="2:15" x14ac:dyDescent="0.25">
      <c r="B37">
        <v>2048</v>
      </c>
      <c r="C37">
        <v>999999</v>
      </c>
      <c r="D37">
        <v>999999</v>
      </c>
      <c r="E37">
        <v>999999</v>
      </c>
      <c r="F37">
        <f t="shared" si="40"/>
        <v>1.5</v>
      </c>
      <c r="G37">
        <v>999999</v>
      </c>
      <c r="H37">
        <v>999999</v>
      </c>
      <c r="I37">
        <v>999999</v>
      </c>
      <c r="J37">
        <v>999999</v>
      </c>
      <c r="K37">
        <v>0</v>
      </c>
      <c r="L37">
        <v>1.58</v>
      </c>
      <c r="M37">
        <v>0.3</v>
      </c>
      <c r="N37">
        <v>0.2</v>
      </c>
    </row>
    <row r="38" spans="2:15" x14ac:dyDescent="0.25">
      <c r="B38">
        <v>2049</v>
      </c>
      <c r="C38">
        <v>999999</v>
      </c>
      <c r="D38">
        <v>999999</v>
      </c>
      <c r="E38">
        <v>999999</v>
      </c>
      <c r="F38">
        <f t="shared" si="40"/>
        <v>1.5</v>
      </c>
      <c r="G38">
        <v>999999</v>
      </c>
      <c r="H38">
        <v>999999</v>
      </c>
      <c r="I38">
        <v>999999</v>
      </c>
      <c r="J38">
        <v>999999</v>
      </c>
      <c r="K38">
        <v>0</v>
      </c>
      <c r="L38">
        <v>1.58</v>
      </c>
      <c r="M38">
        <v>0.3</v>
      </c>
      <c r="N38">
        <v>0.2</v>
      </c>
    </row>
    <row r="39" spans="2:15" x14ac:dyDescent="0.25">
      <c r="B39">
        <v>2050</v>
      </c>
      <c r="C39">
        <v>999999</v>
      </c>
      <c r="D39">
        <v>999999</v>
      </c>
      <c r="E39">
        <v>999999</v>
      </c>
      <c r="F39">
        <f t="shared" si="40"/>
        <v>1.5</v>
      </c>
      <c r="G39">
        <v>999999</v>
      </c>
      <c r="H39">
        <v>999999</v>
      </c>
      <c r="I39">
        <v>999999</v>
      </c>
      <c r="J39">
        <v>999999</v>
      </c>
      <c r="K39">
        <v>0</v>
      </c>
      <c r="L39">
        <v>1.58</v>
      </c>
      <c r="M39">
        <v>0.3</v>
      </c>
      <c r="N39">
        <v>0.2</v>
      </c>
    </row>
    <row r="40" spans="2:15" x14ac:dyDescent="0.25">
      <c r="B40">
        <v>2051</v>
      </c>
      <c r="C40">
        <v>999999</v>
      </c>
      <c r="D40">
        <v>999999</v>
      </c>
      <c r="E40">
        <v>999999</v>
      </c>
      <c r="F40">
        <f t="shared" si="40"/>
        <v>1.5</v>
      </c>
      <c r="G40">
        <v>999999</v>
      </c>
      <c r="H40">
        <v>999999</v>
      </c>
      <c r="I40">
        <v>999999</v>
      </c>
      <c r="J40">
        <v>999999</v>
      </c>
      <c r="K40">
        <v>0</v>
      </c>
      <c r="L40">
        <v>1.58</v>
      </c>
      <c r="M40">
        <v>0.3</v>
      </c>
      <c r="N40">
        <v>0.2</v>
      </c>
    </row>
    <row r="41" spans="2:15" x14ac:dyDescent="0.25">
      <c r="B41">
        <v>2052</v>
      </c>
      <c r="C41">
        <v>999999</v>
      </c>
      <c r="D41">
        <v>999999</v>
      </c>
      <c r="E41">
        <v>999999</v>
      </c>
      <c r="F41">
        <f t="shared" si="40"/>
        <v>1.5</v>
      </c>
      <c r="G41">
        <v>999999</v>
      </c>
      <c r="H41">
        <v>999999</v>
      </c>
      <c r="I41">
        <v>999999</v>
      </c>
      <c r="J41">
        <v>999999</v>
      </c>
      <c r="K41">
        <v>0</v>
      </c>
      <c r="L41">
        <v>1.58</v>
      </c>
      <c r="M41">
        <v>0.3</v>
      </c>
      <c r="N41">
        <v>0.2</v>
      </c>
    </row>
    <row r="42" spans="2:15" x14ac:dyDescent="0.25">
      <c r="B42">
        <v>2053</v>
      </c>
      <c r="C42">
        <v>999999</v>
      </c>
      <c r="D42">
        <v>999999</v>
      </c>
      <c r="E42">
        <v>999999</v>
      </c>
      <c r="F42">
        <f t="shared" si="40"/>
        <v>1.5</v>
      </c>
      <c r="G42">
        <v>999999</v>
      </c>
      <c r="H42">
        <v>999999</v>
      </c>
      <c r="I42">
        <v>999999</v>
      </c>
      <c r="J42">
        <v>999999</v>
      </c>
      <c r="K42">
        <v>0</v>
      </c>
      <c r="L42">
        <v>1.58</v>
      </c>
      <c r="M42">
        <v>0.3</v>
      </c>
      <c r="N42">
        <v>0.2</v>
      </c>
    </row>
    <row r="43" spans="2:15" x14ac:dyDescent="0.25">
      <c r="B43">
        <v>2054</v>
      </c>
      <c r="C43">
        <v>999999</v>
      </c>
      <c r="D43">
        <v>999999</v>
      </c>
      <c r="E43">
        <v>999999</v>
      </c>
      <c r="F43">
        <f t="shared" si="40"/>
        <v>1.5</v>
      </c>
      <c r="G43">
        <v>999999</v>
      </c>
      <c r="H43">
        <v>999999</v>
      </c>
      <c r="I43">
        <v>999999</v>
      </c>
      <c r="J43">
        <v>999999</v>
      </c>
      <c r="K43">
        <v>0</v>
      </c>
      <c r="L43">
        <v>1.58</v>
      </c>
      <c r="M43">
        <v>0.3</v>
      </c>
      <c r="N43">
        <v>0.2</v>
      </c>
    </row>
    <row r="44" spans="2:15" x14ac:dyDescent="0.25">
      <c r="B44">
        <v>2055</v>
      </c>
      <c r="C44">
        <v>999999</v>
      </c>
      <c r="D44">
        <v>999999</v>
      </c>
      <c r="E44">
        <v>999999</v>
      </c>
      <c r="F44">
        <f t="shared" si="40"/>
        <v>1.5</v>
      </c>
      <c r="G44">
        <v>999999</v>
      </c>
      <c r="H44">
        <v>999999</v>
      </c>
      <c r="I44">
        <v>999999</v>
      </c>
      <c r="J44">
        <v>999999</v>
      </c>
      <c r="K44">
        <v>0</v>
      </c>
      <c r="L44">
        <v>1.58</v>
      </c>
      <c r="M44">
        <v>0.3</v>
      </c>
      <c r="N44">
        <v>0.2</v>
      </c>
    </row>
    <row r="45" spans="2:15" x14ac:dyDescent="0.25">
      <c r="B45">
        <v>2056</v>
      </c>
      <c r="C45">
        <v>999999</v>
      </c>
      <c r="D45">
        <v>999999</v>
      </c>
      <c r="E45">
        <v>999999</v>
      </c>
      <c r="F45">
        <f t="shared" si="40"/>
        <v>1.5</v>
      </c>
      <c r="G45">
        <v>999999</v>
      </c>
      <c r="H45">
        <v>999999</v>
      </c>
      <c r="I45">
        <v>999999</v>
      </c>
      <c r="J45">
        <v>999999</v>
      </c>
      <c r="K45">
        <v>0</v>
      </c>
      <c r="L45">
        <v>1.58</v>
      </c>
      <c r="M45">
        <v>0.3</v>
      </c>
      <c r="N45">
        <v>0.2</v>
      </c>
    </row>
    <row r="46" spans="2:15" x14ac:dyDescent="0.25">
      <c r="B46">
        <v>2057</v>
      </c>
      <c r="C46">
        <v>999999</v>
      </c>
      <c r="D46">
        <v>999999</v>
      </c>
      <c r="E46">
        <v>999999</v>
      </c>
      <c r="F46">
        <f t="shared" si="40"/>
        <v>1.5</v>
      </c>
      <c r="G46">
        <v>999999</v>
      </c>
      <c r="H46">
        <v>999999</v>
      </c>
      <c r="I46">
        <v>999999</v>
      </c>
      <c r="J46">
        <v>999999</v>
      </c>
      <c r="K46">
        <v>0</v>
      </c>
      <c r="L46">
        <v>1.58</v>
      </c>
      <c r="M46">
        <v>0.3</v>
      </c>
      <c r="N46">
        <v>0.2</v>
      </c>
    </row>
    <row r="47" spans="2:15" x14ac:dyDescent="0.25">
      <c r="B47">
        <v>2058</v>
      </c>
      <c r="C47">
        <v>999999</v>
      </c>
      <c r="D47">
        <v>999999</v>
      </c>
      <c r="E47">
        <v>999999</v>
      </c>
      <c r="F47">
        <f t="shared" si="40"/>
        <v>1.5</v>
      </c>
      <c r="G47">
        <v>999999</v>
      </c>
      <c r="H47">
        <v>999999</v>
      </c>
      <c r="I47">
        <v>999999</v>
      </c>
      <c r="J47">
        <v>999999</v>
      </c>
      <c r="K47">
        <v>0</v>
      </c>
      <c r="L47">
        <v>1.58</v>
      </c>
      <c r="M47">
        <v>0.3</v>
      </c>
      <c r="N47">
        <v>0.2</v>
      </c>
    </row>
    <row r="48" spans="2:15" x14ac:dyDescent="0.25">
      <c r="B48">
        <v>2059</v>
      </c>
      <c r="C48">
        <v>999999</v>
      </c>
      <c r="D48">
        <v>999999</v>
      </c>
      <c r="E48">
        <v>999999</v>
      </c>
      <c r="F48">
        <f t="shared" si="40"/>
        <v>1.5</v>
      </c>
      <c r="G48">
        <v>999999</v>
      </c>
      <c r="H48">
        <v>999999</v>
      </c>
      <c r="I48">
        <v>999999</v>
      </c>
      <c r="J48">
        <v>999999</v>
      </c>
      <c r="K48">
        <v>0</v>
      </c>
      <c r="L48">
        <v>1.58</v>
      </c>
      <c r="M48">
        <v>0.3</v>
      </c>
      <c r="N48">
        <v>0.2</v>
      </c>
    </row>
    <row r="49" spans="2:14" x14ac:dyDescent="0.25">
      <c r="B49">
        <v>2060</v>
      </c>
      <c r="C49">
        <v>999999</v>
      </c>
      <c r="D49">
        <v>999999</v>
      </c>
      <c r="E49">
        <v>999999</v>
      </c>
      <c r="F49">
        <f t="shared" si="40"/>
        <v>1.5</v>
      </c>
      <c r="G49">
        <v>999999</v>
      </c>
      <c r="H49">
        <v>999999</v>
      </c>
      <c r="I49">
        <v>999999</v>
      </c>
      <c r="J49">
        <v>999999</v>
      </c>
      <c r="K49">
        <v>0</v>
      </c>
      <c r="L49">
        <v>1.58</v>
      </c>
      <c r="M49">
        <v>0.3</v>
      </c>
      <c r="N49">
        <v>0.2</v>
      </c>
    </row>
    <row r="50" spans="2:14" x14ac:dyDescent="0.25">
      <c r="B50">
        <v>2061</v>
      </c>
      <c r="C50">
        <v>999999</v>
      </c>
      <c r="D50">
        <v>999999</v>
      </c>
      <c r="E50">
        <v>999999</v>
      </c>
      <c r="F50">
        <f t="shared" si="40"/>
        <v>1.5</v>
      </c>
      <c r="G50">
        <v>999999</v>
      </c>
      <c r="H50">
        <v>999999</v>
      </c>
      <c r="I50">
        <v>999999</v>
      </c>
      <c r="J50">
        <v>999999</v>
      </c>
      <c r="K50">
        <v>0</v>
      </c>
      <c r="L50">
        <v>1.58</v>
      </c>
      <c r="M50">
        <v>0.3</v>
      </c>
      <c r="N50">
        <v>0.2</v>
      </c>
    </row>
    <row r="51" spans="2:14" x14ac:dyDescent="0.25">
      <c r="B51">
        <v>2062</v>
      </c>
      <c r="C51">
        <v>999999</v>
      </c>
      <c r="D51">
        <v>999999</v>
      </c>
      <c r="E51">
        <v>999999</v>
      </c>
      <c r="F51">
        <f t="shared" si="40"/>
        <v>1.5</v>
      </c>
      <c r="G51">
        <v>999999</v>
      </c>
      <c r="H51">
        <v>999999</v>
      </c>
      <c r="I51">
        <v>999999</v>
      </c>
      <c r="J51">
        <v>999999</v>
      </c>
      <c r="K51">
        <v>0</v>
      </c>
      <c r="L51">
        <v>1.58</v>
      </c>
      <c r="M51">
        <v>0.3</v>
      </c>
      <c r="N51">
        <v>0.2</v>
      </c>
    </row>
    <row r="52" spans="2:14" x14ac:dyDescent="0.25">
      <c r="B52">
        <v>2063</v>
      </c>
      <c r="C52">
        <v>999999</v>
      </c>
      <c r="D52">
        <v>999999</v>
      </c>
      <c r="E52">
        <v>999999</v>
      </c>
      <c r="F52">
        <f t="shared" si="40"/>
        <v>1.5</v>
      </c>
      <c r="G52">
        <v>999999</v>
      </c>
      <c r="H52">
        <v>999999</v>
      </c>
      <c r="I52">
        <v>999999</v>
      </c>
      <c r="J52">
        <v>999999</v>
      </c>
      <c r="K52">
        <v>0</v>
      </c>
      <c r="L52">
        <v>1.58</v>
      </c>
      <c r="M52">
        <v>0.3</v>
      </c>
      <c r="N52">
        <v>0.2</v>
      </c>
    </row>
    <row r="53" spans="2:14" x14ac:dyDescent="0.25">
      <c r="B53">
        <v>2064</v>
      </c>
      <c r="C53">
        <v>999999</v>
      </c>
      <c r="D53">
        <v>999999</v>
      </c>
      <c r="E53">
        <v>999999</v>
      </c>
      <c r="F53">
        <f t="shared" si="40"/>
        <v>1.5</v>
      </c>
      <c r="G53">
        <v>999999</v>
      </c>
      <c r="H53">
        <v>999999</v>
      </c>
      <c r="I53">
        <v>999999</v>
      </c>
      <c r="J53">
        <v>999999</v>
      </c>
      <c r="K53">
        <v>0</v>
      </c>
      <c r="L53">
        <v>1.58</v>
      </c>
      <c r="M53">
        <v>0.3</v>
      </c>
      <c r="N53">
        <v>0.2</v>
      </c>
    </row>
    <row r="54" spans="2:14" x14ac:dyDescent="0.25">
      <c r="B54">
        <v>2065</v>
      </c>
      <c r="C54">
        <v>999999</v>
      </c>
      <c r="D54">
        <v>999999</v>
      </c>
      <c r="E54">
        <v>999999</v>
      </c>
      <c r="F54">
        <f t="shared" si="40"/>
        <v>1.5</v>
      </c>
      <c r="G54">
        <v>999999</v>
      </c>
      <c r="H54">
        <v>999999</v>
      </c>
      <c r="I54">
        <v>999999</v>
      </c>
      <c r="J54">
        <v>999999</v>
      </c>
      <c r="K54">
        <v>0</v>
      </c>
      <c r="L54">
        <v>1.58</v>
      </c>
      <c r="M54">
        <v>0.3</v>
      </c>
      <c r="N54">
        <v>0.2</v>
      </c>
    </row>
    <row r="55" spans="2:14" x14ac:dyDescent="0.25">
      <c r="B55">
        <v>2066</v>
      </c>
      <c r="C55">
        <v>999999</v>
      </c>
      <c r="D55">
        <v>999999</v>
      </c>
      <c r="E55">
        <v>999999</v>
      </c>
      <c r="F55">
        <f t="shared" si="40"/>
        <v>1.5</v>
      </c>
      <c r="G55">
        <v>999999</v>
      </c>
      <c r="H55">
        <v>999999</v>
      </c>
      <c r="I55">
        <v>999999</v>
      </c>
      <c r="J55">
        <v>999999</v>
      </c>
      <c r="K55">
        <v>0</v>
      </c>
      <c r="L55">
        <v>1.58</v>
      </c>
      <c r="M55">
        <v>0.3</v>
      </c>
      <c r="N55">
        <v>0.2</v>
      </c>
    </row>
    <row r="56" spans="2:14" x14ac:dyDescent="0.25">
      <c r="B56">
        <v>2067</v>
      </c>
      <c r="C56">
        <v>999999</v>
      </c>
      <c r="D56">
        <v>999999</v>
      </c>
      <c r="E56">
        <v>999999</v>
      </c>
      <c r="F56">
        <f t="shared" si="40"/>
        <v>1.5</v>
      </c>
      <c r="G56">
        <v>999999</v>
      </c>
      <c r="H56">
        <v>999999</v>
      </c>
      <c r="I56">
        <v>999999</v>
      </c>
      <c r="J56">
        <v>999999</v>
      </c>
      <c r="K56">
        <v>0</v>
      </c>
      <c r="L56">
        <v>1.58</v>
      </c>
      <c r="M56">
        <v>0.3</v>
      </c>
      <c r="N56">
        <v>0.2</v>
      </c>
    </row>
    <row r="57" spans="2:14" x14ac:dyDescent="0.25">
      <c r="B57">
        <v>2068</v>
      </c>
      <c r="C57">
        <v>999999</v>
      </c>
      <c r="D57">
        <v>999999</v>
      </c>
      <c r="E57">
        <v>999999</v>
      </c>
      <c r="F57">
        <f t="shared" si="40"/>
        <v>1.5</v>
      </c>
      <c r="G57">
        <v>999999</v>
      </c>
      <c r="H57">
        <v>999999</v>
      </c>
      <c r="I57">
        <v>999999</v>
      </c>
      <c r="J57">
        <v>999999</v>
      </c>
      <c r="K57">
        <v>0</v>
      </c>
      <c r="L57">
        <v>1.58</v>
      </c>
      <c r="M57">
        <v>0.3</v>
      </c>
      <c r="N57">
        <v>0.2</v>
      </c>
    </row>
    <row r="58" spans="2:14" x14ac:dyDescent="0.25">
      <c r="B58">
        <v>2069</v>
      </c>
      <c r="C58">
        <v>999999</v>
      </c>
      <c r="D58">
        <v>999999</v>
      </c>
      <c r="E58">
        <v>999999</v>
      </c>
      <c r="F58">
        <f t="shared" si="40"/>
        <v>1.5</v>
      </c>
      <c r="G58">
        <v>999999</v>
      </c>
      <c r="H58">
        <v>999999</v>
      </c>
      <c r="I58">
        <v>999999</v>
      </c>
      <c r="J58">
        <v>999999</v>
      </c>
      <c r="K58">
        <v>0</v>
      </c>
      <c r="L58">
        <v>1.58</v>
      </c>
      <c r="M58">
        <v>0.3</v>
      </c>
      <c r="N58">
        <v>0.2</v>
      </c>
    </row>
    <row r="59" spans="2:14" x14ac:dyDescent="0.25">
      <c r="B59">
        <v>2070</v>
      </c>
      <c r="C59">
        <v>999999</v>
      </c>
      <c r="D59">
        <v>999999</v>
      </c>
      <c r="E59">
        <v>999999</v>
      </c>
      <c r="F59">
        <f t="shared" si="40"/>
        <v>1.5</v>
      </c>
      <c r="G59">
        <v>999999</v>
      </c>
      <c r="H59">
        <v>999999</v>
      </c>
      <c r="I59">
        <v>999999</v>
      </c>
      <c r="J59">
        <v>999999</v>
      </c>
      <c r="K59">
        <v>0</v>
      </c>
      <c r="L59">
        <v>1.58</v>
      </c>
      <c r="M59">
        <v>0.3</v>
      </c>
      <c r="N59">
        <v>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0A82-F077-4939-9C20-AF3ECD8F923E}">
  <dimension ref="C4:E36"/>
  <sheetViews>
    <sheetView workbookViewId="0">
      <selection activeCell="G6" sqref="G6"/>
    </sheetView>
  </sheetViews>
  <sheetFormatPr defaultRowHeight="15" x14ac:dyDescent="0.25"/>
  <cols>
    <col min="3" max="3" width="14.85546875" customWidth="1"/>
    <col min="5" max="5" width="14.28515625" customWidth="1"/>
  </cols>
  <sheetData>
    <row r="4" spans="3:5" x14ac:dyDescent="0.25">
      <c r="C4">
        <v>2015</v>
      </c>
      <c r="D4">
        <f>D5*(1-0.021)</f>
        <v>26.835772935400001</v>
      </c>
      <c r="E4" t="s">
        <v>55</v>
      </c>
    </row>
    <row r="5" spans="3:5" x14ac:dyDescent="0.25">
      <c r="C5">
        <v>2016</v>
      </c>
      <c r="D5">
        <f>D6*(1-0.021)</f>
        <v>27.411412600000002</v>
      </c>
      <c r="E5" t="s">
        <v>55</v>
      </c>
    </row>
    <row r="6" spans="3:5" x14ac:dyDescent="0.25">
      <c r="C6">
        <v>2017</v>
      </c>
      <c r="D6">
        <f>D7*(1-0.021)</f>
        <v>27.999400000000001</v>
      </c>
      <c r="E6" t="s">
        <v>55</v>
      </c>
    </row>
    <row r="7" spans="3:5" x14ac:dyDescent="0.25">
      <c r="C7">
        <v>2018</v>
      </c>
      <c r="D7">
        <v>28.6</v>
      </c>
      <c r="E7" t="s">
        <v>55</v>
      </c>
    </row>
    <row r="8" spans="3:5" x14ac:dyDescent="0.25">
      <c r="C8">
        <v>2019</v>
      </c>
      <c r="D8">
        <f>D7+D7*0.021</f>
        <v>29.200600000000001</v>
      </c>
      <c r="E8" t="s">
        <v>55</v>
      </c>
    </row>
    <row r="9" spans="3:5" x14ac:dyDescent="0.25">
      <c r="C9">
        <v>2020</v>
      </c>
      <c r="D9">
        <f t="shared" ref="D9:D36" si="0">D8+D8*0.021</f>
        <v>29.813812600000002</v>
      </c>
      <c r="E9" t="s">
        <v>55</v>
      </c>
    </row>
    <row r="10" spans="3:5" x14ac:dyDescent="0.25">
      <c r="C10">
        <v>2021</v>
      </c>
      <c r="D10">
        <f t="shared" si="0"/>
        <v>30.439902664600002</v>
      </c>
      <c r="E10" t="s">
        <v>55</v>
      </c>
    </row>
    <row r="11" spans="3:5" x14ac:dyDescent="0.25">
      <c r="C11">
        <v>2022</v>
      </c>
      <c r="D11">
        <f t="shared" si="0"/>
        <v>31.079140620556601</v>
      </c>
      <c r="E11" t="s">
        <v>55</v>
      </c>
    </row>
    <row r="12" spans="3:5" x14ac:dyDescent="0.25">
      <c r="C12">
        <v>2023</v>
      </c>
      <c r="D12">
        <f t="shared" si="0"/>
        <v>31.73180257358829</v>
      </c>
      <c r="E12" t="s">
        <v>55</v>
      </c>
    </row>
    <row r="13" spans="3:5" x14ac:dyDescent="0.25">
      <c r="C13">
        <v>2024</v>
      </c>
      <c r="D13">
        <f t="shared" si="0"/>
        <v>32.398170427633644</v>
      </c>
      <c r="E13" t="s">
        <v>55</v>
      </c>
    </row>
    <row r="14" spans="3:5" x14ac:dyDescent="0.25">
      <c r="C14">
        <v>2025</v>
      </c>
      <c r="D14">
        <f t="shared" si="0"/>
        <v>33.078532006613948</v>
      </c>
      <c r="E14" t="s">
        <v>55</v>
      </c>
    </row>
    <row r="15" spans="3:5" x14ac:dyDescent="0.25">
      <c r="C15">
        <v>2026</v>
      </c>
      <c r="D15">
        <f t="shared" si="0"/>
        <v>33.773181178752843</v>
      </c>
      <c r="E15" t="s">
        <v>55</v>
      </c>
    </row>
    <row r="16" spans="3:5" x14ac:dyDescent="0.25">
      <c r="C16">
        <v>2027</v>
      </c>
      <c r="D16">
        <f t="shared" si="0"/>
        <v>34.48241798350665</v>
      </c>
      <c r="E16" t="s">
        <v>55</v>
      </c>
    </row>
    <row r="17" spans="3:5" x14ac:dyDescent="0.25">
      <c r="C17">
        <v>2028</v>
      </c>
      <c r="D17">
        <f t="shared" si="0"/>
        <v>35.206548761160292</v>
      </c>
      <c r="E17" t="s">
        <v>55</v>
      </c>
    </row>
    <row r="18" spans="3:5" x14ac:dyDescent="0.25">
      <c r="C18">
        <v>2029</v>
      </c>
      <c r="D18">
        <f t="shared" si="0"/>
        <v>35.94588628514466</v>
      </c>
      <c r="E18" t="s">
        <v>55</v>
      </c>
    </row>
    <row r="19" spans="3:5" x14ac:dyDescent="0.25">
      <c r="C19">
        <v>2030</v>
      </c>
      <c r="D19">
        <f t="shared" si="0"/>
        <v>36.700749897132695</v>
      </c>
      <c r="E19" t="s">
        <v>55</v>
      </c>
    </row>
    <row r="20" spans="3:5" x14ac:dyDescent="0.25">
      <c r="C20">
        <v>2031</v>
      </c>
      <c r="D20">
        <f t="shared" si="0"/>
        <v>37.471465644972483</v>
      </c>
      <c r="E20" t="s">
        <v>55</v>
      </c>
    </row>
    <row r="21" spans="3:5" x14ac:dyDescent="0.25">
      <c r="C21">
        <v>2032</v>
      </c>
      <c r="D21">
        <f t="shared" si="0"/>
        <v>38.258366423516904</v>
      </c>
      <c r="E21" t="s">
        <v>55</v>
      </c>
    </row>
    <row r="22" spans="3:5" x14ac:dyDescent="0.25">
      <c r="C22">
        <v>2033</v>
      </c>
      <c r="D22">
        <f t="shared" si="0"/>
        <v>39.061792118410757</v>
      </c>
      <c r="E22" t="s">
        <v>55</v>
      </c>
    </row>
    <row r="23" spans="3:5" x14ac:dyDescent="0.25">
      <c r="C23">
        <v>2034</v>
      </c>
      <c r="D23">
        <f t="shared" si="0"/>
        <v>39.882089752897386</v>
      </c>
      <c r="E23" t="s">
        <v>55</v>
      </c>
    </row>
    <row r="24" spans="3:5" x14ac:dyDescent="0.25">
      <c r="C24">
        <v>2035</v>
      </c>
      <c r="D24">
        <f t="shared" si="0"/>
        <v>40.719613637708228</v>
      </c>
      <c r="E24" t="s">
        <v>55</v>
      </c>
    </row>
    <row r="25" spans="3:5" x14ac:dyDescent="0.25">
      <c r="C25">
        <v>2036</v>
      </c>
      <c r="D25">
        <f t="shared" si="0"/>
        <v>41.574725524100103</v>
      </c>
      <c r="E25" t="s">
        <v>55</v>
      </c>
    </row>
    <row r="26" spans="3:5" x14ac:dyDescent="0.25">
      <c r="C26">
        <v>2037</v>
      </c>
      <c r="D26">
        <f t="shared" si="0"/>
        <v>42.447794760106206</v>
      </c>
      <c r="E26" t="s">
        <v>55</v>
      </c>
    </row>
    <row r="27" spans="3:5" x14ac:dyDescent="0.25">
      <c r="C27">
        <v>2038</v>
      </c>
      <c r="D27">
        <f t="shared" si="0"/>
        <v>43.339198450068437</v>
      </c>
      <c r="E27" t="s">
        <v>55</v>
      </c>
    </row>
    <row r="28" spans="3:5" x14ac:dyDescent="0.25">
      <c r="C28">
        <v>2039</v>
      </c>
      <c r="D28">
        <f t="shared" si="0"/>
        <v>44.249321617519875</v>
      </c>
      <c r="E28" t="s">
        <v>55</v>
      </c>
    </row>
    <row r="29" spans="3:5" x14ac:dyDescent="0.25">
      <c r="C29">
        <v>2040</v>
      </c>
      <c r="D29">
        <f t="shared" si="0"/>
        <v>45.178557371487791</v>
      </c>
      <c r="E29" t="s">
        <v>55</v>
      </c>
    </row>
    <row r="30" spans="3:5" x14ac:dyDescent="0.25">
      <c r="C30">
        <v>2041</v>
      </c>
      <c r="D30">
        <f t="shared" si="0"/>
        <v>46.127307076289036</v>
      </c>
      <c r="E30" t="s">
        <v>55</v>
      </c>
    </row>
    <row r="31" spans="3:5" x14ac:dyDescent="0.25">
      <c r="C31">
        <v>2042</v>
      </c>
      <c r="D31">
        <f t="shared" si="0"/>
        <v>47.095980524891104</v>
      </c>
      <c r="E31" t="s">
        <v>55</v>
      </c>
    </row>
    <row r="32" spans="3:5" x14ac:dyDescent="0.25">
      <c r="C32">
        <v>2043</v>
      </c>
      <c r="D32">
        <f t="shared" si="0"/>
        <v>48.084996115913818</v>
      </c>
      <c r="E32" t="s">
        <v>55</v>
      </c>
    </row>
    <row r="33" spans="3:5" x14ac:dyDescent="0.25">
      <c r="C33">
        <v>2044</v>
      </c>
      <c r="D33">
        <f t="shared" si="0"/>
        <v>49.09478103434801</v>
      </c>
      <c r="E33" t="s">
        <v>55</v>
      </c>
    </row>
    <row r="34" spans="3:5" x14ac:dyDescent="0.25">
      <c r="C34">
        <v>2045</v>
      </c>
      <c r="D34">
        <f t="shared" si="0"/>
        <v>50.125771436069321</v>
      </c>
      <c r="E34" t="s">
        <v>55</v>
      </c>
    </row>
    <row r="35" spans="3:5" x14ac:dyDescent="0.25">
      <c r="C35">
        <v>2046</v>
      </c>
      <c r="D35">
        <f t="shared" si="0"/>
        <v>51.178412636226774</v>
      </c>
      <c r="E35" t="s">
        <v>55</v>
      </c>
    </row>
    <row r="36" spans="3:5" x14ac:dyDescent="0.25">
      <c r="C36">
        <v>2047</v>
      </c>
      <c r="D36">
        <f t="shared" si="0"/>
        <v>52.253159301587537</v>
      </c>
      <c r="E36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2DF8-6E33-4D8B-919E-D8A116D0F104}">
  <dimension ref="B3:D35"/>
  <sheetViews>
    <sheetView tabSelected="1" workbookViewId="0">
      <selection activeCell="G16" sqref="G16"/>
    </sheetView>
  </sheetViews>
  <sheetFormatPr defaultRowHeight="15" x14ac:dyDescent="0.25"/>
  <cols>
    <col min="4" max="4" width="13.28515625" customWidth="1"/>
  </cols>
  <sheetData>
    <row r="3" spans="2:4" x14ac:dyDescent="0.25">
      <c r="B3">
        <v>2015</v>
      </c>
      <c r="C3">
        <f>C4*(1-0.118)</f>
        <v>31.561932528000003</v>
      </c>
      <c r="D3" t="s">
        <v>56</v>
      </c>
    </row>
    <row r="4" spans="2:4" x14ac:dyDescent="0.25">
      <c r="B4">
        <v>2016</v>
      </c>
      <c r="C4">
        <f>C5*(1-0.118)</f>
        <v>35.784504000000005</v>
      </c>
      <c r="D4" t="s">
        <v>56</v>
      </c>
    </row>
    <row r="5" spans="2:4" x14ac:dyDescent="0.25">
      <c r="B5">
        <v>2017</v>
      </c>
      <c r="C5">
        <f>C6*(1-0.118)</f>
        <v>40.572000000000003</v>
      </c>
      <c r="D5" t="s">
        <v>56</v>
      </c>
    </row>
    <row r="6" spans="2:4" x14ac:dyDescent="0.25">
      <c r="B6">
        <v>2018</v>
      </c>
      <c r="C6">
        <v>46</v>
      </c>
      <c r="D6" t="s">
        <v>56</v>
      </c>
    </row>
    <row r="7" spans="2:4" x14ac:dyDescent="0.25">
      <c r="B7">
        <v>2019</v>
      </c>
      <c r="C7">
        <f>C6*1.118</f>
        <v>51.428000000000004</v>
      </c>
      <c r="D7" t="s">
        <v>56</v>
      </c>
    </row>
    <row r="8" spans="2:4" x14ac:dyDescent="0.25">
      <c r="B8">
        <v>2020</v>
      </c>
      <c r="C8">
        <f t="shared" ref="C8:C35" si="0">C7*1.118</f>
        <v>57.496504000000009</v>
      </c>
      <c r="D8" t="s">
        <v>56</v>
      </c>
    </row>
    <row r="9" spans="2:4" x14ac:dyDescent="0.25">
      <c r="B9">
        <v>2021</v>
      </c>
      <c r="C9">
        <f t="shared" si="0"/>
        <v>64.281091472000014</v>
      </c>
      <c r="D9" t="s">
        <v>56</v>
      </c>
    </row>
    <row r="10" spans="2:4" x14ac:dyDescent="0.25">
      <c r="B10">
        <v>2022</v>
      </c>
      <c r="C10">
        <f t="shared" si="0"/>
        <v>71.866260265696027</v>
      </c>
      <c r="D10" t="s">
        <v>56</v>
      </c>
    </row>
    <row r="11" spans="2:4" x14ac:dyDescent="0.25">
      <c r="B11">
        <v>2023</v>
      </c>
      <c r="C11">
        <f t="shared" si="0"/>
        <v>80.346478977048164</v>
      </c>
      <c r="D11" t="s">
        <v>56</v>
      </c>
    </row>
    <row r="12" spans="2:4" x14ac:dyDescent="0.25">
      <c r="B12">
        <v>2024</v>
      </c>
      <c r="C12">
        <f t="shared" si="0"/>
        <v>89.827363496339856</v>
      </c>
      <c r="D12" t="s">
        <v>56</v>
      </c>
    </row>
    <row r="13" spans="2:4" x14ac:dyDescent="0.25">
      <c r="B13">
        <v>2025</v>
      </c>
      <c r="C13">
        <f t="shared" si="0"/>
        <v>100.42699238890796</v>
      </c>
      <c r="D13" t="s">
        <v>56</v>
      </c>
    </row>
    <row r="14" spans="2:4" x14ac:dyDescent="0.25">
      <c r="B14">
        <v>2026</v>
      </c>
      <c r="C14">
        <f t="shared" si="0"/>
        <v>112.27737749079911</v>
      </c>
      <c r="D14" t="s">
        <v>56</v>
      </c>
    </row>
    <row r="15" spans="2:4" x14ac:dyDescent="0.25">
      <c r="B15">
        <v>2027</v>
      </c>
      <c r="C15">
        <f t="shared" si="0"/>
        <v>125.52610803471342</v>
      </c>
      <c r="D15" t="s">
        <v>56</v>
      </c>
    </row>
    <row r="16" spans="2:4" x14ac:dyDescent="0.25">
      <c r="B16">
        <v>2028</v>
      </c>
      <c r="C16">
        <f t="shared" si="0"/>
        <v>140.33818878280962</v>
      </c>
      <c r="D16" t="s">
        <v>56</v>
      </c>
    </row>
    <row r="17" spans="2:4" x14ac:dyDescent="0.25">
      <c r="B17">
        <v>2029</v>
      </c>
      <c r="C17">
        <f t="shared" si="0"/>
        <v>156.89809505918117</v>
      </c>
      <c r="D17" t="s">
        <v>56</v>
      </c>
    </row>
    <row r="18" spans="2:4" x14ac:dyDescent="0.25">
      <c r="B18">
        <v>2030</v>
      </c>
      <c r="C18">
        <f t="shared" si="0"/>
        <v>175.41207027616457</v>
      </c>
      <c r="D18" t="s">
        <v>56</v>
      </c>
    </row>
    <row r="19" spans="2:4" x14ac:dyDescent="0.25">
      <c r="B19">
        <v>2031</v>
      </c>
      <c r="C19">
        <f t="shared" si="0"/>
        <v>196.110694568752</v>
      </c>
      <c r="D19" t="s">
        <v>56</v>
      </c>
    </row>
    <row r="20" spans="2:4" x14ac:dyDescent="0.25">
      <c r="B20">
        <v>2032</v>
      </c>
      <c r="C20">
        <f t="shared" si="0"/>
        <v>219.25175652786476</v>
      </c>
      <c r="D20" t="s">
        <v>56</v>
      </c>
    </row>
    <row r="21" spans="2:4" x14ac:dyDescent="0.25">
      <c r="B21">
        <v>2033</v>
      </c>
      <c r="C21">
        <f t="shared" si="0"/>
        <v>245.12346379815281</v>
      </c>
      <c r="D21" t="s">
        <v>56</v>
      </c>
    </row>
    <row r="22" spans="2:4" x14ac:dyDescent="0.25">
      <c r="B22">
        <v>2034</v>
      </c>
      <c r="C22">
        <f t="shared" si="0"/>
        <v>274.04803252633485</v>
      </c>
      <c r="D22" t="s">
        <v>56</v>
      </c>
    </row>
    <row r="23" spans="2:4" x14ac:dyDescent="0.25">
      <c r="B23">
        <v>2035</v>
      </c>
      <c r="C23">
        <f t="shared" si="0"/>
        <v>306.38570036444241</v>
      </c>
      <c r="D23" t="s">
        <v>56</v>
      </c>
    </row>
    <row r="24" spans="2:4" x14ac:dyDescent="0.25">
      <c r="B24">
        <v>2036</v>
      </c>
      <c r="C24">
        <f t="shared" si="0"/>
        <v>342.53921300744668</v>
      </c>
      <c r="D24" t="s">
        <v>56</v>
      </c>
    </row>
    <row r="25" spans="2:4" x14ac:dyDescent="0.25">
      <c r="B25">
        <v>2037</v>
      </c>
      <c r="C25">
        <f t="shared" si="0"/>
        <v>382.95884014232541</v>
      </c>
      <c r="D25" t="s">
        <v>56</v>
      </c>
    </row>
    <row r="26" spans="2:4" x14ac:dyDescent="0.25">
      <c r="B26">
        <v>2038</v>
      </c>
      <c r="C26">
        <f t="shared" si="0"/>
        <v>428.14798327911984</v>
      </c>
      <c r="D26" t="s">
        <v>56</v>
      </c>
    </row>
    <row r="27" spans="2:4" x14ac:dyDescent="0.25">
      <c r="B27">
        <v>2039</v>
      </c>
      <c r="C27">
        <f t="shared" si="0"/>
        <v>478.66944530605605</v>
      </c>
      <c r="D27" t="s">
        <v>56</v>
      </c>
    </row>
    <row r="28" spans="2:4" x14ac:dyDescent="0.25">
      <c r="B28">
        <v>2040</v>
      </c>
      <c r="C28">
        <f t="shared" si="0"/>
        <v>535.15243985217069</v>
      </c>
      <c r="D28" t="s">
        <v>56</v>
      </c>
    </row>
    <row r="29" spans="2:4" x14ac:dyDescent="0.25">
      <c r="B29">
        <v>2041</v>
      </c>
      <c r="C29">
        <f t="shared" si="0"/>
        <v>598.30042775472691</v>
      </c>
      <c r="D29" t="s">
        <v>56</v>
      </c>
    </row>
    <row r="30" spans="2:4" x14ac:dyDescent="0.25">
      <c r="B30">
        <v>2042</v>
      </c>
      <c r="C30">
        <f t="shared" si="0"/>
        <v>668.8998782297848</v>
      </c>
      <c r="D30" t="s">
        <v>56</v>
      </c>
    </row>
    <row r="31" spans="2:4" x14ac:dyDescent="0.25">
      <c r="B31">
        <v>2043</v>
      </c>
      <c r="C31">
        <f t="shared" si="0"/>
        <v>747.83006386089949</v>
      </c>
      <c r="D31" t="s">
        <v>56</v>
      </c>
    </row>
    <row r="32" spans="2:4" x14ac:dyDescent="0.25">
      <c r="B32">
        <v>2044</v>
      </c>
      <c r="C32">
        <f t="shared" si="0"/>
        <v>836.07401139648573</v>
      </c>
      <c r="D32" t="s">
        <v>56</v>
      </c>
    </row>
    <row r="33" spans="2:4" x14ac:dyDescent="0.25">
      <c r="B33">
        <v>2045</v>
      </c>
      <c r="C33">
        <f t="shared" si="0"/>
        <v>934.73074474127111</v>
      </c>
      <c r="D33" t="s">
        <v>56</v>
      </c>
    </row>
    <row r="34" spans="2:4" x14ac:dyDescent="0.25">
      <c r="B34">
        <v>2046</v>
      </c>
      <c r="C34">
        <f t="shared" si="0"/>
        <v>1045.0289726207411</v>
      </c>
      <c r="D34" t="s">
        <v>56</v>
      </c>
    </row>
    <row r="35" spans="2:4" x14ac:dyDescent="0.25">
      <c r="B35">
        <v>2047</v>
      </c>
      <c r="C35">
        <f t="shared" si="0"/>
        <v>1168.3423913899887</v>
      </c>
      <c r="D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D66D-A9E8-4B2C-B87E-643E443E7348}">
  <dimension ref="A2:M59"/>
  <sheetViews>
    <sheetView workbookViewId="0">
      <selection activeCell="E11" sqref="E11"/>
    </sheetView>
  </sheetViews>
  <sheetFormatPr defaultRowHeight="15" x14ac:dyDescent="0.25"/>
  <cols>
    <col min="6" max="6" width="17" customWidth="1"/>
    <col min="7" max="7" width="17.42578125" customWidth="1"/>
    <col min="8" max="8" width="16.5703125" customWidth="1"/>
    <col min="9" max="9" width="18" customWidth="1"/>
    <col min="11" max="11" width="18.5703125" customWidth="1"/>
    <col min="12" max="12" width="14.7109375" customWidth="1"/>
    <col min="13" max="13" width="12.28515625" customWidth="1"/>
  </cols>
  <sheetData>
    <row r="2" spans="1:13" x14ac:dyDescent="0.25">
      <c r="A2" s="1" t="s">
        <v>18</v>
      </c>
    </row>
    <row r="3" spans="1:1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25">
      <c r="A4">
        <v>2015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194/1000</f>
        <v>0.19400000000000001</v>
      </c>
      <c r="K4">
        <v>1.58</v>
      </c>
      <c r="L4">
        <v>0</v>
      </c>
      <c r="M4">
        <v>0</v>
      </c>
    </row>
    <row r="5" spans="1:13" x14ac:dyDescent="0.25">
      <c r="A5">
        <v>2016</v>
      </c>
      <c r="B5">
        <v>0</v>
      </c>
      <c r="C5">
        <v>0</v>
      </c>
      <c r="D5">
        <v>0</v>
      </c>
      <c r="E5">
        <v>0</v>
      </c>
      <c r="F5">
        <f>(22.5)/1000</f>
        <v>2.2499999999999999E-2</v>
      </c>
      <c r="G5">
        <v>0</v>
      </c>
      <c r="H5">
        <v>0</v>
      </c>
      <c r="I5">
        <v>0</v>
      </c>
      <c r="J5">
        <f t="shared" ref="J5:J7" si="0">194/1000</f>
        <v>0.19400000000000001</v>
      </c>
      <c r="K5">
        <v>1.58</v>
      </c>
      <c r="L5">
        <v>0</v>
      </c>
      <c r="M5">
        <v>0</v>
      </c>
    </row>
    <row r="6" spans="1:13" x14ac:dyDescent="0.25">
      <c r="A6">
        <v>2017</v>
      </c>
      <c r="B6">
        <v>0</v>
      </c>
      <c r="C6">
        <v>0</v>
      </c>
      <c r="D6">
        <v>0</v>
      </c>
      <c r="E6">
        <v>0</v>
      </c>
      <c r="F6">
        <f t="shared" ref="F6:F9" si="1">(22.5)/1000</f>
        <v>2.2499999999999999E-2</v>
      </c>
      <c r="G6">
        <v>0</v>
      </c>
      <c r="H6">
        <v>0</v>
      </c>
      <c r="I6">
        <v>0</v>
      </c>
      <c r="J6">
        <f t="shared" si="0"/>
        <v>0.19400000000000001</v>
      </c>
      <c r="K6">
        <v>1.58</v>
      </c>
      <c r="L6">
        <v>0</v>
      </c>
      <c r="M6">
        <v>0</v>
      </c>
    </row>
    <row r="7" spans="1:13" x14ac:dyDescent="0.25">
      <c r="A7">
        <v>2018</v>
      </c>
      <c r="B7">
        <v>0</v>
      </c>
      <c r="C7">
        <v>0</v>
      </c>
      <c r="D7">
        <v>0</v>
      </c>
      <c r="E7">
        <v>0</v>
      </c>
      <c r="F7">
        <f t="shared" si="1"/>
        <v>2.2499999999999999E-2</v>
      </c>
      <c r="G7">
        <v>0</v>
      </c>
      <c r="H7">
        <v>0</v>
      </c>
      <c r="I7">
        <v>0</v>
      </c>
      <c r="J7">
        <f t="shared" si="0"/>
        <v>0.19400000000000001</v>
      </c>
      <c r="K7">
        <v>1.58</v>
      </c>
      <c r="L7">
        <v>0</v>
      </c>
      <c r="M7">
        <v>0</v>
      </c>
    </row>
    <row r="8" spans="1:13" x14ac:dyDescent="0.25">
      <c r="A8">
        <v>2019</v>
      </c>
      <c r="B8">
        <v>0</v>
      </c>
      <c r="C8">
        <f>(1545+393)/1000</f>
        <v>1.9379999999999999</v>
      </c>
      <c r="D8">
        <v>0</v>
      </c>
      <c r="E8">
        <v>0</v>
      </c>
      <c r="F8">
        <f t="shared" si="1"/>
        <v>2.2499999999999999E-2</v>
      </c>
      <c r="G8">
        <v>0</v>
      </c>
      <c r="H8">
        <v>0</v>
      </c>
      <c r="I8">
        <v>0</v>
      </c>
      <c r="J8">
        <f>1387/1000</f>
        <v>1.387</v>
      </c>
      <c r="K8">
        <v>1.58</v>
      </c>
      <c r="L8">
        <v>0</v>
      </c>
      <c r="M8">
        <v>0</v>
      </c>
    </row>
    <row r="9" spans="1:13" x14ac:dyDescent="0.25">
      <c r="A9">
        <v>2020</v>
      </c>
      <c r="B9">
        <v>0</v>
      </c>
      <c r="C9">
        <f>(2494+393)/1000</f>
        <v>2.887</v>
      </c>
      <c r="D9">
        <v>0</v>
      </c>
      <c r="E9">
        <v>0</v>
      </c>
      <c r="F9">
        <f t="shared" si="1"/>
        <v>2.2499999999999999E-2</v>
      </c>
      <c r="G9">
        <v>0</v>
      </c>
      <c r="H9">
        <v>0</v>
      </c>
      <c r="I9">
        <v>0</v>
      </c>
      <c r="J9">
        <f t="shared" ref="J9:J10" si="2">1387/1000</f>
        <v>1.387</v>
      </c>
      <c r="K9">
        <v>1.58</v>
      </c>
      <c r="L9">
        <v>0</v>
      </c>
      <c r="M9">
        <v>0</v>
      </c>
    </row>
    <row r="10" spans="1:13" x14ac:dyDescent="0.25">
      <c r="A10">
        <v>2021</v>
      </c>
      <c r="B10">
        <v>0</v>
      </c>
      <c r="C10">
        <f>(2494+393)/1000</f>
        <v>2.887</v>
      </c>
      <c r="D10">
        <v>0</v>
      </c>
      <c r="E10">
        <v>0</v>
      </c>
      <c r="F10">
        <f>200/1000</f>
        <v>0.2</v>
      </c>
      <c r="G10">
        <f>20/1000</f>
        <v>0.02</v>
      </c>
      <c r="H10">
        <v>0</v>
      </c>
      <c r="I10">
        <v>0</v>
      </c>
      <c r="J10">
        <f t="shared" si="2"/>
        <v>1.387</v>
      </c>
      <c r="K10">
        <v>1.58</v>
      </c>
      <c r="L10">
        <v>0.1</v>
      </c>
      <c r="M10">
        <v>1E-3</v>
      </c>
    </row>
    <row r="11" spans="1:13" x14ac:dyDescent="0.25">
      <c r="A11">
        <v>2022</v>
      </c>
      <c r="B11">
        <f>700/1000</f>
        <v>0.7</v>
      </c>
      <c r="C11">
        <f>(2494+393+300)/1000</f>
        <v>3.1869999999999998</v>
      </c>
      <c r="D11">
        <v>0</v>
      </c>
      <c r="E11">
        <f>125/1000</f>
        <v>0.125</v>
      </c>
      <c r="F11">
        <f t="shared" ref="F11:F19" si="3">200/1000</f>
        <v>0.2</v>
      </c>
      <c r="G11">
        <f t="shared" ref="G11:G19" si="4">20/1000</f>
        <v>0.02</v>
      </c>
      <c r="H11">
        <f>2/1000</f>
        <v>2E-3</v>
      </c>
      <c r="I11">
        <f t="shared" ref="I11:I14" si="5">73/1000</f>
        <v>7.2999999999999995E-2</v>
      </c>
      <c r="J11">
        <f>447/1000</f>
        <v>0.44700000000000001</v>
      </c>
      <c r="K11">
        <v>1.58</v>
      </c>
      <c r="L11">
        <v>0.1</v>
      </c>
      <c r="M11">
        <v>1E-3</v>
      </c>
    </row>
    <row r="12" spans="1:13" x14ac:dyDescent="0.25">
      <c r="A12">
        <v>2023</v>
      </c>
      <c r="B12">
        <f>700/1000</f>
        <v>0.7</v>
      </c>
      <c r="C12">
        <f>(2494+393+300)/1000</f>
        <v>3.1869999999999998</v>
      </c>
      <c r="D12">
        <v>0</v>
      </c>
      <c r="E12">
        <f t="shared" ref="E12:E14" si="6">125/1000</f>
        <v>0.125</v>
      </c>
      <c r="F12">
        <f t="shared" si="3"/>
        <v>0.2</v>
      </c>
      <c r="G12">
        <f t="shared" si="4"/>
        <v>0.02</v>
      </c>
      <c r="H12">
        <f t="shared" ref="H12:H18" si="7">2/1000</f>
        <v>2E-3</v>
      </c>
      <c r="I12">
        <f t="shared" si="5"/>
        <v>7.2999999999999995E-2</v>
      </c>
      <c r="J12">
        <f t="shared" ref="J12:J13" si="8">447/1000</f>
        <v>0.44700000000000001</v>
      </c>
      <c r="K12">
        <v>1.58</v>
      </c>
      <c r="L12">
        <v>0.1</v>
      </c>
      <c r="M12">
        <v>1E-3</v>
      </c>
    </row>
    <row r="13" spans="1:13" x14ac:dyDescent="0.25">
      <c r="A13">
        <v>2024</v>
      </c>
      <c r="B13">
        <f t="shared" ref="B13:B14" si="9">700/1000</f>
        <v>0.7</v>
      </c>
      <c r="C13">
        <f>(2494+393+300)/1000</f>
        <v>3.1869999999999998</v>
      </c>
      <c r="D13">
        <v>0</v>
      </c>
      <c r="E13">
        <f t="shared" si="6"/>
        <v>0.125</v>
      </c>
      <c r="F13">
        <f t="shared" si="3"/>
        <v>0.2</v>
      </c>
      <c r="G13">
        <f t="shared" si="4"/>
        <v>0.02</v>
      </c>
      <c r="H13">
        <f t="shared" si="7"/>
        <v>2E-3</v>
      </c>
      <c r="I13">
        <f t="shared" si="5"/>
        <v>7.2999999999999995E-2</v>
      </c>
      <c r="J13">
        <f t="shared" si="8"/>
        <v>0.44700000000000001</v>
      </c>
      <c r="K13">
        <v>1.58</v>
      </c>
      <c r="L13">
        <v>0.1</v>
      </c>
      <c r="M13">
        <v>1E-3</v>
      </c>
    </row>
    <row r="14" spans="1:13" x14ac:dyDescent="0.25">
      <c r="A14">
        <v>2025</v>
      </c>
      <c r="B14">
        <f t="shared" si="9"/>
        <v>0.7</v>
      </c>
      <c r="C14">
        <f>(2494+393+300)/1000</f>
        <v>3.1869999999999998</v>
      </c>
      <c r="D14">
        <v>0</v>
      </c>
      <c r="E14">
        <f t="shared" si="6"/>
        <v>0.125</v>
      </c>
      <c r="F14">
        <f t="shared" si="3"/>
        <v>0.2</v>
      </c>
      <c r="G14">
        <f t="shared" si="4"/>
        <v>0.02</v>
      </c>
      <c r="H14">
        <f t="shared" si="7"/>
        <v>2E-3</v>
      </c>
      <c r="I14">
        <f t="shared" si="5"/>
        <v>7.2999999999999995E-2</v>
      </c>
      <c r="J14">
        <f>447/1000</f>
        <v>0.44700000000000001</v>
      </c>
      <c r="K14">
        <v>1.58</v>
      </c>
      <c r="L14">
        <v>0.1</v>
      </c>
      <c r="M14">
        <v>1E-3</v>
      </c>
    </row>
    <row r="15" spans="1:13" x14ac:dyDescent="0.25">
      <c r="A15">
        <v>2026</v>
      </c>
      <c r="B15">
        <f>1250/1000</f>
        <v>1.25</v>
      </c>
      <c r="C15">
        <f>(2330+786+3235)/1000</f>
        <v>6.351</v>
      </c>
      <c r="D15">
        <v>0</v>
      </c>
      <c r="E15">
        <f>400/1000</f>
        <v>0.4</v>
      </c>
      <c r="F15">
        <f t="shared" si="3"/>
        <v>0.2</v>
      </c>
      <c r="G15">
        <f t="shared" si="4"/>
        <v>0.02</v>
      </c>
      <c r="H15">
        <f t="shared" si="7"/>
        <v>2E-3</v>
      </c>
      <c r="I15">
        <f>110/1000</f>
        <v>0.11</v>
      </c>
      <c r="J15">
        <v>0</v>
      </c>
      <c r="K15">
        <v>1.58</v>
      </c>
      <c r="L15">
        <v>0.1</v>
      </c>
      <c r="M15">
        <v>1E-3</v>
      </c>
    </row>
    <row r="16" spans="1:13" x14ac:dyDescent="0.25">
      <c r="A16">
        <v>2027</v>
      </c>
      <c r="B16">
        <f t="shared" ref="B16:B18" si="10">1250/1000</f>
        <v>1.25</v>
      </c>
      <c r="C16">
        <f t="shared" ref="C16:C18" si="11">(2330+786+3235)/1000</f>
        <v>6.351</v>
      </c>
      <c r="D16">
        <v>0</v>
      </c>
      <c r="E16">
        <f t="shared" ref="E16:E18" si="12">400/1000</f>
        <v>0.4</v>
      </c>
      <c r="F16">
        <f t="shared" si="3"/>
        <v>0.2</v>
      </c>
      <c r="G16">
        <f t="shared" si="4"/>
        <v>0.02</v>
      </c>
      <c r="H16">
        <f t="shared" si="7"/>
        <v>2E-3</v>
      </c>
      <c r="I16">
        <f t="shared" ref="I16:I18" si="13">110/1000</f>
        <v>0.11</v>
      </c>
      <c r="J16">
        <v>0</v>
      </c>
      <c r="K16">
        <v>1.58</v>
      </c>
      <c r="L16">
        <v>0.1</v>
      </c>
      <c r="M16">
        <v>1E-3</v>
      </c>
    </row>
    <row r="17" spans="1:13" x14ac:dyDescent="0.25">
      <c r="A17">
        <v>2028</v>
      </c>
      <c r="B17">
        <f t="shared" si="10"/>
        <v>1.25</v>
      </c>
      <c r="C17">
        <f t="shared" si="11"/>
        <v>6.351</v>
      </c>
      <c r="D17">
        <v>0</v>
      </c>
      <c r="E17">
        <f t="shared" si="12"/>
        <v>0.4</v>
      </c>
      <c r="F17">
        <f t="shared" si="3"/>
        <v>0.2</v>
      </c>
      <c r="G17">
        <f t="shared" si="4"/>
        <v>0.02</v>
      </c>
      <c r="H17">
        <f t="shared" si="7"/>
        <v>2E-3</v>
      </c>
      <c r="I17">
        <f t="shared" si="13"/>
        <v>0.11</v>
      </c>
      <c r="J17">
        <v>0</v>
      </c>
      <c r="K17">
        <v>1.58</v>
      </c>
      <c r="L17">
        <v>0.1</v>
      </c>
      <c r="M17">
        <v>1E-3</v>
      </c>
    </row>
    <row r="18" spans="1:13" x14ac:dyDescent="0.25">
      <c r="A18">
        <v>2029</v>
      </c>
      <c r="B18">
        <f t="shared" si="10"/>
        <v>1.25</v>
      </c>
      <c r="C18">
        <f t="shared" si="11"/>
        <v>6.351</v>
      </c>
      <c r="D18">
        <v>1</v>
      </c>
      <c r="E18">
        <f t="shared" si="12"/>
        <v>0.4</v>
      </c>
      <c r="F18">
        <f t="shared" si="3"/>
        <v>0.2</v>
      </c>
      <c r="G18">
        <f t="shared" si="4"/>
        <v>0.02</v>
      </c>
      <c r="H18">
        <f t="shared" si="7"/>
        <v>2E-3</v>
      </c>
      <c r="I18">
        <f t="shared" si="13"/>
        <v>0.11</v>
      </c>
      <c r="J18">
        <v>0</v>
      </c>
      <c r="K18">
        <v>1.58</v>
      </c>
      <c r="L18">
        <v>0.1</v>
      </c>
      <c r="M18">
        <v>1E-3</v>
      </c>
    </row>
    <row r="19" spans="1:13" x14ac:dyDescent="0.25">
      <c r="A19">
        <v>2030</v>
      </c>
      <c r="B19">
        <f>3618/1000</f>
        <v>3.6179999999999999</v>
      </c>
      <c r="C19">
        <f>(1580+943+5399)/1000</f>
        <v>7.9219999999999997</v>
      </c>
      <c r="D19">
        <v>1</v>
      </c>
      <c r="E19">
        <f>600/1000</f>
        <v>0.6</v>
      </c>
      <c r="F19">
        <f t="shared" si="3"/>
        <v>0.2</v>
      </c>
      <c r="G19">
        <f t="shared" si="4"/>
        <v>0.02</v>
      </c>
      <c r="H19">
        <f>10/1000</f>
        <v>0.01</v>
      </c>
      <c r="I19">
        <f>167/1000</f>
        <v>0.16700000000000001</v>
      </c>
      <c r="J19">
        <v>0</v>
      </c>
      <c r="K19">
        <v>1.58</v>
      </c>
      <c r="L19">
        <v>0.1</v>
      </c>
      <c r="M19">
        <v>1E-3</v>
      </c>
    </row>
    <row r="20" spans="1:13" x14ac:dyDescent="0.25">
      <c r="A20">
        <v>2031</v>
      </c>
      <c r="B20">
        <f t="shared" ref="B20:B22" si="14">3618/1000</f>
        <v>3.6179999999999999</v>
      </c>
      <c r="C20">
        <f t="shared" ref="C20:C22" si="15">(1580+943+5399)/1000</f>
        <v>7.9219999999999997</v>
      </c>
      <c r="D20">
        <v>1</v>
      </c>
      <c r="E20">
        <f t="shared" ref="E20:E22" si="16">600/1000</f>
        <v>0.6</v>
      </c>
      <c r="F20">
        <f>(1000+700)/1000</f>
        <v>1.7</v>
      </c>
      <c r="G20">
        <f>200/1000</f>
        <v>0.2</v>
      </c>
      <c r="H20">
        <f t="shared" ref="H20:H30" si="17">10/1000</f>
        <v>0.01</v>
      </c>
      <c r="I20">
        <f t="shared" ref="I20:I22" si="18">167/1000</f>
        <v>0.16700000000000001</v>
      </c>
      <c r="J20">
        <v>0</v>
      </c>
      <c r="K20">
        <v>1.58</v>
      </c>
      <c r="L20">
        <v>0.1</v>
      </c>
      <c r="M20">
        <v>0.01</v>
      </c>
    </row>
    <row r="21" spans="1:13" x14ac:dyDescent="0.25">
      <c r="A21">
        <v>2032</v>
      </c>
      <c r="B21">
        <f t="shared" si="14"/>
        <v>3.6179999999999999</v>
      </c>
      <c r="C21">
        <f t="shared" si="15"/>
        <v>7.9219999999999997</v>
      </c>
      <c r="D21">
        <v>1</v>
      </c>
      <c r="E21">
        <f t="shared" si="16"/>
        <v>0.6</v>
      </c>
      <c r="F21">
        <f t="shared" ref="F21:F29" si="19">(1000+700)/1000</f>
        <v>1.7</v>
      </c>
      <c r="G21">
        <f t="shared" ref="G21:G36" si="20">200/1000</f>
        <v>0.2</v>
      </c>
      <c r="H21">
        <f t="shared" si="17"/>
        <v>0.01</v>
      </c>
      <c r="I21">
        <f t="shared" si="18"/>
        <v>0.16700000000000001</v>
      </c>
      <c r="J21">
        <v>0</v>
      </c>
      <c r="K21">
        <v>1.58</v>
      </c>
      <c r="L21">
        <v>0.1</v>
      </c>
      <c r="M21">
        <v>0.01</v>
      </c>
    </row>
    <row r="22" spans="1:13" x14ac:dyDescent="0.25">
      <c r="A22">
        <v>2033</v>
      </c>
      <c r="B22">
        <f t="shared" si="14"/>
        <v>3.6179999999999999</v>
      </c>
      <c r="C22">
        <f t="shared" si="15"/>
        <v>7.9219999999999997</v>
      </c>
      <c r="D22">
        <v>1</v>
      </c>
      <c r="E22">
        <f t="shared" si="16"/>
        <v>0.6</v>
      </c>
      <c r="F22">
        <f t="shared" si="19"/>
        <v>1.7</v>
      </c>
      <c r="G22">
        <f t="shared" si="20"/>
        <v>0.2</v>
      </c>
      <c r="H22">
        <f t="shared" si="17"/>
        <v>0.01</v>
      </c>
      <c r="I22">
        <f t="shared" si="18"/>
        <v>0.16700000000000001</v>
      </c>
      <c r="J22">
        <v>0</v>
      </c>
      <c r="K22">
        <v>1.58</v>
      </c>
      <c r="L22">
        <v>0.1</v>
      </c>
      <c r="M22">
        <v>0.01</v>
      </c>
    </row>
    <row r="23" spans="1:13" x14ac:dyDescent="0.25">
      <c r="A23">
        <v>2034</v>
      </c>
      <c r="B23">
        <f>5579/1000</f>
        <v>5.5789999999999997</v>
      </c>
      <c r="C23">
        <f>(1580+1022+7059)/1000</f>
        <v>9.6609999999999996</v>
      </c>
      <c r="D23">
        <f>3000/1000</f>
        <v>3</v>
      </c>
      <c r="E23">
        <f>900/1000</f>
        <v>0.9</v>
      </c>
      <c r="F23">
        <f t="shared" si="19"/>
        <v>1.7</v>
      </c>
      <c r="G23">
        <f t="shared" si="20"/>
        <v>0.2</v>
      </c>
      <c r="H23">
        <f t="shared" si="17"/>
        <v>0.01</v>
      </c>
      <c r="I23">
        <f>220/1000</f>
        <v>0.22</v>
      </c>
      <c r="J23">
        <v>0</v>
      </c>
      <c r="K23">
        <v>1.58</v>
      </c>
      <c r="L23">
        <v>0.1</v>
      </c>
      <c r="M23">
        <v>0.01</v>
      </c>
    </row>
    <row r="24" spans="1:13" x14ac:dyDescent="0.25">
      <c r="A24">
        <v>2035</v>
      </c>
      <c r="B24">
        <f t="shared" ref="B24:B26" si="21">5579/1000</f>
        <v>5.5789999999999997</v>
      </c>
      <c r="C24">
        <f t="shared" ref="C24:C26" si="22">(1580+1022+7059)/1000</f>
        <v>9.6609999999999996</v>
      </c>
      <c r="D24">
        <f t="shared" ref="D24:D26" si="23">3000/1000</f>
        <v>3</v>
      </c>
      <c r="E24">
        <f t="shared" ref="E24:E26" si="24">900/1000</f>
        <v>0.9</v>
      </c>
      <c r="F24">
        <f t="shared" si="19"/>
        <v>1.7</v>
      </c>
      <c r="G24">
        <f t="shared" si="20"/>
        <v>0.2</v>
      </c>
      <c r="H24">
        <f t="shared" si="17"/>
        <v>0.01</v>
      </c>
      <c r="I24">
        <f t="shared" ref="I24:I26" si="25">220/1000</f>
        <v>0.22</v>
      </c>
      <c r="J24">
        <v>0</v>
      </c>
      <c r="K24">
        <v>1.58</v>
      </c>
      <c r="L24">
        <v>0.1</v>
      </c>
      <c r="M24">
        <v>0.01</v>
      </c>
    </row>
    <row r="25" spans="1:13" x14ac:dyDescent="0.25">
      <c r="A25">
        <v>2036</v>
      </c>
      <c r="B25">
        <f t="shared" si="21"/>
        <v>5.5789999999999997</v>
      </c>
      <c r="C25">
        <f t="shared" si="22"/>
        <v>9.6609999999999996</v>
      </c>
      <c r="D25">
        <f t="shared" si="23"/>
        <v>3</v>
      </c>
      <c r="E25">
        <f t="shared" si="24"/>
        <v>0.9</v>
      </c>
      <c r="F25">
        <f t="shared" si="19"/>
        <v>1.7</v>
      </c>
      <c r="G25">
        <f t="shared" si="20"/>
        <v>0.2</v>
      </c>
      <c r="H25">
        <f t="shared" si="17"/>
        <v>0.01</v>
      </c>
      <c r="I25">
        <f t="shared" si="25"/>
        <v>0.22</v>
      </c>
      <c r="J25">
        <v>0</v>
      </c>
      <c r="K25">
        <v>1.58</v>
      </c>
      <c r="L25">
        <v>0.1</v>
      </c>
      <c r="M25">
        <v>0.01</v>
      </c>
    </row>
    <row r="26" spans="1:13" x14ac:dyDescent="0.25">
      <c r="A26">
        <v>2037</v>
      </c>
      <c r="B26">
        <f t="shared" si="21"/>
        <v>5.5789999999999997</v>
      </c>
      <c r="C26">
        <f t="shared" si="22"/>
        <v>9.6609999999999996</v>
      </c>
      <c r="D26">
        <f t="shared" si="23"/>
        <v>3</v>
      </c>
      <c r="E26">
        <f t="shared" si="24"/>
        <v>0.9</v>
      </c>
      <c r="F26">
        <f t="shared" si="19"/>
        <v>1.7</v>
      </c>
      <c r="G26">
        <f t="shared" si="20"/>
        <v>0.2</v>
      </c>
      <c r="H26">
        <f t="shared" si="17"/>
        <v>0.01</v>
      </c>
      <c r="I26">
        <f t="shared" si="25"/>
        <v>0.22</v>
      </c>
      <c r="J26">
        <v>0</v>
      </c>
      <c r="K26">
        <v>1.58</v>
      </c>
      <c r="L26">
        <v>0.1</v>
      </c>
      <c r="M26">
        <v>0.01</v>
      </c>
    </row>
    <row r="27" spans="1:13" x14ac:dyDescent="0.25">
      <c r="A27">
        <v>2038</v>
      </c>
      <c r="B27">
        <f>8179/1000</f>
        <v>8.1790000000000003</v>
      </c>
      <c r="C27">
        <f>(1580+1022+8975)/1000</f>
        <v>11.577</v>
      </c>
      <c r="D27">
        <f>5600/1000</f>
        <v>5.6</v>
      </c>
      <c r="E27">
        <f>1000/1000</f>
        <v>1</v>
      </c>
      <c r="F27">
        <f t="shared" si="19"/>
        <v>1.7</v>
      </c>
      <c r="G27">
        <f t="shared" si="20"/>
        <v>0.2</v>
      </c>
      <c r="H27">
        <f t="shared" si="17"/>
        <v>0.01</v>
      </c>
      <c r="I27">
        <f>330/1000</f>
        <v>0.33</v>
      </c>
      <c r="J27">
        <v>0</v>
      </c>
      <c r="K27">
        <v>1.58</v>
      </c>
      <c r="L27">
        <v>0.1</v>
      </c>
      <c r="M27">
        <v>0.01</v>
      </c>
    </row>
    <row r="28" spans="1:13" x14ac:dyDescent="0.25">
      <c r="A28">
        <v>2039</v>
      </c>
      <c r="B28">
        <f t="shared" ref="B28:B30" si="26">8179/1000</f>
        <v>8.1790000000000003</v>
      </c>
      <c r="C28">
        <f t="shared" ref="C28:C30" si="27">(1580+1022+8975)/1000</f>
        <v>11.577</v>
      </c>
      <c r="D28">
        <f t="shared" ref="D28:D30" si="28">5600/1000</f>
        <v>5.6</v>
      </c>
      <c r="E28">
        <f t="shared" ref="E28:E30" si="29">1000/1000</f>
        <v>1</v>
      </c>
      <c r="F28">
        <f t="shared" si="19"/>
        <v>1.7</v>
      </c>
      <c r="G28">
        <f t="shared" si="20"/>
        <v>0.2</v>
      </c>
      <c r="H28">
        <f t="shared" si="17"/>
        <v>0.01</v>
      </c>
      <c r="I28">
        <f t="shared" ref="I28:I30" si="30">330/1000</f>
        <v>0.33</v>
      </c>
      <c r="J28">
        <v>0</v>
      </c>
      <c r="K28">
        <v>1.58</v>
      </c>
      <c r="L28">
        <v>0.1</v>
      </c>
      <c r="M28">
        <v>0.01</v>
      </c>
    </row>
    <row r="29" spans="1:13" x14ac:dyDescent="0.25">
      <c r="A29">
        <v>2040</v>
      </c>
      <c r="B29">
        <f t="shared" si="26"/>
        <v>8.1790000000000003</v>
      </c>
      <c r="C29">
        <f t="shared" si="27"/>
        <v>11.577</v>
      </c>
      <c r="D29">
        <f t="shared" si="28"/>
        <v>5.6</v>
      </c>
      <c r="E29">
        <f t="shared" si="29"/>
        <v>1</v>
      </c>
      <c r="F29">
        <f t="shared" si="19"/>
        <v>1.7</v>
      </c>
      <c r="G29">
        <f t="shared" si="20"/>
        <v>0.2</v>
      </c>
      <c r="H29">
        <f t="shared" si="17"/>
        <v>0.01</v>
      </c>
      <c r="I29">
        <f t="shared" si="30"/>
        <v>0.33</v>
      </c>
      <c r="J29">
        <v>0</v>
      </c>
      <c r="K29">
        <v>1.58</v>
      </c>
      <c r="L29">
        <v>0.1</v>
      </c>
      <c r="M29">
        <v>0.01</v>
      </c>
    </row>
    <row r="30" spans="1:13" x14ac:dyDescent="0.25">
      <c r="A30">
        <v>2041</v>
      </c>
      <c r="B30">
        <f t="shared" si="26"/>
        <v>8.1790000000000003</v>
      </c>
      <c r="C30">
        <f t="shared" si="27"/>
        <v>11.577</v>
      </c>
      <c r="D30">
        <f t="shared" si="28"/>
        <v>5.6</v>
      </c>
      <c r="E30">
        <f t="shared" si="29"/>
        <v>1</v>
      </c>
      <c r="F30">
        <f>(1000+700)/1000</f>
        <v>1.7</v>
      </c>
      <c r="G30">
        <f t="shared" si="20"/>
        <v>0.2</v>
      </c>
      <c r="H30">
        <f t="shared" si="17"/>
        <v>0.01</v>
      </c>
      <c r="I30">
        <f t="shared" si="30"/>
        <v>0.33</v>
      </c>
      <c r="J30">
        <v>0</v>
      </c>
      <c r="K30">
        <v>1.58</v>
      </c>
      <c r="L30">
        <v>0.1</v>
      </c>
      <c r="M30">
        <v>0.01</v>
      </c>
    </row>
    <row r="31" spans="1:13" x14ac:dyDescent="0.25">
      <c r="A31">
        <v>2042</v>
      </c>
      <c r="B31">
        <f>10661/1000</f>
        <v>10.661</v>
      </c>
      <c r="C31">
        <f>(650+1258+11645)/1000</f>
        <v>13.553000000000001</v>
      </c>
      <c r="D31">
        <f>8600/1000</f>
        <v>8.6</v>
      </c>
      <c r="E31">
        <f>1200/1000</f>
        <v>1.2</v>
      </c>
      <c r="F31">
        <f t="shared" ref="F31:F36" si="31">(1000+700)/1000</f>
        <v>1.7</v>
      </c>
      <c r="G31">
        <f t="shared" si="20"/>
        <v>0.2</v>
      </c>
      <c r="H31">
        <f t="shared" ref="H31:H36" si="32">50/1000</f>
        <v>0.05</v>
      </c>
      <c r="I31">
        <f>420/1000</f>
        <v>0.42</v>
      </c>
      <c r="J31">
        <v>0</v>
      </c>
      <c r="K31">
        <v>1.58</v>
      </c>
      <c r="L31">
        <v>0.1</v>
      </c>
      <c r="M31">
        <v>0.01</v>
      </c>
    </row>
    <row r="32" spans="1:13" x14ac:dyDescent="0.25">
      <c r="A32">
        <v>2043</v>
      </c>
      <c r="B32">
        <f t="shared" ref="B32:B34" si="33">10661/1000</f>
        <v>10.661</v>
      </c>
      <c r="C32">
        <f t="shared" ref="C32:C34" si="34">(650+1258+11645)/1000</f>
        <v>13.553000000000001</v>
      </c>
      <c r="D32">
        <f t="shared" ref="D32:D34" si="35">8600/1000</f>
        <v>8.6</v>
      </c>
      <c r="E32">
        <f t="shared" ref="E32:E34" si="36">1200/1000</f>
        <v>1.2</v>
      </c>
      <c r="F32">
        <f t="shared" si="31"/>
        <v>1.7</v>
      </c>
      <c r="G32">
        <f t="shared" si="20"/>
        <v>0.2</v>
      </c>
      <c r="H32">
        <f t="shared" si="32"/>
        <v>0.05</v>
      </c>
      <c r="I32">
        <f t="shared" ref="I32:I34" si="37">420/1000</f>
        <v>0.42</v>
      </c>
      <c r="J32">
        <v>0</v>
      </c>
      <c r="K32">
        <v>1.58</v>
      </c>
      <c r="L32">
        <v>0.1</v>
      </c>
      <c r="M32">
        <v>0.01</v>
      </c>
    </row>
    <row r="33" spans="1:13" x14ac:dyDescent="0.25">
      <c r="A33">
        <v>2044</v>
      </c>
      <c r="B33">
        <f t="shared" si="33"/>
        <v>10.661</v>
      </c>
      <c r="C33">
        <f t="shared" si="34"/>
        <v>13.553000000000001</v>
      </c>
      <c r="D33">
        <f t="shared" si="35"/>
        <v>8.6</v>
      </c>
      <c r="E33">
        <f t="shared" si="36"/>
        <v>1.2</v>
      </c>
      <c r="F33">
        <f t="shared" si="31"/>
        <v>1.7</v>
      </c>
      <c r="G33">
        <f t="shared" si="20"/>
        <v>0.2</v>
      </c>
      <c r="H33">
        <f t="shared" si="32"/>
        <v>0.05</v>
      </c>
      <c r="I33">
        <f t="shared" si="37"/>
        <v>0.42</v>
      </c>
      <c r="J33">
        <v>0</v>
      </c>
      <c r="K33">
        <v>1.58</v>
      </c>
      <c r="L33">
        <v>0.1</v>
      </c>
      <c r="M33">
        <v>0.01</v>
      </c>
    </row>
    <row r="34" spans="1:13" x14ac:dyDescent="0.25">
      <c r="A34">
        <v>2045</v>
      </c>
      <c r="B34">
        <f t="shared" si="33"/>
        <v>10.661</v>
      </c>
      <c r="C34">
        <f t="shared" si="34"/>
        <v>13.553000000000001</v>
      </c>
      <c r="D34">
        <f t="shared" si="35"/>
        <v>8.6</v>
      </c>
      <c r="E34">
        <f t="shared" si="36"/>
        <v>1.2</v>
      </c>
      <c r="F34">
        <f t="shared" si="31"/>
        <v>1.7</v>
      </c>
      <c r="G34">
        <f t="shared" si="20"/>
        <v>0.2</v>
      </c>
      <c r="H34">
        <f t="shared" si="32"/>
        <v>0.05</v>
      </c>
      <c r="I34">
        <f t="shared" si="37"/>
        <v>0.42</v>
      </c>
      <c r="J34">
        <v>0</v>
      </c>
      <c r="K34">
        <v>1.58</v>
      </c>
      <c r="L34">
        <v>0.1</v>
      </c>
      <c r="M34">
        <v>0.01</v>
      </c>
    </row>
    <row r="35" spans="1:13" x14ac:dyDescent="0.25">
      <c r="A35">
        <v>2046</v>
      </c>
      <c r="B35">
        <f>10722/1000</f>
        <v>10.722</v>
      </c>
      <c r="C35">
        <f>(1336+13137)/1000</f>
        <v>14.473000000000001</v>
      </c>
      <c r="D35">
        <f>11800/1000</f>
        <v>11.8</v>
      </c>
      <c r="E35">
        <f>1500/1000</f>
        <v>1.5</v>
      </c>
      <c r="F35">
        <f t="shared" si="31"/>
        <v>1.7</v>
      </c>
      <c r="G35">
        <f t="shared" si="20"/>
        <v>0.2</v>
      </c>
      <c r="H35">
        <f t="shared" si="32"/>
        <v>0.05</v>
      </c>
      <c r="I35">
        <f>450/1000</f>
        <v>0.45</v>
      </c>
      <c r="J35">
        <v>0</v>
      </c>
      <c r="K35">
        <v>1.58</v>
      </c>
      <c r="L35">
        <v>0.1</v>
      </c>
      <c r="M35">
        <v>0.01</v>
      </c>
    </row>
    <row r="36" spans="1:13" x14ac:dyDescent="0.25">
      <c r="A36">
        <v>2047</v>
      </c>
      <c r="B36">
        <f t="shared" ref="B36" si="38">10722/1000</f>
        <v>10.722</v>
      </c>
      <c r="C36">
        <f t="shared" ref="C36" si="39">(1336+13137)/1000</f>
        <v>14.473000000000001</v>
      </c>
      <c r="D36">
        <f t="shared" ref="D36" si="40">11800/1000</f>
        <v>11.8</v>
      </c>
      <c r="E36">
        <f t="shared" ref="E36:E59" si="41">1500/1000</f>
        <v>1.5</v>
      </c>
      <c r="F36">
        <f t="shared" si="31"/>
        <v>1.7</v>
      </c>
      <c r="G36">
        <f t="shared" si="20"/>
        <v>0.2</v>
      </c>
      <c r="H36">
        <f t="shared" si="32"/>
        <v>0.05</v>
      </c>
      <c r="I36">
        <f t="shared" ref="I36" si="42">450/1000</f>
        <v>0.45</v>
      </c>
      <c r="J36">
        <v>0</v>
      </c>
      <c r="K36">
        <v>1.58</v>
      </c>
      <c r="L36">
        <v>0.1</v>
      </c>
      <c r="M36">
        <v>0.01</v>
      </c>
    </row>
    <row r="37" spans="1:13" x14ac:dyDescent="0.25">
      <c r="A37">
        <v>2048</v>
      </c>
      <c r="B37">
        <f>12222/1000</f>
        <v>12.222</v>
      </c>
      <c r="C37">
        <f>(1336+13230)/1000</f>
        <v>14.566000000000001</v>
      </c>
      <c r="D37">
        <f>12800/1000</f>
        <v>12.8</v>
      </c>
      <c r="E37">
        <f t="shared" si="41"/>
        <v>1.5</v>
      </c>
      <c r="F37">
        <f>(800+2000)/1000</f>
        <v>2.8</v>
      </c>
      <c r="G37">
        <f>3554/1000</f>
        <v>3.5539999999999998</v>
      </c>
      <c r="H37">
        <f>100/1000</f>
        <v>0.1</v>
      </c>
      <c r="I37">
        <f>500/1000</f>
        <v>0.5</v>
      </c>
      <c r="J37">
        <v>0</v>
      </c>
      <c r="K37">
        <v>1.58</v>
      </c>
      <c r="L37">
        <v>0.3</v>
      </c>
      <c r="M37">
        <v>0.2</v>
      </c>
    </row>
    <row r="38" spans="1:13" x14ac:dyDescent="0.25">
      <c r="A38">
        <v>2049</v>
      </c>
      <c r="B38">
        <f>12222/1000</f>
        <v>12.222</v>
      </c>
      <c r="C38">
        <f>(1336+13230)/1000</f>
        <v>14.566000000000001</v>
      </c>
      <c r="D38">
        <f>12800/1000</f>
        <v>12.8</v>
      </c>
      <c r="E38">
        <f t="shared" si="41"/>
        <v>1.5</v>
      </c>
      <c r="F38">
        <f t="shared" ref="F38:F59" si="43">(800+2000)/1000</f>
        <v>2.8</v>
      </c>
      <c r="G38">
        <f t="shared" ref="G38:G59" si="44">3554/1000</f>
        <v>3.5539999999999998</v>
      </c>
      <c r="H38">
        <f t="shared" ref="H38:H59" si="45">100/1000</f>
        <v>0.1</v>
      </c>
      <c r="I38">
        <f>500/1000</f>
        <v>0.5</v>
      </c>
      <c r="J38">
        <v>0</v>
      </c>
      <c r="K38">
        <v>1.58</v>
      </c>
      <c r="L38">
        <v>0.3</v>
      </c>
      <c r="M38">
        <v>0.2</v>
      </c>
    </row>
    <row r="39" spans="1:13" x14ac:dyDescent="0.25">
      <c r="A39">
        <v>2050</v>
      </c>
      <c r="B39">
        <f t="shared" ref="B39:B59" si="46">12222/1000</f>
        <v>12.222</v>
      </c>
      <c r="C39">
        <f t="shared" ref="C39:C59" si="47">(1336+13230)/1000</f>
        <v>14.566000000000001</v>
      </c>
      <c r="D39">
        <f t="shared" ref="D39:D59" si="48">12800/1000</f>
        <v>12.8</v>
      </c>
      <c r="E39">
        <f t="shared" si="41"/>
        <v>1.5</v>
      </c>
      <c r="F39">
        <f t="shared" si="43"/>
        <v>2.8</v>
      </c>
      <c r="G39">
        <f t="shared" si="44"/>
        <v>3.5539999999999998</v>
      </c>
      <c r="H39">
        <f t="shared" si="45"/>
        <v>0.1</v>
      </c>
      <c r="I39">
        <f t="shared" ref="I39:I59" si="49">500/1000</f>
        <v>0.5</v>
      </c>
      <c r="J39">
        <v>0</v>
      </c>
      <c r="K39">
        <v>1.58</v>
      </c>
      <c r="L39">
        <v>0.3</v>
      </c>
      <c r="M39">
        <v>0.2</v>
      </c>
    </row>
    <row r="40" spans="1:13" x14ac:dyDescent="0.25">
      <c r="A40">
        <v>2051</v>
      </c>
      <c r="B40">
        <f t="shared" si="46"/>
        <v>12.222</v>
      </c>
      <c r="C40">
        <f t="shared" si="47"/>
        <v>14.566000000000001</v>
      </c>
      <c r="D40">
        <f t="shared" si="48"/>
        <v>12.8</v>
      </c>
      <c r="E40">
        <f t="shared" si="41"/>
        <v>1.5</v>
      </c>
      <c r="F40">
        <f t="shared" si="43"/>
        <v>2.8</v>
      </c>
      <c r="G40">
        <f t="shared" si="44"/>
        <v>3.5539999999999998</v>
      </c>
      <c r="H40">
        <f t="shared" si="45"/>
        <v>0.1</v>
      </c>
      <c r="I40">
        <f t="shared" si="49"/>
        <v>0.5</v>
      </c>
      <c r="J40">
        <v>0</v>
      </c>
      <c r="K40">
        <v>1.58</v>
      </c>
      <c r="L40">
        <v>0.3</v>
      </c>
      <c r="M40">
        <v>0.2</v>
      </c>
    </row>
    <row r="41" spans="1:13" x14ac:dyDescent="0.25">
      <c r="A41">
        <v>2052</v>
      </c>
      <c r="B41">
        <f t="shared" si="46"/>
        <v>12.222</v>
      </c>
      <c r="C41">
        <f t="shared" si="47"/>
        <v>14.566000000000001</v>
      </c>
      <c r="D41">
        <f t="shared" si="48"/>
        <v>12.8</v>
      </c>
      <c r="E41">
        <f t="shared" si="41"/>
        <v>1.5</v>
      </c>
      <c r="F41">
        <f t="shared" si="43"/>
        <v>2.8</v>
      </c>
      <c r="G41">
        <f t="shared" si="44"/>
        <v>3.5539999999999998</v>
      </c>
      <c r="H41">
        <f t="shared" si="45"/>
        <v>0.1</v>
      </c>
      <c r="I41">
        <f t="shared" si="49"/>
        <v>0.5</v>
      </c>
      <c r="J41">
        <v>0</v>
      </c>
      <c r="K41">
        <v>1.58</v>
      </c>
      <c r="L41">
        <v>0.3</v>
      </c>
      <c r="M41">
        <v>0.2</v>
      </c>
    </row>
    <row r="42" spans="1:13" x14ac:dyDescent="0.25">
      <c r="A42">
        <v>2053</v>
      </c>
      <c r="B42">
        <f t="shared" si="46"/>
        <v>12.222</v>
      </c>
      <c r="C42">
        <f t="shared" si="47"/>
        <v>14.566000000000001</v>
      </c>
      <c r="D42">
        <f t="shared" si="48"/>
        <v>12.8</v>
      </c>
      <c r="E42">
        <f t="shared" si="41"/>
        <v>1.5</v>
      </c>
      <c r="F42">
        <f t="shared" si="43"/>
        <v>2.8</v>
      </c>
      <c r="G42">
        <f t="shared" si="44"/>
        <v>3.5539999999999998</v>
      </c>
      <c r="H42">
        <f t="shared" si="45"/>
        <v>0.1</v>
      </c>
      <c r="I42">
        <f t="shared" si="49"/>
        <v>0.5</v>
      </c>
      <c r="J42">
        <v>0</v>
      </c>
      <c r="K42">
        <v>1.58</v>
      </c>
      <c r="L42">
        <v>0.3</v>
      </c>
      <c r="M42">
        <v>0.2</v>
      </c>
    </row>
    <row r="43" spans="1:13" x14ac:dyDescent="0.25">
      <c r="A43">
        <v>2054</v>
      </c>
      <c r="B43">
        <f t="shared" si="46"/>
        <v>12.222</v>
      </c>
      <c r="C43">
        <f t="shared" si="47"/>
        <v>14.566000000000001</v>
      </c>
      <c r="D43">
        <f t="shared" si="48"/>
        <v>12.8</v>
      </c>
      <c r="E43">
        <f t="shared" si="41"/>
        <v>1.5</v>
      </c>
      <c r="F43">
        <f t="shared" si="43"/>
        <v>2.8</v>
      </c>
      <c r="G43">
        <f t="shared" si="44"/>
        <v>3.5539999999999998</v>
      </c>
      <c r="H43">
        <f t="shared" si="45"/>
        <v>0.1</v>
      </c>
      <c r="I43">
        <f t="shared" si="49"/>
        <v>0.5</v>
      </c>
      <c r="J43">
        <v>0</v>
      </c>
      <c r="K43">
        <v>1.58</v>
      </c>
      <c r="L43">
        <v>0.3</v>
      </c>
      <c r="M43">
        <v>0.2</v>
      </c>
    </row>
    <row r="44" spans="1:13" x14ac:dyDescent="0.25">
      <c r="A44">
        <v>2055</v>
      </c>
      <c r="B44">
        <f t="shared" si="46"/>
        <v>12.222</v>
      </c>
      <c r="C44">
        <f t="shared" si="47"/>
        <v>14.566000000000001</v>
      </c>
      <c r="D44">
        <f t="shared" si="48"/>
        <v>12.8</v>
      </c>
      <c r="E44">
        <f t="shared" si="41"/>
        <v>1.5</v>
      </c>
      <c r="F44">
        <f t="shared" si="43"/>
        <v>2.8</v>
      </c>
      <c r="G44">
        <f t="shared" si="44"/>
        <v>3.5539999999999998</v>
      </c>
      <c r="H44">
        <f t="shared" si="45"/>
        <v>0.1</v>
      </c>
      <c r="I44">
        <f t="shared" si="49"/>
        <v>0.5</v>
      </c>
      <c r="J44">
        <v>0</v>
      </c>
      <c r="K44">
        <v>1.58</v>
      </c>
      <c r="L44">
        <v>0.3</v>
      </c>
      <c r="M44">
        <v>0.2</v>
      </c>
    </row>
    <row r="45" spans="1:13" x14ac:dyDescent="0.25">
      <c r="A45">
        <v>2056</v>
      </c>
      <c r="B45">
        <f t="shared" si="46"/>
        <v>12.222</v>
      </c>
      <c r="C45">
        <f t="shared" si="47"/>
        <v>14.566000000000001</v>
      </c>
      <c r="D45">
        <f t="shared" si="48"/>
        <v>12.8</v>
      </c>
      <c r="E45">
        <f t="shared" si="41"/>
        <v>1.5</v>
      </c>
      <c r="F45">
        <f t="shared" si="43"/>
        <v>2.8</v>
      </c>
      <c r="G45">
        <f t="shared" si="44"/>
        <v>3.5539999999999998</v>
      </c>
      <c r="H45">
        <f t="shared" si="45"/>
        <v>0.1</v>
      </c>
      <c r="I45">
        <f t="shared" si="49"/>
        <v>0.5</v>
      </c>
      <c r="J45">
        <v>0</v>
      </c>
      <c r="K45">
        <v>1.58</v>
      </c>
      <c r="L45">
        <v>0.3</v>
      </c>
      <c r="M45">
        <v>0.2</v>
      </c>
    </row>
    <row r="46" spans="1:13" x14ac:dyDescent="0.25">
      <c r="A46">
        <v>2057</v>
      </c>
      <c r="B46">
        <f t="shared" si="46"/>
        <v>12.222</v>
      </c>
      <c r="C46">
        <f t="shared" si="47"/>
        <v>14.566000000000001</v>
      </c>
      <c r="D46">
        <f t="shared" si="48"/>
        <v>12.8</v>
      </c>
      <c r="E46">
        <f t="shared" si="41"/>
        <v>1.5</v>
      </c>
      <c r="F46">
        <f t="shared" si="43"/>
        <v>2.8</v>
      </c>
      <c r="G46">
        <f t="shared" si="44"/>
        <v>3.5539999999999998</v>
      </c>
      <c r="H46">
        <f t="shared" si="45"/>
        <v>0.1</v>
      </c>
      <c r="I46">
        <f t="shared" si="49"/>
        <v>0.5</v>
      </c>
      <c r="J46">
        <v>0</v>
      </c>
      <c r="K46">
        <v>1.58</v>
      </c>
      <c r="L46">
        <v>0.3</v>
      </c>
      <c r="M46">
        <v>0.2</v>
      </c>
    </row>
    <row r="47" spans="1:13" x14ac:dyDescent="0.25">
      <c r="A47">
        <v>2058</v>
      </c>
      <c r="B47">
        <f t="shared" si="46"/>
        <v>12.222</v>
      </c>
      <c r="C47">
        <f t="shared" si="47"/>
        <v>14.566000000000001</v>
      </c>
      <c r="D47">
        <f t="shared" si="48"/>
        <v>12.8</v>
      </c>
      <c r="E47">
        <f t="shared" si="41"/>
        <v>1.5</v>
      </c>
      <c r="F47">
        <f t="shared" si="43"/>
        <v>2.8</v>
      </c>
      <c r="G47">
        <f t="shared" si="44"/>
        <v>3.5539999999999998</v>
      </c>
      <c r="H47">
        <f t="shared" si="45"/>
        <v>0.1</v>
      </c>
      <c r="I47">
        <f t="shared" si="49"/>
        <v>0.5</v>
      </c>
      <c r="J47">
        <v>0</v>
      </c>
      <c r="K47">
        <v>1.58</v>
      </c>
      <c r="L47">
        <v>0.3</v>
      </c>
      <c r="M47">
        <v>0.2</v>
      </c>
    </row>
    <row r="48" spans="1:13" x14ac:dyDescent="0.25">
      <c r="A48">
        <v>2059</v>
      </c>
      <c r="B48">
        <f t="shared" si="46"/>
        <v>12.222</v>
      </c>
      <c r="C48">
        <f t="shared" si="47"/>
        <v>14.566000000000001</v>
      </c>
      <c r="D48">
        <f t="shared" si="48"/>
        <v>12.8</v>
      </c>
      <c r="E48">
        <f t="shared" si="41"/>
        <v>1.5</v>
      </c>
      <c r="F48">
        <f t="shared" si="43"/>
        <v>2.8</v>
      </c>
      <c r="G48">
        <f t="shared" si="44"/>
        <v>3.5539999999999998</v>
      </c>
      <c r="H48">
        <f t="shared" si="45"/>
        <v>0.1</v>
      </c>
      <c r="I48">
        <f t="shared" si="49"/>
        <v>0.5</v>
      </c>
      <c r="J48">
        <v>0</v>
      </c>
      <c r="K48">
        <v>1.58</v>
      </c>
      <c r="L48">
        <v>0.3</v>
      </c>
      <c r="M48">
        <v>0.2</v>
      </c>
    </row>
    <row r="49" spans="1:13" x14ac:dyDescent="0.25">
      <c r="A49">
        <v>2060</v>
      </c>
      <c r="B49">
        <f t="shared" si="46"/>
        <v>12.222</v>
      </c>
      <c r="C49">
        <f t="shared" si="47"/>
        <v>14.566000000000001</v>
      </c>
      <c r="D49">
        <f t="shared" si="48"/>
        <v>12.8</v>
      </c>
      <c r="E49">
        <f t="shared" si="41"/>
        <v>1.5</v>
      </c>
      <c r="F49">
        <f t="shared" si="43"/>
        <v>2.8</v>
      </c>
      <c r="G49">
        <f t="shared" si="44"/>
        <v>3.5539999999999998</v>
      </c>
      <c r="H49">
        <f t="shared" si="45"/>
        <v>0.1</v>
      </c>
      <c r="I49">
        <f t="shared" si="49"/>
        <v>0.5</v>
      </c>
      <c r="J49">
        <v>0</v>
      </c>
      <c r="K49">
        <v>1.58</v>
      </c>
      <c r="L49">
        <v>0.3</v>
      </c>
      <c r="M49">
        <v>0.2</v>
      </c>
    </row>
    <row r="50" spans="1:13" x14ac:dyDescent="0.25">
      <c r="A50">
        <v>2061</v>
      </c>
      <c r="B50">
        <f t="shared" si="46"/>
        <v>12.222</v>
      </c>
      <c r="C50">
        <f t="shared" si="47"/>
        <v>14.566000000000001</v>
      </c>
      <c r="D50">
        <f t="shared" si="48"/>
        <v>12.8</v>
      </c>
      <c r="E50">
        <f t="shared" si="41"/>
        <v>1.5</v>
      </c>
      <c r="F50">
        <f t="shared" si="43"/>
        <v>2.8</v>
      </c>
      <c r="G50">
        <f t="shared" si="44"/>
        <v>3.5539999999999998</v>
      </c>
      <c r="H50">
        <f t="shared" si="45"/>
        <v>0.1</v>
      </c>
      <c r="I50">
        <f t="shared" si="49"/>
        <v>0.5</v>
      </c>
      <c r="J50">
        <v>0</v>
      </c>
      <c r="K50">
        <v>1.58</v>
      </c>
      <c r="L50">
        <v>0.3</v>
      </c>
      <c r="M50">
        <v>0.2</v>
      </c>
    </row>
    <row r="51" spans="1:13" x14ac:dyDescent="0.25">
      <c r="A51">
        <v>2062</v>
      </c>
      <c r="B51">
        <f t="shared" si="46"/>
        <v>12.222</v>
      </c>
      <c r="C51">
        <f t="shared" si="47"/>
        <v>14.566000000000001</v>
      </c>
      <c r="D51">
        <f t="shared" si="48"/>
        <v>12.8</v>
      </c>
      <c r="E51">
        <f t="shared" si="41"/>
        <v>1.5</v>
      </c>
      <c r="F51">
        <f t="shared" si="43"/>
        <v>2.8</v>
      </c>
      <c r="G51">
        <f t="shared" si="44"/>
        <v>3.5539999999999998</v>
      </c>
      <c r="H51">
        <f t="shared" si="45"/>
        <v>0.1</v>
      </c>
      <c r="I51">
        <f t="shared" si="49"/>
        <v>0.5</v>
      </c>
      <c r="J51">
        <v>0</v>
      </c>
      <c r="K51">
        <v>1.58</v>
      </c>
      <c r="L51">
        <v>0.3</v>
      </c>
      <c r="M51">
        <v>0.2</v>
      </c>
    </row>
    <row r="52" spans="1:13" x14ac:dyDescent="0.25">
      <c r="A52">
        <v>2063</v>
      </c>
      <c r="B52">
        <f t="shared" si="46"/>
        <v>12.222</v>
      </c>
      <c r="C52">
        <f t="shared" si="47"/>
        <v>14.566000000000001</v>
      </c>
      <c r="D52">
        <f t="shared" si="48"/>
        <v>12.8</v>
      </c>
      <c r="E52">
        <f t="shared" si="41"/>
        <v>1.5</v>
      </c>
      <c r="F52">
        <f t="shared" si="43"/>
        <v>2.8</v>
      </c>
      <c r="G52">
        <f t="shared" si="44"/>
        <v>3.5539999999999998</v>
      </c>
      <c r="H52">
        <f t="shared" si="45"/>
        <v>0.1</v>
      </c>
      <c r="I52">
        <f t="shared" si="49"/>
        <v>0.5</v>
      </c>
      <c r="J52">
        <v>0</v>
      </c>
      <c r="K52">
        <v>1.58</v>
      </c>
      <c r="L52">
        <v>0.3</v>
      </c>
      <c r="M52">
        <v>0.2</v>
      </c>
    </row>
    <row r="53" spans="1:13" x14ac:dyDescent="0.25">
      <c r="A53">
        <v>2064</v>
      </c>
      <c r="B53">
        <f t="shared" si="46"/>
        <v>12.222</v>
      </c>
      <c r="C53">
        <f t="shared" si="47"/>
        <v>14.566000000000001</v>
      </c>
      <c r="D53">
        <f t="shared" si="48"/>
        <v>12.8</v>
      </c>
      <c r="E53">
        <f t="shared" si="41"/>
        <v>1.5</v>
      </c>
      <c r="F53">
        <f t="shared" si="43"/>
        <v>2.8</v>
      </c>
      <c r="G53">
        <f t="shared" si="44"/>
        <v>3.5539999999999998</v>
      </c>
      <c r="H53">
        <f t="shared" si="45"/>
        <v>0.1</v>
      </c>
      <c r="I53">
        <f t="shared" si="49"/>
        <v>0.5</v>
      </c>
      <c r="J53">
        <v>0</v>
      </c>
      <c r="K53">
        <v>1.58</v>
      </c>
      <c r="L53">
        <v>0.3</v>
      </c>
      <c r="M53">
        <v>0.2</v>
      </c>
    </row>
    <row r="54" spans="1:13" x14ac:dyDescent="0.25">
      <c r="A54">
        <v>2065</v>
      </c>
      <c r="B54">
        <f t="shared" si="46"/>
        <v>12.222</v>
      </c>
      <c r="C54">
        <f t="shared" si="47"/>
        <v>14.566000000000001</v>
      </c>
      <c r="D54">
        <f t="shared" si="48"/>
        <v>12.8</v>
      </c>
      <c r="E54">
        <f t="shared" si="41"/>
        <v>1.5</v>
      </c>
      <c r="F54">
        <f t="shared" si="43"/>
        <v>2.8</v>
      </c>
      <c r="G54">
        <f t="shared" si="44"/>
        <v>3.5539999999999998</v>
      </c>
      <c r="H54">
        <f t="shared" si="45"/>
        <v>0.1</v>
      </c>
      <c r="I54">
        <f t="shared" si="49"/>
        <v>0.5</v>
      </c>
      <c r="J54">
        <v>0</v>
      </c>
      <c r="K54">
        <v>1.58</v>
      </c>
      <c r="L54">
        <v>0.3</v>
      </c>
      <c r="M54">
        <v>0.2</v>
      </c>
    </row>
    <row r="55" spans="1:13" x14ac:dyDescent="0.25">
      <c r="A55">
        <v>2066</v>
      </c>
      <c r="B55">
        <f t="shared" si="46"/>
        <v>12.222</v>
      </c>
      <c r="C55">
        <f t="shared" si="47"/>
        <v>14.566000000000001</v>
      </c>
      <c r="D55">
        <f t="shared" si="48"/>
        <v>12.8</v>
      </c>
      <c r="E55">
        <f t="shared" si="41"/>
        <v>1.5</v>
      </c>
      <c r="F55">
        <f t="shared" si="43"/>
        <v>2.8</v>
      </c>
      <c r="G55">
        <f t="shared" si="44"/>
        <v>3.5539999999999998</v>
      </c>
      <c r="H55">
        <f t="shared" si="45"/>
        <v>0.1</v>
      </c>
      <c r="I55">
        <f t="shared" si="49"/>
        <v>0.5</v>
      </c>
      <c r="J55">
        <v>0</v>
      </c>
      <c r="K55">
        <v>1.58</v>
      </c>
      <c r="L55">
        <v>0.3</v>
      </c>
      <c r="M55">
        <v>0.2</v>
      </c>
    </row>
    <row r="56" spans="1:13" x14ac:dyDescent="0.25">
      <c r="A56">
        <v>2067</v>
      </c>
      <c r="B56">
        <f t="shared" si="46"/>
        <v>12.222</v>
      </c>
      <c r="C56">
        <f t="shared" si="47"/>
        <v>14.566000000000001</v>
      </c>
      <c r="D56">
        <f t="shared" si="48"/>
        <v>12.8</v>
      </c>
      <c r="E56">
        <f t="shared" si="41"/>
        <v>1.5</v>
      </c>
      <c r="F56">
        <f t="shared" si="43"/>
        <v>2.8</v>
      </c>
      <c r="G56">
        <f t="shared" si="44"/>
        <v>3.5539999999999998</v>
      </c>
      <c r="H56">
        <f t="shared" si="45"/>
        <v>0.1</v>
      </c>
      <c r="I56">
        <f t="shared" si="49"/>
        <v>0.5</v>
      </c>
      <c r="J56">
        <v>0</v>
      </c>
      <c r="K56">
        <v>1.58</v>
      </c>
      <c r="L56">
        <v>0.3</v>
      </c>
      <c r="M56">
        <v>0.2</v>
      </c>
    </row>
    <row r="57" spans="1:13" x14ac:dyDescent="0.25">
      <c r="A57">
        <v>2068</v>
      </c>
      <c r="B57">
        <f t="shared" si="46"/>
        <v>12.222</v>
      </c>
      <c r="C57">
        <f t="shared" si="47"/>
        <v>14.566000000000001</v>
      </c>
      <c r="D57">
        <f t="shared" si="48"/>
        <v>12.8</v>
      </c>
      <c r="E57">
        <f t="shared" si="41"/>
        <v>1.5</v>
      </c>
      <c r="F57">
        <f t="shared" si="43"/>
        <v>2.8</v>
      </c>
      <c r="G57">
        <f t="shared" si="44"/>
        <v>3.5539999999999998</v>
      </c>
      <c r="H57">
        <f t="shared" si="45"/>
        <v>0.1</v>
      </c>
      <c r="I57">
        <f t="shared" si="49"/>
        <v>0.5</v>
      </c>
      <c r="J57">
        <v>0</v>
      </c>
      <c r="K57">
        <v>1.58</v>
      </c>
      <c r="L57">
        <v>0.3</v>
      </c>
      <c r="M57">
        <v>0.2</v>
      </c>
    </row>
    <row r="58" spans="1:13" x14ac:dyDescent="0.25">
      <c r="A58">
        <v>2069</v>
      </c>
      <c r="B58">
        <f t="shared" si="46"/>
        <v>12.222</v>
      </c>
      <c r="C58">
        <f t="shared" si="47"/>
        <v>14.566000000000001</v>
      </c>
      <c r="D58">
        <f t="shared" si="48"/>
        <v>12.8</v>
      </c>
      <c r="E58">
        <f t="shared" si="41"/>
        <v>1.5</v>
      </c>
      <c r="F58">
        <f t="shared" si="43"/>
        <v>2.8</v>
      </c>
      <c r="G58">
        <f t="shared" si="44"/>
        <v>3.5539999999999998</v>
      </c>
      <c r="H58">
        <f t="shared" si="45"/>
        <v>0.1</v>
      </c>
      <c r="I58">
        <f t="shared" si="49"/>
        <v>0.5</v>
      </c>
      <c r="J58">
        <v>0</v>
      </c>
      <c r="K58">
        <v>1.58</v>
      </c>
      <c r="L58">
        <v>0.3</v>
      </c>
      <c r="M58">
        <v>0.2</v>
      </c>
    </row>
    <row r="59" spans="1:13" x14ac:dyDescent="0.25">
      <c r="A59">
        <v>2070</v>
      </c>
      <c r="B59">
        <f t="shared" si="46"/>
        <v>12.222</v>
      </c>
      <c r="C59">
        <f t="shared" si="47"/>
        <v>14.566000000000001</v>
      </c>
      <c r="D59">
        <f t="shared" si="48"/>
        <v>12.8</v>
      </c>
      <c r="E59">
        <f t="shared" si="41"/>
        <v>1.5</v>
      </c>
      <c r="F59">
        <f t="shared" si="43"/>
        <v>2.8</v>
      </c>
      <c r="G59">
        <f t="shared" si="44"/>
        <v>3.5539999999999998</v>
      </c>
      <c r="H59">
        <f t="shared" si="45"/>
        <v>0.1</v>
      </c>
      <c r="I59">
        <f t="shared" si="49"/>
        <v>0.5</v>
      </c>
      <c r="J59">
        <v>0</v>
      </c>
      <c r="K59">
        <v>1.58</v>
      </c>
      <c r="L59">
        <v>0.3</v>
      </c>
      <c r="M59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0F74-8866-4576-A91C-802C3F0DAF15}">
  <dimension ref="C3:F60"/>
  <sheetViews>
    <sheetView workbookViewId="0">
      <selection activeCell="K23" sqref="K23"/>
    </sheetView>
  </sheetViews>
  <sheetFormatPr defaultRowHeight="15" x14ac:dyDescent="0.25"/>
  <cols>
    <col min="4" max="4" width="13.85546875" customWidth="1"/>
    <col min="5" max="5" width="12.85546875" customWidth="1"/>
  </cols>
  <sheetData>
    <row r="3" spans="3:6" x14ac:dyDescent="0.25">
      <c r="C3" s="1" t="s">
        <v>44</v>
      </c>
    </row>
    <row r="4" spans="3:6" x14ac:dyDescent="0.25">
      <c r="C4" t="s">
        <v>1</v>
      </c>
      <c r="D4" t="s">
        <v>46</v>
      </c>
      <c r="E4" t="s">
        <v>47</v>
      </c>
      <c r="F4" t="s">
        <v>3</v>
      </c>
    </row>
    <row r="5" spans="3:6" x14ac:dyDescent="0.25">
      <c r="C5">
        <v>2015</v>
      </c>
      <c r="D5">
        <v>0.11</v>
      </c>
      <c r="E5">
        <v>0.47499999999999998</v>
      </c>
      <c r="F5">
        <v>1.708</v>
      </c>
    </row>
    <row r="6" spans="3:6" x14ac:dyDescent="0.25">
      <c r="C6">
        <v>2016</v>
      </c>
      <c r="D6">
        <v>0.11</v>
      </c>
      <c r="E6">
        <v>0.47499999999999998</v>
      </c>
      <c r="F6">
        <f>F5-0.44/10</f>
        <v>1.6639999999999999</v>
      </c>
    </row>
    <row r="7" spans="3:6" x14ac:dyDescent="0.25">
      <c r="C7">
        <v>2017</v>
      </c>
      <c r="D7">
        <v>0.11</v>
      </c>
      <c r="E7">
        <v>0.47499999999999998</v>
      </c>
      <c r="F7">
        <f t="shared" ref="F7:F10" si="0">F6-0.44/10</f>
        <v>1.6199999999999999</v>
      </c>
    </row>
    <row r="8" spans="3:6" x14ac:dyDescent="0.25">
      <c r="C8">
        <v>2018</v>
      </c>
      <c r="D8">
        <v>0.11</v>
      </c>
      <c r="E8">
        <v>0.47499999999999998</v>
      </c>
      <c r="F8">
        <f t="shared" si="0"/>
        <v>1.5759999999999998</v>
      </c>
    </row>
    <row r="9" spans="3:6" x14ac:dyDescent="0.25">
      <c r="C9">
        <v>2019</v>
      </c>
      <c r="D9">
        <v>0.11</v>
      </c>
      <c r="E9">
        <v>0.47499999999999998</v>
      </c>
      <c r="F9">
        <f t="shared" si="0"/>
        <v>1.5319999999999998</v>
      </c>
    </row>
    <row r="10" spans="3:6" x14ac:dyDescent="0.25">
      <c r="C10">
        <v>2020</v>
      </c>
      <c r="D10">
        <v>0.11</v>
      </c>
      <c r="E10">
        <v>0.47499999999999998</v>
      </c>
      <c r="F10">
        <f t="shared" si="0"/>
        <v>1.4879999999999998</v>
      </c>
    </row>
    <row r="11" spans="3:6" x14ac:dyDescent="0.25">
      <c r="C11">
        <v>2021</v>
      </c>
      <c r="D11">
        <v>0.11</v>
      </c>
      <c r="E11">
        <v>0.47499999999999998</v>
      </c>
      <c r="F11">
        <f>F10-0.44/10</f>
        <v>1.4439999999999997</v>
      </c>
    </row>
    <row r="12" spans="3:6" x14ac:dyDescent="0.25">
      <c r="C12">
        <v>2022</v>
      </c>
      <c r="D12">
        <v>0.11</v>
      </c>
      <c r="E12">
        <v>0.47499999999999998</v>
      </c>
      <c r="F12">
        <f t="shared" ref="F12:F15" si="1">F11-0.44/10</f>
        <v>1.3999999999999997</v>
      </c>
    </row>
    <row r="13" spans="3:6" x14ac:dyDescent="0.25">
      <c r="C13">
        <v>2023</v>
      </c>
      <c r="D13">
        <v>0.11</v>
      </c>
      <c r="E13">
        <v>0.47499999999999998</v>
      </c>
      <c r="F13">
        <f t="shared" si="1"/>
        <v>1.3559999999999997</v>
      </c>
    </row>
    <row r="14" spans="3:6" x14ac:dyDescent="0.25">
      <c r="C14">
        <v>2024</v>
      </c>
      <c r="D14">
        <v>0.11</v>
      </c>
      <c r="E14">
        <v>0.47499999999999998</v>
      </c>
      <c r="F14">
        <f t="shared" si="1"/>
        <v>1.3119999999999996</v>
      </c>
    </row>
    <row r="15" spans="3:6" x14ac:dyDescent="0.25">
      <c r="C15">
        <v>2025</v>
      </c>
      <c r="D15">
        <v>0.11</v>
      </c>
      <c r="E15">
        <v>0.47499999999999998</v>
      </c>
      <c r="F15">
        <f t="shared" si="1"/>
        <v>1.2679999999999996</v>
      </c>
    </row>
    <row r="16" spans="3:6" x14ac:dyDescent="0.25">
      <c r="C16">
        <v>2026</v>
      </c>
      <c r="D16">
        <v>0.11</v>
      </c>
      <c r="E16">
        <v>0.47499999999999998</v>
      </c>
      <c r="F16">
        <f>F15-0.548/10</f>
        <v>1.2131999999999996</v>
      </c>
    </row>
    <row r="17" spans="3:6" x14ac:dyDescent="0.25">
      <c r="C17">
        <v>2027</v>
      </c>
      <c r="D17">
        <v>0.11</v>
      </c>
      <c r="E17">
        <v>0.47499999999999998</v>
      </c>
      <c r="F17">
        <f t="shared" ref="F17:F20" si="2">F16-0.548/10</f>
        <v>1.1583999999999997</v>
      </c>
    </row>
    <row r="18" spans="3:6" x14ac:dyDescent="0.25">
      <c r="C18">
        <v>2028</v>
      </c>
      <c r="D18">
        <v>0.11</v>
      </c>
      <c r="E18">
        <v>0.47499999999999998</v>
      </c>
      <c r="F18">
        <f t="shared" si="2"/>
        <v>1.1035999999999997</v>
      </c>
    </row>
    <row r="19" spans="3:6" x14ac:dyDescent="0.25">
      <c r="C19">
        <v>2029</v>
      </c>
      <c r="D19">
        <v>0.11</v>
      </c>
      <c r="E19">
        <v>0.47499999999999998</v>
      </c>
      <c r="F19">
        <f t="shared" si="2"/>
        <v>1.0487999999999997</v>
      </c>
    </row>
    <row r="20" spans="3:6" x14ac:dyDescent="0.25">
      <c r="C20">
        <v>2030</v>
      </c>
      <c r="D20">
        <v>0.11</v>
      </c>
      <c r="E20">
        <v>0.47499999999999998</v>
      </c>
      <c r="F20">
        <f t="shared" si="2"/>
        <v>0.99399999999999977</v>
      </c>
    </row>
    <row r="21" spans="3:6" x14ac:dyDescent="0.25">
      <c r="C21">
        <v>2031</v>
      </c>
      <c r="D21">
        <f t="shared" ref="D21:D29" si="3">D20-$D$20/10</f>
        <v>9.9000000000000005E-2</v>
      </c>
      <c r="E21">
        <f>E20-$E$20/10</f>
        <v>0.42749999999999999</v>
      </c>
      <c r="F21">
        <f>F20-0.548/10-0.72/10</f>
        <v>0.86719999999999986</v>
      </c>
    </row>
    <row r="22" spans="3:6" x14ac:dyDescent="0.25">
      <c r="C22">
        <v>2032</v>
      </c>
      <c r="D22">
        <f t="shared" si="3"/>
        <v>8.8000000000000009E-2</v>
      </c>
      <c r="E22">
        <f t="shared" ref="E22:E29" si="4">E21-$E$20/10</f>
        <v>0.38</v>
      </c>
      <c r="F22">
        <f t="shared" ref="F22:F25" si="5">F21-0.548/10-0.72/10</f>
        <v>0.74039999999999995</v>
      </c>
    </row>
    <row r="23" spans="3:6" x14ac:dyDescent="0.25">
      <c r="C23">
        <v>2033</v>
      </c>
      <c r="D23">
        <f t="shared" si="3"/>
        <v>7.7000000000000013E-2</v>
      </c>
      <c r="E23">
        <f t="shared" si="4"/>
        <v>0.33250000000000002</v>
      </c>
      <c r="F23">
        <f t="shared" si="5"/>
        <v>0.61360000000000003</v>
      </c>
    </row>
    <row r="24" spans="3:6" x14ac:dyDescent="0.25">
      <c r="C24">
        <v>2034</v>
      </c>
      <c r="D24">
        <f t="shared" si="3"/>
        <v>6.6000000000000017E-2</v>
      </c>
      <c r="E24">
        <f t="shared" si="4"/>
        <v>0.28500000000000003</v>
      </c>
      <c r="F24">
        <f t="shared" si="5"/>
        <v>0.48680000000000007</v>
      </c>
    </row>
    <row r="25" spans="3:6" x14ac:dyDescent="0.25">
      <c r="C25">
        <v>2035</v>
      </c>
      <c r="D25">
        <f t="shared" si="3"/>
        <v>5.5000000000000021E-2</v>
      </c>
      <c r="E25">
        <f t="shared" si="4"/>
        <v>0.23750000000000004</v>
      </c>
      <c r="F25">
        <f t="shared" si="5"/>
        <v>0.36000000000000004</v>
      </c>
    </row>
    <row r="26" spans="3:6" x14ac:dyDescent="0.25">
      <c r="C26">
        <v>2036</v>
      </c>
      <c r="D26">
        <f t="shared" si="3"/>
        <v>4.4000000000000025E-2</v>
      </c>
      <c r="E26">
        <f t="shared" si="4"/>
        <v>0.19000000000000006</v>
      </c>
      <c r="F26">
        <f>F25-0.72/10</f>
        <v>0.28800000000000003</v>
      </c>
    </row>
    <row r="27" spans="3:6" x14ac:dyDescent="0.25">
      <c r="C27">
        <v>2037</v>
      </c>
      <c r="D27">
        <f t="shared" si="3"/>
        <v>3.3000000000000029E-2</v>
      </c>
      <c r="E27">
        <f t="shared" si="4"/>
        <v>0.14250000000000007</v>
      </c>
      <c r="F27">
        <f t="shared" ref="F27:F29" si="6">F26-0.72/10</f>
        <v>0.21600000000000003</v>
      </c>
    </row>
    <row r="28" spans="3:6" x14ac:dyDescent="0.25">
      <c r="C28">
        <v>2038</v>
      </c>
      <c r="D28">
        <f t="shared" si="3"/>
        <v>2.200000000000003E-2</v>
      </c>
      <c r="E28">
        <f t="shared" si="4"/>
        <v>9.500000000000007E-2</v>
      </c>
      <c r="F28">
        <f t="shared" si="6"/>
        <v>0.14400000000000002</v>
      </c>
    </row>
    <row r="29" spans="3:6" x14ac:dyDescent="0.25">
      <c r="C29">
        <v>2039</v>
      </c>
      <c r="D29">
        <f t="shared" si="3"/>
        <v>1.1000000000000031E-2</v>
      </c>
      <c r="E29">
        <f t="shared" si="4"/>
        <v>4.750000000000007E-2</v>
      </c>
      <c r="F29">
        <f t="shared" si="6"/>
        <v>7.2000000000000022E-2</v>
      </c>
    </row>
    <row r="30" spans="3:6" x14ac:dyDescent="0.25">
      <c r="C30">
        <v>2040</v>
      </c>
      <c r="D30">
        <v>0</v>
      </c>
      <c r="E30">
        <v>0</v>
      </c>
      <c r="F30">
        <f>F29-0.72/10</f>
        <v>0</v>
      </c>
    </row>
    <row r="31" spans="3:6" x14ac:dyDescent="0.25">
      <c r="C31">
        <v>2041</v>
      </c>
      <c r="D31">
        <v>0</v>
      </c>
      <c r="E31">
        <v>0</v>
      </c>
      <c r="F31">
        <v>0</v>
      </c>
    </row>
    <row r="32" spans="3:6" x14ac:dyDescent="0.25">
      <c r="C32">
        <v>2042</v>
      </c>
      <c r="D32">
        <v>0</v>
      </c>
      <c r="E32">
        <v>0</v>
      </c>
      <c r="F32">
        <v>0</v>
      </c>
    </row>
    <row r="33" spans="3:6" x14ac:dyDescent="0.25">
      <c r="C33">
        <v>2043</v>
      </c>
      <c r="D33">
        <v>0</v>
      </c>
      <c r="E33">
        <v>0</v>
      </c>
      <c r="F33">
        <v>0</v>
      </c>
    </row>
    <row r="34" spans="3:6" x14ac:dyDescent="0.25">
      <c r="C34">
        <v>2044</v>
      </c>
      <c r="D34">
        <v>0</v>
      </c>
      <c r="E34">
        <v>0</v>
      </c>
      <c r="F34">
        <v>0</v>
      </c>
    </row>
    <row r="35" spans="3:6" x14ac:dyDescent="0.25">
      <c r="C35">
        <v>2045</v>
      </c>
      <c r="D35">
        <v>0</v>
      </c>
      <c r="E35">
        <v>0</v>
      </c>
      <c r="F35">
        <v>0</v>
      </c>
    </row>
    <row r="36" spans="3:6" x14ac:dyDescent="0.25">
      <c r="C36">
        <v>2046</v>
      </c>
      <c r="D36">
        <v>0</v>
      </c>
      <c r="E36">
        <v>0</v>
      </c>
      <c r="F36">
        <v>0</v>
      </c>
    </row>
    <row r="37" spans="3:6" x14ac:dyDescent="0.25">
      <c r="C37">
        <v>2047</v>
      </c>
      <c r="D37">
        <v>0</v>
      </c>
      <c r="E37">
        <v>0</v>
      </c>
      <c r="F37">
        <v>0</v>
      </c>
    </row>
    <row r="38" spans="3:6" x14ac:dyDescent="0.25">
      <c r="C38">
        <v>2048</v>
      </c>
      <c r="D38">
        <v>0</v>
      </c>
      <c r="E38">
        <v>0</v>
      </c>
      <c r="F38">
        <v>0</v>
      </c>
    </row>
    <row r="39" spans="3:6" x14ac:dyDescent="0.25">
      <c r="C39">
        <v>2049</v>
      </c>
      <c r="D39">
        <v>0</v>
      </c>
      <c r="E39">
        <v>0</v>
      </c>
      <c r="F39">
        <v>0</v>
      </c>
    </row>
    <row r="40" spans="3:6" x14ac:dyDescent="0.25">
      <c r="C40">
        <v>2050</v>
      </c>
      <c r="D40">
        <v>0</v>
      </c>
      <c r="E40">
        <v>0</v>
      </c>
      <c r="F40">
        <v>0</v>
      </c>
    </row>
    <row r="41" spans="3:6" x14ac:dyDescent="0.25">
      <c r="C41">
        <v>2051</v>
      </c>
      <c r="D41">
        <v>0</v>
      </c>
      <c r="E41">
        <v>0</v>
      </c>
      <c r="F41">
        <v>0</v>
      </c>
    </row>
    <row r="42" spans="3:6" x14ac:dyDescent="0.25">
      <c r="C42">
        <v>2052</v>
      </c>
      <c r="D42">
        <v>0</v>
      </c>
      <c r="E42">
        <v>0</v>
      </c>
      <c r="F42">
        <v>0</v>
      </c>
    </row>
    <row r="43" spans="3:6" x14ac:dyDescent="0.25">
      <c r="C43">
        <v>2053</v>
      </c>
      <c r="D43">
        <v>0</v>
      </c>
      <c r="E43">
        <v>0</v>
      </c>
      <c r="F43">
        <v>0</v>
      </c>
    </row>
    <row r="44" spans="3:6" x14ac:dyDescent="0.25">
      <c r="C44">
        <v>2054</v>
      </c>
      <c r="D44">
        <v>0</v>
      </c>
      <c r="E44">
        <v>0</v>
      </c>
      <c r="F44">
        <v>0</v>
      </c>
    </row>
    <row r="45" spans="3:6" x14ac:dyDescent="0.25">
      <c r="C45">
        <v>2055</v>
      </c>
      <c r="D45">
        <v>0</v>
      </c>
      <c r="E45">
        <v>0</v>
      </c>
      <c r="F45">
        <v>0</v>
      </c>
    </row>
    <row r="46" spans="3:6" x14ac:dyDescent="0.25">
      <c r="C46">
        <v>2056</v>
      </c>
      <c r="D46">
        <v>0</v>
      </c>
      <c r="E46">
        <v>0</v>
      </c>
      <c r="F46">
        <v>0</v>
      </c>
    </row>
    <row r="47" spans="3:6" x14ac:dyDescent="0.25">
      <c r="C47">
        <v>2057</v>
      </c>
      <c r="D47">
        <v>0</v>
      </c>
      <c r="E47">
        <v>0</v>
      </c>
      <c r="F47">
        <v>0</v>
      </c>
    </row>
    <row r="48" spans="3:6" x14ac:dyDescent="0.25">
      <c r="C48">
        <v>2058</v>
      </c>
      <c r="D48">
        <v>0</v>
      </c>
      <c r="E48">
        <v>0</v>
      </c>
      <c r="F48">
        <v>0</v>
      </c>
    </row>
    <row r="49" spans="3:6" x14ac:dyDescent="0.25">
      <c r="C49">
        <v>2059</v>
      </c>
      <c r="D49">
        <v>0</v>
      </c>
      <c r="E49">
        <v>0</v>
      </c>
      <c r="F49">
        <v>0</v>
      </c>
    </row>
    <row r="50" spans="3:6" x14ac:dyDescent="0.25">
      <c r="C50">
        <v>2060</v>
      </c>
      <c r="D50">
        <v>0</v>
      </c>
      <c r="E50">
        <v>0</v>
      </c>
      <c r="F50">
        <v>0</v>
      </c>
    </row>
    <row r="51" spans="3:6" x14ac:dyDescent="0.25">
      <c r="C51">
        <v>2061</v>
      </c>
      <c r="D51">
        <v>0</v>
      </c>
      <c r="E51">
        <v>0</v>
      </c>
      <c r="F51">
        <v>0</v>
      </c>
    </row>
    <row r="52" spans="3:6" x14ac:dyDescent="0.25">
      <c r="C52">
        <v>2062</v>
      </c>
      <c r="D52">
        <v>0</v>
      </c>
      <c r="E52">
        <v>0</v>
      </c>
      <c r="F52">
        <v>0</v>
      </c>
    </row>
    <row r="53" spans="3:6" x14ac:dyDescent="0.25">
      <c r="C53">
        <v>2063</v>
      </c>
      <c r="D53">
        <v>0</v>
      </c>
      <c r="E53">
        <v>0</v>
      </c>
      <c r="F53">
        <v>0</v>
      </c>
    </row>
    <row r="54" spans="3:6" x14ac:dyDescent="0.25">
      <c r="C54">
        <v>2064</v>
      </c>
      <c r="D54">
        <v>0</v>
      </c>
      <c r="E54">
        <v>0</v>
      </c>
      <c r="F54">
        <v>0</v>
      </c>
    </row>
    <row r="55" spans="3:6" x14ac:dyDescent="0.25">
      <c r="C55">
        <v>2065</v>
      </c>
      <c r="D55">
        <v>0</v>
      </c>
      <c r="E55">
        <v>0</v>
      </c>
      <c r="F55">
        <v>0</v>
      </c>
    </row>
    <row r="56" spans="3:6" x14ac:dyDescent="0.25">
      <c r="C56">
        <v>2066</v>
      </c>
      <c r="D56">
        <v>0</v>
      </c>
      <c r="E56">
        <v>0</v>
      </c>
      <c r="F56">
        <v>0</v>
      </c>
    </row>
    <row r="57" spans="3:6" x14ac:dyDescent="0.25">
      <c r="C57">
        <v>2067</v>
      </c>
      <c r="D57">
        <v>0</v>
      </c>
      <c r="E57">
        <v>0</v>
      </c>
      <c r="F57">
        <v>0</v>
      </c>
    </row>
    <row r="58" spans="3:6" x14ac:dyDescent="0.25">
      <c r="C58">
        <v>2068</v>
      </c>
      <c r="D58">
        <v>0</v>
      </c>
      <c r="E58">
        <v>0</v>
      </c>
      <c r="F58">
        <v>0</v>
      </c>
    </row>
    <row r="59" spans="3:6" x14ac:dyDescent="0.25">
      <c r="C59">
        <v>2069</v>
      </c>
      <c r="D59">
        <v>0</v>
      </c>
      <c r="E59">
        <v>0</v>
      </c>
      <c r="F59">
        <v>0</v>
      </c>
    </row>
    <row r="60" spans="3:6" x14ac:dyDescent="0.25">
      <c r="C60">
        <v>2070</v>
      </c>
      <c r="D60">
        <v>0</v>
      </c>
      <c r="E60">
        <v>0</v>
      </c>
      <c r="F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52A3-9762-4990-BA92-14DF3D01431C}">
  <dimension ref="D4:R115"/>
  <sheetViews>
    <sheetView workbookViewId="0">
      <selection activeCell="I88" sqref="I88"/>
    </sheetView>
  </sheetViews>
  <sheetFormatPr defaultRowHeight="15" x14ac:dyDescent="0.25"/>
  <cols>
    <col min="5" max="5" width="12.85546875" customWidth="1"/>
    <col min="6" max="6" width="13.7109375" customWidth="1"/>
    <col min="14" max="14" width="11.42578125" customWidth="1"/>
  </cols>
  <sheetData>
    <row r="4" spans="4:18" x14ac:dyDescent="0.25">
      <c r="D4" t="s">
        <v>1</v>
      </c>
      <c r="E4" t="s">
        <v>50</v>
      </c>
      <c r="F4" t="s">
        <v>51</v>
      </c>
      <c r="M4" t="s">
        <v>19</v>
      </c>
      <c r="N4" t="s">
        <v>50</v>
      </c>
      <c r="O4" t="s">
        <v>52</v>
      </c>
      <c r="P4">
        <v>1</v>
      </c>
      <c r="Q4">
        <v>2015</v>
      </c>
      <c r="R4">
        <v>0.95499999999999996</v>
      </c>
    </row>
    <row r="5" spans="4:18" x14ac:dyDescent="0.25">
      <c r="D5">
        <v>2015</v>
      </c>
      <c r="E5">
        <v>0.95499999999999996</v>
      </c>
      <c r="F5">
        <v>0.77249999999999996</v>
      </c>
      <c r="M5" t="s">
        <v>19</v>
      </c>
      <c r="N5" t="s">
        <v>50</v>
      </c>
      <c r="O5" t="s">
        <v>52</v>
      </c>
      <c r="P5">
        <v>1</v>
      </c>
      <c r="Q5">
        <v>2016</v>
      </c>
      <c r="R5">
        <v>0.95499999999999996</v>
      </c>
    </row>
    <row r="6" spans="4:18" x14ac:dyDescent="0.25">
      <c r="D6">
        <v>2016</v>
      </c>
      <c r="E6">
        <v>0.95499999999999996</v>
      </c>
      <c r="F6">
        <v>0.77249999999999996</v>
      </c>
      <c r="M6" t="s">
        <v>19</v>
      </c>
      <c r="N6" t="s">
        <v>50</v>
      </c>
      <c r="O6" t="s">
        <v>52</v>
      </c>
      <c r="P6">
        <v>1</v>
      </c>
      <c r="Q6">
        <v>2017</v>
      </c>
      <c r="R6">
        <v>0.95499999999999996</v>
      </c>
    </row>
    <row r="7" spans="4:18" x14ac:dyDescent="0.25">
      <c r="D7">
        <v>2017</v>
      </c>
      <c r="E7">
        <v>0.95499999999999996</v>
      </c>
      <c r="F7">
        <v>0.77249999999999996</v>
      </c>
      <c r="M7" t="s">
        <v>19</v>
      </c>
      <c r="N7" t="s">
        <v>50</v>
      </c>
      <c r="O7" t="s">
        <v>52</v>
      </c>
      <c r="P7">
        <v>1</v>
      </c>
      <c r="Q7">
        <v>2018</v>
      </c>
      <c r="R7">
        <f>R6+($E$17-$E$7)/10</f>
        <v>0.95550000000000002</v>
      </c>
    </row>
    <row r="8" spans="4:18" x14ac:dyDescent="0.25">
      <c r="D8">
        <v>2018</v>
      </c>
      <c r="E8">
        <f>E7+($E$17-$E$7)/10</f>
        <v>0.95550000000000002</v>
      </c>
      <c r="F8">
        <f>F7+($F$17-$F$7)/10</f>
        <v>0.77625</v>
      </c>
      <c r="M8" t="s">
        <v>19</v>
      </c>
      <c r="N8" t="s">
        <v>50</v>
      </c>
      <c r="O8" t="s">
        <v>52</v>
      </c>
      <c r="P8">
        <v>1</v>
      </c>
      <c r="Q8">
        <v>2019</v>
      </c>
      <c r="R8">
        <f t="shared" ref="R8:R15" si="0">R7+($E$17-$E$7)/10</f>
        <v>0.95599999999999996</v>
      </c>
    </row>
    <row r="9" spans="4:18" x14ac:dyDescent="0.25">
      <c r="D9">
        <v>2019</v>
      </c>
      <c r="E9">
        <f t="shared" ref="E9:E16" si="1">E8+($E$17-$E$7)/10</f>
        <v>0.95599999999999996</v>
      </c>
      <c r="F9">
        <f t="shared" ref="F9:F16" si="2">F8+($F$17-$F$7)/10</f>
        <v>0.78</v>
      </c>
      <c r="M9" t="s">
        <v>19</v>
      </c>
      <c r="N9" t="s">
        <v>50</v>
      </c>
      <c r="O9" t="s">
        <v>52</v>
      </c>
      <c r="P9">
        <v>1</v>
      </c>
      <c r="Q9">
        <v>2020</v>
      </c>
      <c r="R9">
        <f t="shared" si="0"/>
        <v>0.95649999999999991</v>
      </c>
    </row>
    <row r="10" spans="4:18" x14ac:dyDescent="0.25">
      <c r="D10">
        <v>2020</v>
      </c>
      <c r="E10">
        <f t="shared" si="1"/>
        <v>0.95649999999999991</v>
      </c>
      <c r="F10">
        <f t="shared" si="2"/>
        <v>0.78375000000000006</v>
      </c>
      <c r="M10" t="s">
        <v>19</v>
      </c>
      <c r="N10" t="s">
        <v>50</v>
      </c>
      <c r="O10" t="s">
        <v>52</v>
      </c>
      <c r="P10">
        <v>1</v>
      </c>
      <c r="Q10">
        <v>2021</v>
      </c>
      <c r="R10">
        <f t="shared" si="0"/>
        <v>0.95699999999999985</v>
      </c>
    </row>
    <row r="11" spans="4:18" x14ac:dyDescent="0.25">
      <c r="D11">
        <v>2021</v>
      </c>
      <c r="E11">
        <f t="shared" si="1"/>
        <v>0.95699999999999985</v>
      </c>
      <c r="F11">
        <f t="shared" si="2"/>
        <v>0.78750000000000009</v>
      </c>
      <c r="M11" t="s">
        <v>19</v>
      </c>
      <c r="N11" t="s">
        <v>50</v>
      </c>
      <c r="O11" t="s">
        <v>52</v>
      </c>
      <c r="P11">
        <v>1</v>
      </c>
      <c r="Q11">
        <v>2022</v>
      </c>
      <c r="R11">
        <f t="shared" si="0"/>
        <v>0.9574999999999998</v>
      </c>
    </row>
    <row r="12" spans="4:18" x14ac:dyDescent="0.25">
      <c r="D12">
        <v>2022</v>
      </c>
      <c r="E12">
        <f t="shared" si="1"/>
        <v>0.9574999999999998</v>
      </c>
      <c r="F12">
        <f t="shared" si="2"/>
        <v>0.79125000000000012</v>
      </c>
      <c r="M12" t="s">
        <v>19</v>
      </c>
      <c r="N12" t="s">
        <v>50</v>
      </c>
      <c r="O12" t="s">
        <v>52</v>
      </c>
      <c r="P12">
        <v>1</v>
      </c>
      <c r="Q12">
        <v>2023</v>
      </c>
      <c r="R12">
        <f t="shared" si="0"/>
        <v>0.95799999999999974</v>
      </c>
    </row>
    <row r="13" spans="4:18" x14ac:dyDescent="0.25">
      <c r="D13">
        <v>2023</v>
      </c>
      <c r="E13">
        <f t="shared" si="1"/>
        <v>0.95799999999999974</v>
      </c>
      <c r="F13">
        <f t="shared" si="2"/>
        <v>0.79500000000000015</v>
      </c>
      <c r="M13" t="s">
        <v>19</v>
      </c>
      <c r="N13" t="s">
        <v>50</v>
      </c>
      <c r="O13" t="s">
        <v>52</v>
      </c>
      <c r="P13">
        <v>1</v>
      </c>
      <c r="Q13">
        <v>2024</v>
      </c>
      <c r="R13">
        <f t="shared" si="0"/>
        <v>0.95849999999999969</v>
      </c>
    </row>
    <row r="14" spans="4:18" x14ac:dyDescent="0.25">
      <c r="D14">
        <v>2024</v>
      </c>
      <c r="E14">
        <f t="shared" si="1"/>
        <v>0.95849999999999969</v>
      </c>
      <c r="F14">
        <f t="shared" si="2"/>
        <v>0.79875000000000018</v>
      </c>
      <c r="M14" t="s">
        <v>19</v>
      </c>
      <c r="N14" t="s">
        <v>50</v>
      </c>
      <c r="O14" t="s">
        <v>52</v>
      </c>
      <c r="P14">
        <v>1</v>
      </c>
      <c r="Q14">
        <v>2025</v>
      </c>
      <c r="R14">
        <f t="shared" si="0"/>
        <v>0.95899999999999963</v>
      </c>
    </row>
    <row r="15" spans="4:18" x14ac:dyDescent="0.25">
      <c r="D15">
        <v>2025</v>
      </c>
      <c r="E15">
        <f t="shared" si="1"/>
        <v>0.95899999999999963</v>
      </c>
      <c r="F15">
        <f t="shared" si="2"/>
        <v>0.80250000000000021</v>
      </c>
      <c r="M15" t="s">
        <v>19</v>
      </c>
      <c r="N15" t="s">
        <v>50</v>
      </c>
      <c r="O15" t="s">
        <v>52</v>
      </c>
      <c r="P15">
        <v>1</v>
      </c>
      <c r="Q15">
        <v>2026</v>
      </c>
      <c r="R15">
        <f t="shared" si="0"/>
        <v>0.95949999999999958</v>
      </c>
    </row>
    <row r="16" spans="4:18" x14ac:dyDescent="0.25">
      <c r="D16">
        <v>2026</v>
      </c>
      <c r="E16">
        <f t="shared" si="1"/>
        <v>0.95949999999999958</v>
      </c>
      <c r="F16">
        <f t="shared" si="2"/>
        <v>0.80625000000000024</v>
      </c>
      <c r="M16" t="s">
        <v>19</v>
      </c>
      <c r="N16" t="s">
        <v>50</v>
      </c>
      <c r="O16" t="s">
        <v>52</v>
      </c>
      <c r="P16">
        <v>1</v>
      </c>
      <c r="Q16">
        <v>2027</v>
      </c>
      <c r="R16">
        <v>0.96</v>
      </c>
    </row>
    <row r="17" spans="4:18" x14ac:dyDescent="0.25">
      <c r="D17">
        <v>2027</v>
      </c>
      <c r="E17">
        <v>0.96</v>
      </c>
      <c r="F17">
        <v>0.81</v>
      </c>
      <c r="M17" t="s">
        <v>19</v>
      </c>
      <c r="N17" t="s">
        <v>50</v>
      </c>
      <c r="O17" t="s">
        <v>52</v>
      </c>
      <c r="P17">
        <v>1</v>
      </c>
      <c r="Q17">
        <v>2028</v>
      </c>
      <c r="R17">
        <f>R16+($E$27-$E$17)/10</f>
        <v>0.96049999999999991</v>
      </c>
    </row>
    <row r="18" spans="4:18" x14ac:dyDescent="0.25">
      <c r="D18">
        <v>2028</v>
      </c>
      <c r="E18">
        <f>E17+($E$27-$E$17)/10</f>
        <v>0.96049999999999991</v>
      </c>
      <c r="F18">
        <f>F17+($F$27-$F$17)/10</f>
        <v>0.81600000000000006</v>
      </c>
      <c r="M18" t="s">
        <v>19</v>
      </c>
      <c r="N18" t="s">
        <v>50</v>
      </c>
      <c r="O18" t="s">
        <v>52</v>
      </c>
      <c r="P18">
        <v>1</v>
      </c>
      <c r="Q18">
        <v>2029</v>
      </c>
      <c r="R18">
        <f t="shared" ref="R18:R25" si="3">R17+($E$27-$E$17)/10</f>
        <v>0.96099999999999985</v>
      </c>
    </row>
    <row r="19" spans="4:18" x14ac:dyDescent="0.25">
      <c r="D19">
        <v>2029</v>
      </c>
      <c r="E19">
        <f t="shared" ref="E19:E26" si="4">E18+($E$27-$E$17)/10</f>
        <v>0.96099999999999985</v>
      </c>
      <c r="F19">
        <f t="shared" ref="F19:F26" si="5">F18+($F$27-$F$17)/10</f>
        <v>0.82200000000000006</v>
      </c>
      <c r="M19" t="s">
        <v>19</v>
      </c>
      <c r="N19" t="s">
        <v>50</v>
      </c>
      <c r="O19" t="s">
        <v>52</v>
      </c>
      <c r="P19">
        <v>1</v>
      </c>
      <c r="Q19">
        <v>2030</v>
      </c>
      <c r="R19">
        <f t="shared" si="3"/>
        <v>0.9614999999999998</v>
      </c>
    </row>
    <row r="20" spans="4:18" x14ac:dyDescent="0.25">
      <c r="D20">
        <v>2030</v>
      </c>
      <c r="E20">
        <f t="shared" si="4"/>
        <v>0.9614999999999998</v>
      </c>
      <c r="F20">
        <f t="shared" si="5"/>
        <v>0.82800000000000007</v>
      </c>
      <c r="M20" t="s">
        <v>19</v>
      </c>
      <c r="N20" t="s">
        <v>50</v>
      </c>
      <c r="O20" t="s">
        <v>52</v>
      </c>
      <c r="P20">
        <v>1</v>
      </c>
      <c r="Q20">
        <v>2031</v>
      </c>
      <c r="R20">
        <f t="shared" si="3"/>
        <v>0.96199999999999974</v>
      </c>
    </row>
    <row r="21" spans="4:18" x14ac:dyDescent="0.25">
      <c r="D21">
        <v>2031</v>
      </c>
      <c r="E21">
        <f t="shared" si="4"/>
        <v>0.96199999999999974</v>
      </c>
      <c r="F21">
        <f t="shared" si="5"/>
        <v>0.83400000000000007</v>
      </c>
      <c r="M21" t="s">
        <v>19</v>
      </c>
      <c r="N21" t="s">
        <v>50</v>
      </c>
      <c r="O21" t="s">
        <v>52</v>
      </c>
      <c r="P21">
        <v>1</v>
      </c>
      <c r="Q21">
        <v>2032</v>
      </c>
      <c r="R21">
        <f t="shared" si="3"/>
        <v>0.96249999999999969</v>
      </c>
    </row>
    <row r="22" spans="4:18" x14ac:dyDescent="0.25">
      <c r="D22">
        <v>2032</v>
      </c>
      <c r="E22">
        <f t="shared" si="4"/>
        <v>0.96249999999999969</v>
      </c>
      <c r="F22">
        <f t="shared" si="5"/>
        <v>0.84000000000000008</v>
      </c>
      <c r="M22" t="s">
        <v>19</v>
      </c>
      <c r="N22" t="s">
        <v>50</v>
      </c>
      <c r="O22" t="s">
        <v>52</v>
      </c>
      <c r="P22">
        <v>1</v>
      </c>
      <c r="Q22">
        <v>2033</v>
      </c>
      <c r="R22">
        <f t="shared" si="3"/>
        <v>0.96299999999999963</v>
      </c>
    </row>
    <row r="23" spans="4:18" x14ac:dyDescent="0.25">
      <c r="D23">
        <v>2033</v>
      </c>
      <c r="E23">
        <f t="shared" si="4"/>
        <v>0.96299999999999963</v>
      </c>
      <c r="F23">
        <f t="shared" si="5"/>
        <v>0.84600000000000009</v>
      </c>
      <c r="M23" t="s">
        <v>19</v>
      </c>
      <c r="N23" t="s">
        <v>50</v>
      </c>
      <c r="O23" t="s">
        <v>52</v>
      </c>
      <c r="P23">
        <v>1</v>
      </c>
      <c r="Q23">
        <v>2034</v>
      </c>
      <c r="R23">
        <f t="shared" si="3"/>
        <v>0.96349999999999958</v>
      </c>
    </row>
    <row r="24" spans="4:18" x14ac:dyDescent="0.25">
      <c r="D24">
        <v>2034</v>
      </c>
      <c r="E24">
        <f t="shared" si="4"/>
        <v>0.96349999999999958</v>
      </c>
      <c r="F24">
        <f t="shared" si="5"/>
        <v>0.85200000000000009</v>
      </c>
      <c r="M24" t="s">
        <v>19</v>
      </c>
      <c r="N24" t="s">
        <v>50</v>
      </c>
      <c r="O24" t="s">
        <v>52</v>
      </c>
      <c r="P24">
        <v>1</v>
      </c>
      <c r="Q24">
        <v>2035</v>
      </c>
      <c r="R24">
        <f t="shared" si="3"/>
        <v>0.96399999999999952</v>
      </c>
    </row>
    <row r="25" spans="4:18" x14ac:dyDescent="0.25">
      <c r="D25">
        <v>2035</v>
      </c>
      <c r="E25">
        <f t="shared" si="4"/>
        <v>0.96399999999999952</v>
      </c>
      <c r="F25">
        <f t="shared" si="5"/>
        <v>0.8580000000000001</v>
      </c>
      <c r="M25" t="s">
        <v>19</v>
      </c>
      <c r="N25" t="s">
        <v>50</v>
      </c>
      <c r="O25" t="s">
        <v>52</v>
      </c>
      <c r="P25">
        <v>1</v>
      </c>
      <c r="Q25">
        <v>2036</v>
      </c>
      <c r="R25">
        <f t="shared" si="3"/>
        <v>0.96449999999999947</v>
      </c>
    </row>
    <row r="26" spans="4:18" x14ac:dyDescent="0.25">
      <c r="D26">
        <v>2036</v>
      </c>
      <c r="E26">
        <f t="shared" si="4"/>
        <v>0.96449999999999947</v>
      </c>
      <c r="F26">
        <f t="shared" si="5"/>
        <v>0.8640000000000001</v>
      </c>
      <c r="M26" t="s">
        <v>19</v>
      </c>
      <c r="N26" t="s">
        <v>50</v>
      </c>
      <c r="O26" t="s">
        <v>52</v>
      </c>
      <c r="P26">
        <v>1</v>
      </c>
      <c r="Q26">
        <v>2037</v>
      </c>
      <c r="R26">
        <v>0.96499999999999997</v>
      </c>
    </row>
    <row r="27" spans="4:18" x14ac:dyDescent="0.25">
      <c r="D27">
        <v>2037</v>
      </c>
      <c r="E27">
        <v>0.96499999999999997</v>
      </c>
      <c r="F27">
        <v>0.87</v>
      </c>
      <c r="M27" t="s">
        <v>19</v>
      </c>
      <c r="N27" t="s">
        <v>50</v>
      </c>
      <c r="O27" t="s">
        <v>52</v>
      </c>
      <c r="P27">
        <v>1</v>
      </c>
      <c r="Q27">
        <v>2038</v>
      </c>
      <c r="R27">
        <f>R26+($E$37-$E$27)/10</f>
        <v>0.96550000000000002</v>
      </c>
    </row>
    <row r="28" spans="4:18" x14ac:dyDescent="0.25">
      <c r="D28">
        <v>2038</v>
      </c>
      <c r="E28">
        <f>E27+($E$37-$E$27)/10</f>
        <v>0.96550000000000002</v>
      </c>
      <c r="F28">
        <f>F27+($F$37-$F$27)/10</f>
        <v>0.875</v>
      </c>
      <c r="M28" t="s">
        <v>19</v>
      </c>
      <c r="N28" t="s">
        <v>50</v>
      </c>
      <c r="O28" t="s">
        <v>52</v>
      </c>
      <c r="P28">
        <v>1</v>
      </c>
      <c r="Q28">
        <v>2039</v>
      </c>
      <c r="R28">
        <f t="shared" ref="R28:R35" si="6">R27+($E$37-$E$27)/10</f>
        <v>0.96599999999999997</v>
      </c>
    </row>
    <row r="29" spans="4:18" x14ac:dyDescent="0.25">
      <c r="D29">
        <v>2039</v>
      </c>
      <c r="E29">
        <f t="shared" ref="E29:E36" si="7">E28+($E$37-$E$27)/10</f>
        <v>0.96599999999999997</v>
      </c>
      <c r="F29">
        <f t="shared" ref="F29:F36" si="8">F28+($F$37-$F$27)/10</f>
        <v>0.88</v>
      </c>
      <c r="M29" t="s">
        <v>19</v>
      </c>
      <c r="N29" t="s">
        <v>50</v>
      </c>
      <c r="O29" t="s">
        <v>52</v>
      </c>
      <c r="P29">
        <v>1</v>
      </c>
      <c r="Q29">
        <v>2040</v>
      </c>
      <c r="R29">
        <f t="shared" si="6"/>
        <v>0.96649999999999991</v>
      </c>
    </row>
    <row r="30" spans="4:18" x14ac:dyDescent="0.25">
      <c r="D30">
        <v>2040</v>
      </c>
      <c r="E30">
        <f t="shared" si="7"/>
        <v>0.96649999999999991</v>
      </c>
      <c r="F30">
        <f t="shared" si="8"/>
        <v>0.88500000000000001</v>
      </c>
      <c r="M30" t="s">
        <v>19</v>
      </c>
      <c r="N30" t="s">
        <v>50</v>
      </c>
      <c r="O30" t="s">
        <v>52</v>
      </c>
      <c r="P30">
        <v>1</v>
      </c>
      <c r="Q30">
        <v>2041</v>
      </c>
      <c r="R30">
        <f t="shared" si="6"/>
        <v>0.96699999999999986</v>
      </c>
    </row>
    <row r="31" spans="4:18" x14ac:dyDescent="0.25">
      <c r="D31">
        <v>2041</v>
      </c>
      <c r="E31">
        <f t="shared" si="7"/>
        <v>0.96699999999999986</v>
      </c>
      <c r="F31">
        <f t="shared" si="8"/>
        <v>0.89</v>
      </c>
      <c r="M31" t="s">
        <v>19</v>
      </c>
      <c r="N31" t="s">
        <v>50</v>
      </c>
      <c r="O31" t="s">
        <v>52</v>
      </c>
      <c r="P31">
        <v>1</v>
      </c>
      <c r="Q31">
        <v>2042</v>
      </c>
      <c r="R31">
        <f t="shared" si="6"/>
        <v>0.9674999999999998</v>
      </c>
    </row>
    <row r="32" spans="4:18" x14ac:dyDescent="0.25">
      <c r="D32">
        <v>2042</v>
      </c>
      <c r="E32">
        <f t="shared" si="7"/>
        <v>0.9674999999999998</v>
      </c>
      <c r="F32">
        <f t="shared" si="8"/>
        <v>0.89500000000000002</v>
      </c>
      <c r="M32" t="s">
        <v>19</v>
      </c>
      <c r="N32" t="s">
        <v>50</v>
      </c>
      <c r="O32" t="s">
        <v>52</v>
      </c>
      <c r="P32">
        <v>1</v>
      </c>
      <c r="Q32">
        <v>2043</v>
      </c>
      <c r="R32">
        <f t="shared" si="6"/>
        <v>0.96799999999999975</v>
      </c>
    </row>
    <row r="33" spans="4:18" x14ac:dyDescent="0.25">
      <c r="D33">
        <v>2043</v>
      </c>
      <c r="E33">
        <f t="shared" si="7"/>
        <v>0.96799999999999975</v>
      </c>
      <c r="F33">
        <f t="shared" si="8"/>
        <v>0.9</v>
      </c>
      <c r="M33" t="s">
        <v>19</v>
      </c>
      <c r="N33" t="s">
        <v>50</v>
      </c>
      <c r="O33" t="s">
        <v>52</v>
      </c>
      <c r="P33">
        <v>1</v>
      </c>
      <c r="Q33">
        <v>2044</v>
      </c>
      <c r="R33">
        <f t="shared" si="6"/>
        <v>0.96849999999999969</v>
      </c>
    </row>
    <row r="34" spans="4:18" x14ac:dyDescent="0.25">
      <c r="D34">
        <v>2044</v>
      </c>
      <c r="E34">
        <f t="shared" si="7"/>
        <v>0.96849999999999969</v>
      </c>
      <c r="F34">
        <f t="shared" si="8"/>
        <v>0.90500000000000003</v>
      </c>
      <c r="M34" t="s">
        <v>19</v>
      </c>
      <c r="N34" t="s">
        <v>50</v>
      </c>
      <c r="O34" t="s">
        <v>52</v>
      </c>
      <c r="P34">
        <v>1</v>
      </c>
      <c r="Q34">
        <v>2045</v>
      </c>
      <c r="R34">
        <f t="shared" si="6"/>
        <v>0.96899999999999964</v>
      </c>
    </row>
    <row r="35" spans="4:18" x14ac:dyDescent="0.25">
      <c r="D35">
        <v>2045</v>
      </c>
      <c r="E35">
        <f t="shared" si="7"/>
        <v>0.96899999999999964</v>
      </c>
      <c r="F35">
        <f t="shared" si="8"/>
        <v>0.91</v>
      </c>
      <c r="M35" t="s">
        <v>19</v>
      </c>
      <c r="N35" t="s">
        <v>50</v>
      </c>
      <c r="O35" t="s">
        <v>52</v>
      </c>
      <c r="P35">
        <v>1</v>
      </c>
      <c r="Q35">
        <v>2046</v>
      </c>
      <c r="R35">
        <f t="shared" si="6"/>
        <v>0.96949999999999958</v>
      </c>
    </row>
    <row r="36" spans="4:18" x14ac:dyDescent="0.25">
      <c r="D36">
        <v>2046</v>
      </c>
      <c r="E36">
        <f t="shared" si="7"/>
        <v>0.96949999999999958</v>
      </c>
      <c r="F36">
        <f t="shared" si="8"/>
        <v>0.91500000000000004</v>
      </c>
      <c r="M36" t="s">
        <v>19</v>
      </c>
      <c r="N36" t="s">
        <v>50</v>
      </c>
      <c r="O36" t="s">
        <v>52</v>
      </c>
      <c r="P36">
        <v>1</v>
      </c>
      <c r="Q36">
        <v>2047</v>
      </c>
      <c r="R36">
        <v>0.97</v>
      </c>
    </row>
    <row r="37" spans="4:18" x14ac:dyDescent="0.25">
      <c r="D37">
        <v>2047</v>
      </c>
      <c r="E37">
        <v>0.97</v>
      </c>
      <c r="F37">
        <v>0.92</v>
      </c>
      <c r="M37" t="s">
        <v>19</v>
      </c>
      <c r="N37" t="s">
        <v>50</v>
      </c>
      <c r="O37" t="s">
        <v>52</v>
      </c>
      <c r="P37">
        <v>1</v>
      </c>
      <c r="Q37">
        <v>2048</v>
      </c>
      <c r="R37">
        <f>R36+($E$47-$E$37)/10</f>
        <v>0.97049999999999992</v>
      </c>
    </row>
    <row r="38" spans="4:18" x14ac:dyDescent="0.25">
      <c r="D38">
        <v>2048</v>
      </c>
      <c r="E38">
        <f>E37+($E$47-$E$37)/10</f>
        <v>0.97049999999999992</v>
      </c>
      <c r="F38">
        <f>F37+($F$47-$F$37)/10</f>
        <v>0.92200000000000004</v>
      </c>
      <c r="M38" t="s">
        <v>19</v>
      </c>
      <c r="N38" t="s">
        <v>50</v>
      </c>
      <c r="O38" t="s">
        <v>52</v>
      </c>
      <c r="P38">
        <v>1</v>
      </c>
      <c r="Q38">
        <v>2049</v>
      </c>
      <c r="R38">
        <f t="shared" ref="R38:R45" si="9">R37+($E$47-$E$37)/10</f>
        <v>0.97099999999999986</v>
      </c>
    </row>
    <row r="39" spans="4:18" x14ac:dyDescent="0.25">
      <c r="D39">
        <v>2049</v>
      </c>
      <c r="E39">
        <f t="shared" ref="E39:E46" si="10">E38+($E$47-$E$37)/10</f>
        <v>0.97099999999999986</v>
      </c>
      <c r="F39">
        <f t="shared" ref="F39:F46" si="11">F38+($F$47-$F$37)/10</f>
        <v>0.92400000000000004</v>
      </c>
      <c r="M39" t="s">
        <v>19</v>
      </c>
      <c r="N39" t="s">
        <v>50</v>
      </c>
      <c r="O39" t="s">
        <v>52</v>
      </c>
      <c r="P39">
        <v>1</v>
      </c>
      <c r="Q39">
        <v>2050</v>
      </c>
      <c r="R39">
        <f t="shared" si="9"/>
        <v>0.97149999999999981</v>
      </c>
    </row>
    <row r="40" spans="4:18" x14ac:dyDescent="0.25">
      <c r="D40">
        <v>2050</v>
      </c>
      <c r="E40">
        <f t="shared" si="10"/>
        <v>0.97149999999999981</v>
      </c>
      <c r="F40">
        <f t="shared" si="11"/>
        <v>0.92600000000000005</v>
      </c>
      <c r="M40" t="s">
        <v>19</v>
      </c>
      <c r="N40" t="s">
        <v>50</v>
      </c>
      <c r="O40" t="s">
        <v>52</v>
      </c>
      <c r="P40">
        <v>1</v>
      </c>
      <c r="Q40">
        <v>2051</v>
      </c>
      <c r="R40">
        <f t="shared" si="9"/>
        <v>0.97199999999999975</v>
      </c>
    </row>
    <row r="41" spans="4:18" x14ac:dyDescent="0.25">
      <c r="D41">
        <v>2051</v>
      </c>
      <c r="E41">
        <f t="shared" si="10"/>
        <v>0.97199999999999975</v>
      </c>
      <c r="F41">
        <f t="shared" si="11"/>
        <v>0.92800000000000005</v>
      </c>
      <c r="M41" t="s">
        <v>19</v>
      </c>
      <c r="N41" t="s">
        <v>50</v>
      </c>
      <c r="O41" t="s">
        <v>52</v>
      </c>
      <c r="P41">
        <v>1</v>
      </c>
      <c r="Q41">
        <v>2052</v>
      </c>
      <c r="R41">
        <f t="shared" si="9"/>
        <v>0.9724999999999997</v>
      </c>
    </row>
    <row r="42" spans="4:18" x14ac:dyDescent="0.25">
      <c r="D42">
        <v>2052</v>
      </c>
      <c r="E42">
        <f t="shared" si="10"/>
        <v>0.9724999999999997</v>
      </c>
      <c r="F42">
        <f t="shared" si="11"/>
        <v>0.93</v>
      </c>
      <c r="M42" t="s">
        <v>19</v>
      </c>
      <c r="N42" t="s">
        <v>50</v>
      </c>
      <c r="O42" t="s">
        <v>52</v>
      </c>
      <c r="P42">
        <v>1</v>
      </c>
      <c r="Q42">
        <v>2053</v>
      </c>
      <c r="R42">
        <f t="shared" si="9"/>
        <v>0.97299999999999964</v>
      </c>
    </row>
    <row r="43" spans="4:18" x14ac:dyDescent="0.25">
      <c r="D43">
        <v>2053</v>
      </c>
      <c r="E43">
        <f t="shared" si="10"/>
        <v>0.97299999999999964</v>
      </c>
      <c r="F43">
        <f t="shared" si="11"/>
        <v>0.93200000000000005</v>
      </c>
      <c r="M43" t="s">
        <v>19</v>
      </c>
      <c r="N43" t="s">
        <v>50</v>
      </c>
      <c r="O43" t="s">
        <v>52</v>
      </c>
      <c r="P43">
        <v>1</v>
      </c>
      <c r="Q43">
        <v>2054</v>
      </c>
      <c r="R43">
        <f t="shared" si="9"/>
        <v>0.97349999999999959</v>
      </c>
    </row>
    <row r="44" spans="4:18" x14ac:dyDescent="0.25">
      <c r="D44">
        <v>2054</v>
      </c>
      <c r="E44">
        <f t="shared" si="10"/>
        <v>0.97349999999999959</v>
      </c>
      <c r="F44">
        <f t="shared" si="11"/>
        <v>0.93400000000000005</v>
      </c>
      <c r="M44" t="s">
        <v>19</v>
      </c>
      <c r="N44" t="s">
        <v>50</v>
      </c>
      <c r="O44" t="s">
        <v>52</v>
      </c>
      <c r="P44">
        <v>1</v>
      </c>
      <c r="Q44">
        <v>2055</v>
      </c>
      <c r="R44">
        <f t="shared" si="9"/>
        <v>0.97399999999999953</v>
      </c>
    </row>
    <row r="45" spans="4:18" x14ac:dyDescent="0.25">
      <c r="D45">
        <v>2055</v>
      </c>
      <c r="E45">
        <f t="shared" si="10"/>
        <v>0.97399999999999953</v>
      </c>
      <c r="F45">
        <f t="shared" si="11"/>
        <v>0.93600000000000005</v>
      </c>
      <c r="M45" t="s">
        <v>19</v>
      </c>
      <c r="N45" t="s">
        <v>50</v>
      </c>
      <c r="O45" t="s">
        <v>52</v>
      </c>
      <c r="P45">
        <v>1</v>
      </c>
      <c r="Q45">
        <v>2056</v>
      </c>
      <c r="R45">
        <f t="shared" si="9"/>
        <v>0.97449999999999948</v>
      </c>
    </row>
    <row r="46" spans="4:18" x14ac:dyDescent="0.25">
      <c r="D46">
        <v>2056</v>
      </c>
      <c r="E46">
        <f t="shared" si="10"/>
        <v>0.97449999999999948</v>
      </c>
      <c r="F46">
        <f t="shared" si="11"/>
        <v>0.93800000000000006</v>
      </c>
      <c r="M46" t="s">
        <v>19</v>
      </c>
      <c r="N46" t="s">
        <v>50</v>
      </c>
      <c r="O46" t="s">
        <v>52</v>
      </c>
      <c r="P46">
        <v>1</v>
      </c>
      <c r="Q46">
        <v>2057</v>
      </c>
      <c r="R46">
        <v>0.97499999999999998</v>
      </c>
    </row>
    <row r="47" spans="4:18" x14ac:dyDescent="0.25">
      <c r="D47">
        <v>2057</v>
      </c>
      <c r="E47">
        <v>0.97499999999999998</v>
      </c>
      <c r="F47">
        <v>0.94</v>
      </c>
      <c r="M47" t="s">
        <v>19</v>
      </c>
      <c r="N47" t="s">
        <v>50</v>
      </c>
      <c r="O47" t="s">
        <v>52</v>
      </c>
      <c r="P47">
        <v>1</v>
      </c>
      <c r="Q47">
        <v>2058</v>
      </c>
      <c r="R47">
        <v>0.97499999999999998</v>
      </c>
    </row>
    <row r="48" spans="4:18" x14ac:dyDescent="0.25">
      <c r="D48">
        <v>2058</v>
      </c>
      <c r="E48">
        <v>0.97499999999999998</v>
      </c>
      <c r="F48">
        <v>0.94</v>
      </c>
      <c r="M48" t="s">
        <v>19</v>
      </c>
      <c r="N48" t="s">
        <v>50</v>
      </c>
      <c r="O48" t="s">
        <v>52</v>
      </c>
      <c r="P48">
        <v>1</v>
      </c>
      <c r="Q48">
        <v>2059</v>
      </c>
      <c r="R48">
        <v>0.97499999999999998</v>
      </c>
    </row>
    <row r="49" spans="4:18" x14ac:dyDescent="0.25">
      <c r="D49">
        <v>2059</v>
      </c>
      <c r="E49">
        <v>0.97499999999999998</v>
      </c>
      <c r="F49">
        <v>0.94</v>
      </c>
      <c r="M49" t="s">
        <v>19</v>
      </c>
      <c r="N49" t="s">
        <v>50</v>
      </c>
      <c r="O49" t="s">
        <v>52</v>
      </c>
      <c r="P49">
        <v>1</v>
      </c>
      <c r="Q49">
        <v>2060</v>
      </c>
      <c r="R49">
        <v>0.97499999999999998</v>
      </c>
    </row>
    <row r="50" spans="4:18" x14ac:dyDescent="0.25">
      <c r="D50">
        <v>2060</v>
      </c>
      <c r="E50">
        <v>0.97499999999999998</v>
      </c>
      <c r="F50">
        <v>0.94</v>
      </c>
      <c r="M50" t="s">
        <v>19</v>
      </c>
      <c r="N50" t="s">
        <v>50</v>
      </c>
      <c r="O50" t="s">
        <v>52</v>
      </c>
      <c r="P50">
        <v>1</v>
      </c>
      <c r="Q50">
        <v>2061</v>
      </c>
      <c r="R50">
        <v>0.97499999999999998</v>
      </c>
    </row>
    <row r="51" spans="4:18" x14ac:dyDescent="0.25">
      <c r="D51">
        <v>2061</v>
      </c>
      <c r="E51">
        <v>0.97499999999999998</v>
      </c>
      <c r="F51">
        <v>0.94</v>
      </c>
      <c r="M51" t="s">
        <v>19</v>
      </c>
      <c r="N51" t="s">
        <v>50</v>
      </c>
      <c r="O51" t="s">
        <v>52</v>
      </c>
      <c r="P51">
        <v>1</v>
      </c>
      <c r="Q51">
        <v>2062</v>
      </c>
      <c r="R51">
        <v>0.97499999999999998</v>
      </c>
    </row>
    <row r="52" spans="4:18" x14ac:dyDescent="0.25">
      <c r="D52">
        <v>2062</v>
      </c>
      <c r="E52">
        <v>0.97499999999999998</v>
      </c>
      <c r="F52">
        <v>0.94</v>
      </c>
      <c r="M52" t="s">
        <v>19</v>
      </c>
      <c r="N52" t="s">
        <v>50</v>
      </c>
      <c r="O52" t="s">
        <v>52</v>
      </c>
      <c r="P52">
        <v>1</v>
      </c>
      <c r="Q52">
        <v>2063</v>
      </c>
      <c r="R52">
        <v>0.97499999999999998</v>
      </c>
    </row>
    <row r="53" spans="4:18" x14ac:dyDescent="0.25">
      <c r="D53">
        <v>2063</v>
      </c>
      <c r="E53">
        <v>0.97499999999999998</v>
      </c>
      <c r="F53">
        <v>0.94</v>
      </c>
      <c r="M53" t="s">
        <v>19</v>
      </c>
      <c r="N53" t="s">
        <v>50</v>
      </c>
      <c r="O53" t="s">
        <v>52</v>
      </c>
      <c r="P53">
        <v>1</v>
      </c>
      <c r="Q53">
        <v>2064</v>
      </c>
      <c r="R53">
        <v>0.97499999999999998</v>
      </c>
    </row>
    <row r="54" spans="4:18" x14ac:dyDescent="0.25">
      <c r="D54">
        <v>2064</v>
      </c>
      <c r="E54">
        <v>0.97499999999999998</v>
      </c>
      <c r="F54">
        <v>0.94</v>
      </c>
      <c r="M54" t="s">
        <v>19</v>
      </c>
      <c r="N54" t="s">
        <v>50</v>
      </c>
      <c r="O54" t="s">
        <v>52</v>
      </c>
      <c r="P54">
        <v>1</v>
      </c>
      <c r="Q54">
        <v>2065</v>
      </c>
      <c r="R54">
        <v>0.97499999999999998</v>
      </c>
    </row>
    <row r="55" spans="4:18" x14ac:dyDescent="0.25">
      <c r="D55">
        <v>2065</v>
      </c>
      <c r="E55">
        <v>0.97499999999999998</v>
      </c>
      <c r="F55">
        <v>0.94</v>
      </c>
      <c r="M55" t="s">
        <v>19</v>
      </c>
      <c r="N55" t="s">
        <v>50</v>
      </c>
      <c r="O55" t="s">
        <v>52</v>
      </c>
      <c r="P55">
        <v>1</v>
      </c>
      <c r="Q55">
        <v>2066</v>
      </c>
      <c r="R55">
        <v>0.97499999999999998</v>
      </c>
    </row>
    <row r="56" spans="4:18" x14ac:dyDescent="0.25">
      <c r="D56">
        <v>2066</v>
      </c>
      <c r="E56">
        <v>0.97499999999999998</v>
      </c>
      <c r="F56">
        <v>0.94</v>
      </c>
      <c r="M56" t="s">
        <v>19</v>
      </c>
      <c r="N56" t="s">
        <v>50</v>
      </c>
      <c r="O56" t="s">
        <v>52</v>
      </c>
      <c r="P56">
        <v>1</v>
      </c>
      <c r="Q56">
        <v>2067</v>
      </c>
      <c r="R56">
        <v>0.97499999999999998</v>
      </c>
    </row>
    <row r="57" spans="4:18" x14ac:dyDescent="0.25">
      <c r="D57">
        <v>2067</v>
      </c>
      <c r="E57">
        <v>0.97499999999999998</v>
      </c>
      <c r="F57">
        <v>0.94</v>
      </c>
      <c r="M57" t="s">
        <v>19</v>
      </c>
      <c r="N57" t="s">
        <v>50</v>
      </c>
      <c r="O57" t="s">
        <v>52</v>
      </c>
      <c r="P57">
        <v>1</v>
      </c>
      <c r="Q57">
        <v>2068</v>
      </c>
      <c r="R57">
        <v>0.97499999999999998</v>
      </c>
    </row>
    <row r="58" spans="4:18" x14ac:dyDescent="0.25">
      <c r="D58">
        <v>2068</v>
      </c>
      <c r="E58">
        <v>0.97499999999999998</v>
      </c>
      <c r="F58">
        <v>0.94</v>
      </c>
      <c r="M58" t="s">
        <v>19</v>
      </c>
      <c r="N58" t="s">
        <v>50</v>
      </c>
      <c r="O58" t="s">
        <v>52</v>
      </c>
      <c r="P58">
        <v>1</v>
      </c>
      <c r="Q58">
        <v>2069</v>
      </c>
      <c r="R58">
        <v>0.97499999999999998</v>
      </c>
    </row>
    <row r="59" spans="4:18" x14ac:dyDescent="0.25">
      <c r="D59">
        <v>2069</v>
      </c>
      <c r="E59">
        <v>0.97499999999999998</v>
      </c>
      <c r="F59">
        <v>0.94</v>
      </c>
      <c r="M59" t="s">
        <v>19</v>
      </c>
      <c r="N59" t="s">
        <v>50</v>
      </c>
      <c r="O59" t="s">
        <v>52</v>
      </c>
      <c r="P59">
        <v>1</v>
      </c>
      <c r="Q59">
        <v>2070</v>
      </c>
      <c r="R59">
        <v>0.97499999999999998</v>
      </c>
    </row>
    <row r="60" spans="4:18" x14ac:dyDescent="0.25">
      <c r="D60">
        <v>2070</v>
      </c>
      <c r="E60">
        <v>0.97499999999999998</v>
      </c>
      <c r="F60">
        <v>0.94</v>
      </c>
      <c r="M60" t="s">
        <v>19</v>
      </c>
      <c r="N60" t="s">
        <v>51</v>
      </c>
      <c r="O60" t="s">
        <v>12</v>
      </c>
      <c r="P60">
        <v>1</v>
      </c>
      <c r="Q60">
        <v>2015</v>
      </c>
      <c r="R60">
        <v>0.77249999999999996</v>
      </c>
    </row>
    <row r="61" spans="4:18" x14ac:dyDescent="0.25">
      <c r="M61" t="s">
        <v>19</v>
      </c>
      <c r="N61" t="s">
        <v>51</v>
      </c>
      <c r="O61" t="s">
        <v>12</v>
      </c>
      <c r="P61">
        <v>1</v>
      </c>
      <c r="Q61">
        <v>2016</v>
      </c>
      <c r="R61">
        <v>0.77249999999999996</v>
      </c>
    </row>
    <row r="62" spans="4:18" x14ac:dyDescent="0.25">
      <c r="M62" t="s">
        <v>19</v>
      </c>
      <c r="N62" t="s">
        <v>51</v>
      </c>
      <c r="O62" t="s">
        <v>12</v>
      </c>
      <c r="P62">
        <v>1</v>
      </c>
      <c r="Q62">
        <v>2017</v>
      </c>
      <c r="R62">
        <v>0.77249999999999996</v>
      </c>
    </row>
    <row r="63" spans="4:18" x14ac:dyDescent="0.25">
      <c r="M63" t="s">
        <v>19</v>
      </c>
      <c r="N63" t="s">
        <v>51</v>
      </c>
      <c r="O63" t="s">
        <v>12</v>
      </c>
      <c r="P63">
        <v>1</v>
      </c>
      <c r="Q63">
        <v>2018</v>
      </c>
      <c r="R63">
        <f>R62+($F$17-$F$7)/10</f>
        <v>0.77625</v>
      </c>
    </row>
    <row r="64" spans="4:18" x14ac:dyDescent="0.25">
      <c r="M64" t="s">
        <v>19</v>
      </c>
      <c r="N64" t="s">
        <v>51</v>
      </c>
      <c r="O64" t="s">
        <v>12</v>
      </c>
      <c r="P64">
        <v>1</v>
      </c>
      <c r="Q64">
        <v>2019</v>
      </c>
      <c r="R64">
        <f t="shared" ref="R64:R71" si="12">R63+($F$17-$F$7)/10</f>
        <v>0.78</v>
      </c>
    </row>
    <row r="65" spans="13:18" x14ac:dyDescent="0.25">
      <c r="M65" t="s">
        <v>19</v>
      </c>
      <c r="N65" t="s">
        <v>51</v>
      </c>
      <c r="O65" t="s">
        <v>12</v>
      </c>
      <c r="P65">
        <v>1</v>
      </c>
      <c r="Q65">
        <v>2020</v>
      </c>
      <c r="R65">
        <f t="shared" si="12"/>
        <v>0.78375000000000006</v>
      </c>
    </row>
    <row r="66" spans="13:18" x14ac:dyDescent="0.25">
      <c r="M66" t="s">
        <v>19</v>
      </c>
      <c r="N66" t="s">
        <v>51</v>
      </c>
      <c r="O66" t="s">
        <v>12</v>
      </c>
      <c r="P66">
        <v>1</v>
      </c>
      <c r="Q66">
        <v>2021</v>
      </c>
      <c r="R66">
        <f t="shared" si="12"/>
        <v>0.78750000000000009</v>
      </c>
    </row>
    <row r="67" spans="13:18" x14ac:dyDescent="0.25">
      <c r="M67" t="s">
        <v>19</v>
      </c>
      <c r="N67" t="s">
        <v>51</v>
      </c>
      <c r="O67" t="s">
        <v>12</v>
      </c>
      <c r="P67">
        <v>1</v>
      </c>
      <c r="Q67">
        <v>2022</v>
      </c>
      <c r="R67">
        <f t="shared" si="12"/>
        <v>0.79125000000000012</v>
      </c>
    </row>
    <row r="68" spans="13:18" x14ac:dyDescent="0.25">
      <c r="M68" t="s">
        <v>19</v>
      </c>
      <c r="N68" t="s">
        <v>51</v>
      </c>
      <c r="O68" t="s">
        <v>12</v>
      </c>
      <c r="P68">
        <v>1</v>
      </c>
      <c r="Q68">
        <v>2023</v>
      </c>
      <c r="R68">
        <f t="shared" si="12"/>
        <v>0.79500000000000015</v>
      </c>
    </row>
    <row r="69" spans="13:18" x14ac:dyDescent="0.25">
      <c r="M69" t="s">
        <v>19</v>
      </c>
      <c r="N69" t="s">
        <v>51</v>
      </c>
      <c r="O69" t="s">
        <v>12</v>
      </c>
      <c r="P69">
        <v>1</v>
      </c>
      <c r="Q69">
        <v>2024</v>
      </c>
      <c r="R69">
        <f t="shared" si="12"/>
        <v>0.79875000000000018</v>
      </c>
    </row>
    <row r="70" spans="13:18" x14ac:dyDescent="0.25">
      <c r="M70" t="s">
        <v>19</v>
      </c>
      <c r="N70" t="s">
        <v>51</v>
      </c>
      <c r="O70" t="s">
        <v>12</v>
      </c>
      <c r="P70">
        <v>1</v>
      </c>
      <c r="Q70">
        <v>2025</v>
      </c>
      <c r="R70">
        <f t="shared" si="12"/>
        <v>0.80250000000000021</v>
      </c>
    </row>
    <row r="71" spans="13:18" x14ac:dyDescent="0.25">
      <c r="M71" t="s">
        <v>19</v>
      </c>
      <c r="N71" t="s">
        <v>51</v>
      </c>
      <c r="O71" t="s">
        <v>12</v>
      </c>
      <c r="P71">
        <v>1</v>
      </c>
      <c r="Q71">
        <v>2026</v>
      </c>
      <c r="R71">
        <f t="shared" si="12"/>
        <v>0.80625000000000024</v>
      </c>
    </row>
    <row r="72" spans="13:18" x14ac:dyDescent="0.25">
      <c r="M72" t="s">
        <v>19</v>
      </c>
      <c r="N72" t="s">
        <v>51</v>
      </c>
      <c r="O72" t="s">
        <v>12</v>
      </c>
      <c r="P72">
        <v>1</v>
      </c>
      <c r="Q72">
        <v>2027</v>
      </c>
      <c r="R72">
        <v>0.81</v>
      </c>
    </row>
    <row r="73" spans="13:18" x14ac:dyDescent="0.25">
      <c r="M73" t="s">
        <v>19</v>
      </c>
      <c r="N73" t="s">
        <v>51</v>
      </c>
      <c r="O73" t="s">
        <v>12</v>
      </c>
      <c r="P73">
        <v>1</v>
      </c>
      <c r="Q73">
        <v>2028</v>
      </c>
      <c r="R73">
        <f>R72+($F$27-$F$17)/10</f>
        <v>0.81600000000000006</v>
      </c>
    </row>
    <row r="74" spans="13:18" x14ac:dyDescent="0.25">
      <c r="M74" t="s">
        <v>19</v>
      </c>
      <c r="N74" t="s">
        <v>51</v>
      </c>
      <c r="O74" t="s">
        <v>12</v>
      </c>
      <c r="P74">
        <v>1</v>
      </c>
      <c r="Q74">
        <v>2029</v>
      </c>
      <c r="R74">
        <f t="shared" ref="R74:R81" si="13">R73+($F$27-$F$17)/10</f>
        <v>0.82200000000000006</v>
      </c>
    </row>
    <row r="75" spans="13:18" x14ac:dyDescent="0.25">
      <c r="M75" t="s">
        <v>19</v>
      </c>
      <c r="N75" t="s">
        <v>51</v>
      </c>
      <c r="O75" t="s">
        <v>12</v>
      </c>
      <c r="P75">
        <v>1</v>
      </c>
      <c r="Q75">
        <v>2030</v>
      </c>
      <c r="R75">
        <f t="shared" si="13"/>
        <v>0.82800000000000007</v>
      </c>
    </row>
    <row r="76" spans="13:18" x14ac:dyDescent="0.25">
      <c r="M76" t="s">
        <v>19</v>
      </c>
      <c r="N76" t="s">
        <v>51</v>
      </c>
      <c r="O76" t="s">
        <v>12</v>
      </c>
      <c r="P76">
        <v>1</v>
      </c>
      <c r="Q76">
        <v>2031</v>
      </c>
      <c r="R76">
        <f t="shared" si="13"/>
        <v>0.83400000000000007</v>
      </c>
    </row>
    <row r="77" spans="13:18" x14ac:dyDescent="0.25">
      <c r="M77" t="s">
        <v>19</v>
      </c>
      <c r="N77" t="s">
        <v>51</v>
      </c>
      <c r="O77" t="s">
        <v>12</v>
      </c>
      <c r="P77">
        <v>1</v>
      </c>
      <c r="Q77">
        <v>2032</v>
      </c>
      <c r="R77">
        <f t="shared" si="13"/>
        <v>0.84000000000000008</v>
      </c>
    </row>
    <row r="78" spans="13:18" x14ac:dyDescent="0.25">
      <c r="M78" t="s">
        <v>19</v>
      </c>
      <c r="N78" t="s">
        <v>51</v>
      </c>
      <c r="O78" t="s">
        <v>12</v>
      </c>
      <c r="P78">
        <v>1</v>
      </c>
      <c r="Q78">
        <v>2033</v>
      </c>
      <c r="R78">
        <f t="shared" si="13"/>
        <v>0.84600000000000009</v>
      </c>
    </row>
    <row r="79" spans="13:18" x14ac:dyDescent="0.25">
      <c r="M79" t="s">
        <v>19</v>
      </c>
      <c r="N79" t="s">
        <v>51</v>
      </c>
      <c r="O79" t="s">
        <v>12</v>
      </c>
      <c r="P79">
        <v>1</v>
      </c>
      <c r="Q79">
        <v>2034</v>
      </c>
      <c r="R79">
        <f t="shared" si="13"/>
        <v>0.85200000000000009</v>
      </c>
    </row>
    <row r="80" spans="13:18" x14ac:dyDescent="0.25">
      <c r="M80" t="s">
        <v>19</v>
      </c>
      <c r="N80" t="s">
        <v>51</v>
      </c>
      <c r="O80" t="s">
        <v>12</v>
      </c>
      <c r="P80">
        <v>1</v>
      </c>
      <c r="Q80">
        <v>2035</v>
      </c>
      <c r="R80">
        <f t="shared" si="13"/>
        <v>0.8580000000000001</v>
      </c>
    </row>
    <row r="81" spans="13:18" x14ac:dyDescent="0.25">
      <c r="M81" t="s">
        <v>19</v>
      </c>
      <c r="N81" t="s">
        <v>51</v>
      </c>
      <c r="O81" t="s">
        <v>12</v>
      </c>
      <c r="P81">
        <v>1</v>
      </c>
      <c r="Q81">
        <v>2036</v>
      </c>
      <c r="R81">
        <f t="shared" si="13"/>
        <v>0.8640000000000001</v>
      </c>
    </row>
    <row r="82" spans="13:18" x14ac:dyDescent="0.25">
      <c r="M82" t="s">
        <v>19</v>
      </c>
      <c r="N82" t="s">
        <v>51</v>
      </c>
      <c r="O82" t="s">
        <v>12</v>
      </c>
      <c r="P82">
        <v>1</v>
      </c>
      <c r="Q82">
        <v>2037</v>
      </c>
      <c r="R82">
        <v>0.87</v>
      </c>
    </row>
    <row r="83" spans="13:18" x14ac:dyDescent="0.25">
      <c r="M83" t="s">
        <v>19</v>
      </c>
      <c r="N83" t="s">
        <v>51</v>
      </c>
      <c r="O83" t="s">
        <v>12</v>
      </c>
      <c r="P83">
        <v>1</v>
      </c>
      <c r="Q83">
        <v>2038</v>
      </c>
      <c r="R83">
        <f>R82+($F$37-$F$27)/10</f>
        <v>0.875</v>
      </c>
    </row>
    <row r="84" spans="13:18" x14ac:dyDescent="0.25">
      <c r="M84" t="s">
        <v>19</v>
      </c>
      <c r="N84" t="s">
        <v>51</v>
      </c>
      <c r="O84" t="s">
        <v>12</v>
      </c>
      <c r="P84">
        <v>1</v>
      </c>
      <c r="Q84">
        <v>2039</v>
      </c>
      <c r="R84">
        <f t="shared" ref="R84:R91" si="14">R83+($F$37-$F$27)/10</f>
        <v>0.88</v>
      </c>
    </row>
    <row r="85" spans="13:18" x14ac:dyDescent="0.25">
      <c r="M85" t="s">
        <v>19</v>
      </c>
      <c r="N85" t="s">
        <v>51</v>
      </c>
      <c r="O85" t="s">
        <v>12</v>
      </c>
      <c r="P85">
        <v>1</v>
      </c>
      <c r="Q85">
        <v>2040</v>
      </c>
      <c r="R85">
        <f t="shared" si="14"/>
        <v>0.88500000000000001</v>
      </c>
    </row>
    <row r="86" spans="13:18" x14ac:dyDescent="0.25">
      <c r="M86" t="s">
        <v>19</v>
      </c>
      <c r="N86" t="s">
        <v>51</v>
      </c>
      <c r="O86" t="s">
        <v>12</v>
      </c>
      <c r="P86">
        <v>1</v>
      </c>
      <c r="Q86">
        <v>2041</v>
      </c>
      <c r="R86">
        <f t="shared" si="14"/>
        <v>0.89</v>
      </c>
    </row>
    <row r="87" spans="13:18" x14ac:dyDescent="0.25">
      <c r="M87" t="s">
        <v>19</v>
      </c>
      <c r="N87" t="s">
        <v>51</v>
      </c>
      <c r="O87" t="s">
        <v>12</v>
      </c>
      <c r="P87">
        <v>1</v>
      </c>
      <c r="Q87">
        <v>2042</v>
      </c>
      <c r="R87">
        <f t="shared" si="14"/>
        <v>0.89500000000000002</v>
      </c>
    </row>
    <row r="88" spans="13:18" x14ac:dyDescent="0.25">
      <c r="M88" t="s">
        <v>19</v>
      </c>
      <c r="N88" t="s">
        <v>51</v>
      </c>
      <c r="O88" t="s">
        <v>12</v>
      </c>
      <c r="P88">
        <v>1</v>
      </c>
      <c r="Q88">
        <v>2043</v>
      </c>
      <c r="R88">
        <f t="shared" si="14"/>
        <v>0.9</v>
      </c>
    </row>
    <row r="89" spans="13:18" x14ac:dyDescent="0.25">
      <c r="M89" t="s">
        <v>19</v>
      </c>
      <c r="N89" t="s">
        <v>51</v>
      </c>
      <c r="O89" t="s">
        <v>12</v>
      </c>
      <c r="P89">
        <v>1</v>
      </c>
      <c r="Q89">
        <v>2044</v>
      </c>
      <c r="R89">
        <f t="shared" si="14"/>
        <v>0.90500000000000003</v>
      </c>
    </row>
    <row r="90" spans="13:18" x14ac:dyDescent="0.25">
      <c r="M90" t="s">
        <v>19</v>
      </c>
      <c r="N90" t="s">
        <v>51</v>
      </c>
      <c r="O90" t="s">
        <v>12</v>
      </c>
      <c r="P90">
        <v>1</v>
      </c>
      <c r="Q90">
        <v>2045</v>
      </c>
      <c r="R90">
        <f t="shared" si="14"/>
        <v>0.91</v>
      </c>
    </row>
    <row r="91" spans="13:18" x14ac:dyDescent="0.25">
      <c r="M91" t="s">
        <v>19</v>
      </c>
      <c r="N91" t="s">
        <v>51</v>
      </c>
      <c r="O91" t="s">
        <v>12</v>
      </c>
      <c r="P91">
        <v>1</v>
      </c>
      <c r="Q91">
        <v>2046</v>
      </c>
      <c r="R91">
        <f t="shared" si="14"/>
        <v>0.91500000000000004</v>
      </c>
    </row>
    <row r="92" spans="13:18" x14ac:dyDescent="0.25">
      <c r="M92" t="s">
        <v>19</v>
      </c>
      <c r="N92" t="s">
        <v>51</v>
      </c>
      <c r="O92" t="s">
        <v>12</v>
      </c>
      <c r="P92">
        <v>1</v>
      </c>
      <c r="Q92">
        <v>2047</v>
      </c>
      <c r="R92">
        <v>0.92</v>
      </c>
    </row>
    <row r="93" spans="13:18" x14ac:dyDescent="0.25">
      <c r="M93" t="s">
        <v>19</v>
      </c>
      <c r="N93" t="s">
        <v>51</v>
      </c>
      <c r="O93" t="s">
        <v>12</v>
      </c>
      <c r="P93">
        <v>1</v>
      </c>
      <c r="Q93">
        <v>2048</v>
      </c>
      <c r="R93">
        <f>R92+($F$47-$F$37)/10</f>
        <v>0.92200000000000004</v>
      </c>
    </row>
    <row r="94" spans="13:18" x14ac:dyDescent="0.25">
      <c r="M94" t="s">
        <v>19</v>
      </c>
      <c r="N94" t="s">
        <v>51</v>
      </c>
      <c r="O94" t="s">
        <v>12</v>
      </c>
      <c r="P94">
        <v>1</v>
      </c>
      <c r="Q94">
        <v>2049</v>
      </c>
      <c r="R94">
        <f t="shared" ref="R94:R101" si="15">R93+($F$47-$F$37)/10</f>
        <v>0.92400000000000004</v>
      </c>
    </row>
    <row r="95" spans="13:18" x14ac:dyDescent="0.25">
      <c r="M95" t="s">
        <v>19</v>
      </c>
      <c r="N95" t="s">
        <v>51</v>
      </c>
      <c r="O95" t="s">
        <v>12</v>
      </c>
      <c r="P95">
        <v>1</v>
      </c>
      <c r="Q95">
        <v>2050</v>
      </c>
      <c r="R95">
        <f t="shared" si="15"/>
        <v>0.92600000000000005</v>
      </c>
    </row>
    <row r="96" spans="13:18" x14ac:dyDescent="0.25">
      <c r="M96" t="s">
        <v>19</v>
      </c>
      <c r="N96" t="s">
        <v>51</v>
      </c>
      <c r="O96" t="s">
        <v>12</v>
      </c>
      <c r="P96">
        <v>1</v>
      </c>
      <c r="Q96">
        <v>2051</v>
      </c>
      <c r="R96">
        <f t="shared" si="15"/>
        <v>0.92800000000000005</v>
      </c>
    </row>
    <row r="97" spans="13:18" x14ac:dyDescent="0.25">
      <c r="M97" t="s">
        <v>19</v>
      </c>
      <c r="N97" t="s">
        <v>51</v>
      </c>
      <c r="O97" t="s">
        <v>12</v>
      </c>
      <c r="P97">
        <v>1</v>
      </c>
      <c r="Q97">
        <v>2052</v>
      </c>
      <c r="R97">
        <f t="shared" si="15"/>
        <v>0.93</v>
      </c>
    </row>
    <row r="98" spans="13:18" x14ac:dyDescent="0.25">
      <c r="M98" t="s">
        <v>19</v>
      </c>
      <c r="N98" t="s">
        <v>51</v>
      </c>
      <c r="O98" t="s">
        <v>12</v>
      </c>
      <c r="P98">
        <v>1</v>
      </c>
      <c r="Q98">
        <v>2053</v>
      </c>
      <c r="R98">
        <f t="shared" si="15"/>
        <v>0.93200000000000005</v>
      </c>
    </row>
    <row r="99" spans="13:18" x14ac:dyDescent="0.25">
      <c r="M99" t="s">
        <v>19</v>
      </c>
      <c r="N99" t="s">
        <v>51</v>
      </c>
      <c r="O99" t="s">
        <v>12</v>
      </c>
      <c r="P99">
        <v>1</v>
      </c>
      <c r="Q99">
        <v>2054</v>
      </c>
      <c r="R99">
        <f t="shared" si="15"/>
        <v>0.93400000000000005</v>
      </c>
    </row>
    <row r="100" spans="13:18" x14ac:dyDescent="0.25">
      <c r="M100" t="s">
        <v>19</v>
      </c>
      <c r="N100" t="s">
        <v>51</v>
      </c>
      <c r="O100" t="s">
        <v>12</v>
      </c>
      <c r="P100">
        <v>1</v>
      </c>
      <c r="Q100">
        <v>2055</v>
      </c>
      <c r="R100">
        <f t="shared" si="15"/>
        <v>0.93600000000000005</v>
      </c>
    </row>
    <row r="101" spans="13:18" x14ac:dyDescent="0.25">
      <c r="M101" t="s">
        <v>19</v>
      </c>
      <c r="N101" t="s">
        <v>51</v>
      </c>
      <c r="O101" t="s">
        <v>12</v>
      </c>
      <c r="P101">
        <v>1</v>
      </c>
      <c r="Q101">
        <v>2056</v>
      </c>
      <c r="R101">
        <f t="shared" si="15"/>
        <v>0.93800000000000006</v>
      </c>
    </row>
    <row r="102" spans="13:18" x14ac:dyDescent="0.25">
      <c r="M102" t="s">
        <v>19</v>
      </c>
      <c r="N102" t="s">
        <v>51</v>
      </c>
      <c r="O102" t="s">
        <v>12</v>
      </c>
      <c r="P102">
        <v>1</v>
      </c>
      <c r="Q102">
        <v>2057</v>
      </c>
      <c r="R102">
        <v>0.94</v>
      </c>
    </row>
    <row r="103" spans="13:18" x14ac:dyDescent="0.25">
      <c r="M103" t="s">
        <v>19</v>
      </c>
      <c r="N103" t="s">
        <v>51</v>
      </c>
      <c r="O103" t="s">
        <v>12</v>
      </c>
      <c r="P103">
        <v>1</v>
      </c>
      <c r="Q103">
        <v>2058</v>
      </c>
      <c r="R103">
        <v>0.94</v>
      </c>
    </row>
    <row r="104" spans="13:18" x14ac:dyDescent="0.25">
      <c r="M104" t="s">
        <v>19</v>
      </c>
      <c r="N104" t="s">
        <v>51</v>
      </c>
      <c r="O104" t="s">
        <v>12</v>
      </c>
      <c r="P104">
        <v>1</v>
      </c>
      <c r="Q104">
        <v>2059</v>
      </c>
      <c r="R104">
        <v>0.94</v>
      </c>
    </row>
    <row r="105" spans="13:18" x14ac:dyDescent="0.25">
      <c r="M105" t="s">
        <v>19</v>
      </c>
      <c r="N105" t="s">
        <v>51</v>
      </c>
      <c r="O105" t="s">
        <v>12</v>
      </c>
      <c r="P105">
        <v>1</v>
      </c>
      <c r="Q105">
        <v>2060</v>
      </c>
      <c r="R105">
        <v>0.94</v>
      </c>
    </row>
    <row r="106" spans="13:18" x14ac:dyDescent="0.25">
      <c r="M106" t="s">
        <v>19</v>
      </c>
      <c r="N106" t="s">
        <v>51</v>
      </c>
      <c r="O106" t="s">
        <v>12</v>
      </c>
      <c r="P106">
        <v>1</v>
      </c>
      <c r="Q106">
        <v>2061</v>
      </c>
      <c r="R106">
        <v>0.94</v>
      </c>
    </row>
    <row r="107" spans="13:18" x14ac:dyDescent="0.25">
      <c r="M107" t="s">
        <v>19</v>
      </c>
      <c r="N107" t="s">
        <v>51</v>
      </c>
      <c r="O107" t="s">
        <v>12</v>
      </c>
      <c r="P107">
        <v>1</v>
      </c>
      <c r="Q107">
        <v>2062</v>
      </c>
      <c r="R107">
        <v>0.94</v>
      </c>
    </row>
    <row r="108" spans="13:18" x14ac:dyDescent="0.25">
      <c r="M108" t="s">
        <v>19</v>
      </c>
      <c r="N108" t="s">
        <v>51</v>
      </c>
      <c r="O108" t="s">
        <v>12</v>
      </c>
      <c r="P108">
        <v>1</v>
      </c>
      <c r="Q108">
        <v>2063</v>
      </c>
      <c r="R108">
        <v>0.94</v>
      </c>
    </row>
    <row r="109" spans="13:18" x14ac:dyDescent="0.25">
      <c r="M109" t="s">
        <v>19</v>
      </c>
      <c r="N109" t="s">
        <v>51</v>
      </c>
      <c r="O109" t="s">
        <v>12</v>
      </c>
      <c r="P109">
        <v>1</v>
      </c>
      <c r="Q109">
        <v>2064</v>
      </c>
      <c r="R109">
        <v>0.94</v>
      </c>
    </row>
    <row r="110" spans="13:18" x14ac:dyDescent="0.25">
      <c r="M110" t="s">
        <v>19</v>
      </c>
      <c r="N110" t="s">
        <v>51</v>
      </c>
      <c r="O110" t="s">
        <v>12</v>
      </c>
      <c r="P110">
        <v>1</v>
      </c>
      <c r="Q110">
        <v>2065</v>
      </c>
      <c r="R110">
        <v>0.94</v>
      </c>
    </row>
    <row r="111" spans="13:18" x14ac:dyDescent="0.25">
      <c r="M111" t="s">
        <v>19</v>
      </c>
      <c r="N111" t="s">
        <v>51</v>
      </c>
      <c r="O111" t="s">
        <v>12</v>
      </c>
      <c r="P111">
        <v>1</v>
      </c>
      <c r="Q111">
        <v>2066</v>
      </c>
      <c r="R111">
        <v>0.94</v>
      </c>
    </row>
    <row r="112" spans="13:18" x14ac:dyDescent="0.25">
      <c r="M112" t="s">
        <v>19</v>
      </c>
      <c r="N112" t="s">
        <v>51</v>
      </c>
      <c r="O112" t="s">
        <v>12</v>
      </c>
      <c r="P112">
        <v>1</v>
      </c>
      <c r="Q112">
        <v>2067</v>
      </c>
      <c r="R112">
        <v>0.94</v>
      </c>
    </row>
    <row r="113" spans="13:18" x14ac:dyDescent="0.25">
      <c r="M113" t="s">
        <v>19</v>
      </c>
      <c r="N113" t="s">
        <v>51</v>
      </c>
      <c r="O113" t="s">
        <v>12</v>
      </c>
      <c r="P113">
        <v>1</v>
      </c>
      <c r="Q113">
        <v>2068</v>
      </c>
      <c r="R113">
        <v>0.94</v>
      </c>
    </row>
    <row r="114" spans="13:18" x14ac:dyDescent="0.25">
      <c r="M114" t="s">
        <v>19</v>
      </c>
      <c r="N114" t="s">
        <v>51</v>
      </c>
      <c r="O114" t="s">
        <v>12</v>
      </c>
      <c r="P114">
        <v>1</v>
      </c>
      <c r="Q114">
        <v>2069</v>
      </c>
      <c r="R114">
        <v>0.94</v>
      </c>
    </row>
    <row r="115" spans="13:18" x14ac:dyDescent="0.25">
      <c r="M115" t="s">
        <v>19</v>
      </c>
      <c r="N115" t="s">
        <v>51</v>
      </c>
      <c r="O115" t="s">
        <v>12</v>
      </c>
      <c r="P115">
        <v>1</v>
      </c>
      <c r="Q115">
        <v>2070</v>
      </c>
      <c r="R115">
        <v>0.94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041F-7467-42A5-A25D-8DB10F7B0D6E}">
  <dimension ref="C2:L1180"/>
  <sheetViews>
    <sheetView topLeftCell="A1142" workbookViewId="0">
      <selection activeCell="I1125" sqref="I1125:L1180"/>
    </sheetView>
  </sheetViews>
  <sheetFormatPr defaultRowHeight="15" x14ac:dyDescent="0.25"/>
  <cols>
    <col min="4" max="4" width="12.85546875" customWidth="1"/>
  </cols>
  <sheetData>
    <row r="2" spans="3:9" x14ac:dyDescent="0.25">
      <c r="C2" s="1" t="s">
        <v>42</v>
      </c>
      <c r="I2" s="1" t="s">
        <v>43</v>
      </c>
    </row>
    <row r="4" spans="3:9" x14ac:dyDescent="0.25">
      <c r="C4" t="s">
        <v>19</v>
      </c>
      <c r="D4" t="s">
        <v>20</v>
      </c>
      <c r="E4">
        <v>2015</v>
      </c>
      <c r="F4">
        <v>1.58</v>
      </c>
    </row>
    <row r="5" spans="3:9" x14ac:dyDescent="0.25">
      <c r="C5" t="s">
        <v>19</v>
      </c>
      <c r="D5" t="s">
        <v>20</v>
      </c>
      <c r="E5">
        <v>2016</v>
      </c>
      <c r="F5">
        <v>1.58</v>
      </c>
    </row>
    <row r="6" spans="3:9" x14ac:dyDescent="0.25">
      <c r="C6" t="s">
        <v>19</v>
      </c>
      <c r="D6" t="s">
        <v>20</v>
      </c>
      <c r="E6">
        <v>2017</v>
      </c>
      <c r="F6">
        <v>1.58</v>
      </c>
    </row>
    <row r="7" spans="3:9" x14ac:dyDescent="0.25">
      <c r="C7" t="s">
        <v>19</v>
      </c>
      <c r="D7" t="s">
        <v>20</v>
      </c>
      <c r="E7">
        <v>2018</v>
      </c>
      <c r="F7">
        <v>1.58</v>
      </c>
    </row>
    <row r="8" spans="3:9" x14ac:dyDescent="0.25">
      <c r="C8" t="s">
        <v>19</v>
      </c>
      <c r="D8" t="s">
        <v>20</v>
      </c>
      <c r="E8">
        <v>2019</v>
      </c>
      <c r="F8">
        <v>1.58</v>
      </c>
    </row>
    <row r="9" spans="3:9" x14ac:dyDescent="0.25">
      <c r="C9" t="s">
        <v>19</v>
      </c>
      <c r="D9" t="s">
        <v>20</v>
      </c>
      <c r="E9">
        <v>2020</v>
      </c>
      <c r="F9">
        <v>1.58</v>
      </c>
    </row>
    <row r="10" spans="3:9" x14ac:dyDescent="0.25">
      <c r="C10" t="s">
        <v>19</v>
      </c>
      <c r="D10" t="s">
        <v>20</v>
      </c>
      <c r="E10">
        <v>2021</v>
      </c>
      <c r="F10">
        <v>1.58</v>
      </c>
    </row>
    <row r="11" spans="3:9" x14ac:dyDescent="0.25">
      <c r="C11" t="s">
        <v>19</v>
      </c>
      <c r="D11" t="s">
        <v>20</v>
      </c>
      <c r="E11">
        <v>2022</v>
      </c>
      <c r="F11">
        <v>1.58</v>
      </c>
    </row>
    <row r="12" spans="3:9" x14ac:dyDescent="0.25">
      <c r="C12" t="s">
        <v>19</v>
      </c>
      <c r="D12" t="s">
        <v>20</v>
      </c>
      <c r="E12">
        <v>2023</v>
      </c>
      <c r="F12">
        <v>1.58</v>
      </c>
    </row>
    <row r="13" spans="3:9" x14ac:dyDescent="0.25">
      <c r="C13" t="s">
        <v>19</v>
      </c>
      <c r="D13" t="s">
        <v>20</v>
      </c>
      <c r="E13">
        <v>2024</v>
      </c>
      <c r="F13">
        <v>1.58</v>
      </c>
    </row>
    <row r="14" spans="3:9" x14ac:dyDescent="0.25">
      <c r="C14" t="s">
        <v>19</v>
      </c>
      <c r="D14" t="s">
        <v>20</v>
      </c>
      <c r="E14">
        <v>2025</v>
      </c>
      <c r="F14">
        <v>1.58</v>
      </c>
    </row>
    <row r="15" spans="3:9" x14ac:dyDescent="0.25">
      <c r="C15" t="s">
        <v>19</v>
      </c>
      <c r="D15" t="s">
        <v>20</v>
      </c>
      <c r="E15">
        <v>2026</v>
      </c>
      <c r="F15">
        <v>1.58</v>
      </c>
    </row>
    <row r="16" spans="3:9" x14ac:dyDescent="0.25">
      <c r="C16" t="s">
        <v>19</v>
      </c>
      <c r="D16" t="s">
        <v>20</v>
      </c>
      <c r="E16">
        <v>2027</v>
      </c>
      <c r="F16">
        <v>1.58</v>
      </c>
    </row>
    <row r="17" spans="3:6" x14ac:dyDescent="0.25">
      <c r="C17" t="s">
        <v>19</v>
      </c>
      <c r="D17" t="s">
        <v>20</v>
      </c>
      <c r="E17">
        <v>2028</v>
      </c>
      <c r="F17">
        <v>1.58</v>
      </c>
    </row>
    <row r="18" spans="3:6" x14ac:dyDescent="0.25">
      <c r="C18" t="s">
        <v>19</v>
      </c>
      <c r="D18" t="s">
        <v>20</v>
      </c>
      <c r="E18">
        <v>2029</v>
      </c>
      <c r="F18">
        <v>1.58</v>
      </c>
    </row>
    <row r="19" spans="3:6" x14ac:dyDescent="0.25">
      <c r="C19" t="s">
        <v>19</v>
      </c>
      <c r="D19" t="s">
        <v>20</v>
      </c>
      <c r="E19">
        <v>2030</v>
      </c>
      <c r="F19">
        <v>1.58</v>
      </c>
    </row>
    <row r="20" spans="3:6" x14ac:dyDescent="0.25">
      <c r="C20" t="s">
        <v>19</v>
      </c>
      <c r="D20" t="s">
        <v>20</v>
      </c>
      <c r="E20">
        <v>2031</v>
      </c>
      <c r="F20">
        <v>1.58</v>
      </c>
    </row>
    <row r="21" spans="3:6" x14ac:dyDescent="0.25">
      <c r="C21" t="s">
        <v>19</v>
      </c>
      <c r="D21" t="s">
        <v>20</v>
      </c>
      <c r="E21">
        <v>2032</v>
      </c>
      <c r="F21">
        <v>1.58</v>
      </c>
    </row>
    <row r="22" spans="3:6" x14ac:dyDescent="0.25">
      <c r="C22" t="s">
        <v>19</v>
      </c>
      <c r="D22" t="s">
        <v>20</v>
      </c>
      <c r="E22">
        <v>2033</v>
      </c>
      <c r="F22">
        <v>1.58</v>
      </c>
    </row>
    <row r="23" spans="3:6" x14ac:dyDescent="0.25">
      <c r="C23" t="s">
        <v>19</v>
      </c>
      <c r="D23" t="s">
        <v>20</v>
      </c>
      <c r="E23">
        <v>2034</v>
      </c>
      <c r="F23">
        <v>1.58</v>
      </c>
    </row>
    <row r="24" spans="3:6" x14ac:dyDescent="0.25">
      <c r="C24" t="s">
        <v>19</v>
      </c>
      <c r="D24" t="s">
        <v>20</v>
      </c>
      <c r="E24">
        <v>2035</v>
      </c>
      <c r="F24">
        <v>1.58</v>
      </c>
    </row>
    <row r="25" spans="3:6" x14ac:dyDescent="0.25">
      <c r="C25" t="s">
        <v>19</v>
      </c>
      <c r="D25" t="s">
        <v>20</v>
      </c>
      <c r="E25">
        <v>2036</v>
      </c>
      <c r="F25">
        <v>1.58</v>
      </c>
    </row>
    <row r="26" spans="3:6" x14ac:dyDescent="0.25">
      <c r="C26" t="s">
        <v>19</v>
      </c>
      <c r="D26" t="s">
        <v>20</v>
      </c>
      <c r="E26">
        <v>2037</v>
      </c>
      <c r="F26">
        <v>1.58</v>
      </c>
    </row>
    <row r="27" spans="3:6" x14ac:dyDescent="0.25">
      <c r="C27" t="s">
        <v>19</v>
      </c>
      <c r="D27" t="s">
        <v>20</v>
      </c>
      <c r="E27">
        <v>2038</v>
      </c>
      <c r="F27">
        <v>1.58</v>
      </c>
    </row>
    <row r="28" spans="3:6" x14ac:dyDescent="0.25">
      <c r="C28" t="s">
        <v>19</v>
      </c>
      <c r="D28" t="s">
        <v>20</v>
      </c>
      <c r="E28">
        <v>2039</v>
      </c>
      <c r="F28">
        <v>1.58</v>
      </c>
    </row>
    <row r="29" spans="3:6" x14ac:dyDescent="0.25">
      <c r="C29" t="s">
        <v>19</v>
      </c>
      <c r="D29" t="s">
        <v>20</v>
      </c>
      <c r="E29">
        <v>2040</v>
      </c>
      <c r="F29">
        <v>1.58</v>
      </c>
    </row>
    <row r="30" spans="3:6" x14ac:dyDescent="0.25">
      <c r="C30" t="s">
        <v>19</v>
      </c>
      <c r="D30" t="s">
        <v>20</v>
      </c>
      <c r="E30">
        <v>2041</v>
      </c>
      <c r="F30">
        <v>1.58</v>
      </c>
    </row>
    <row r="31" spans="3:6" x14ac:dyDescent="0.25">
      <c r="C31" t="s">
        <v>19</v>
      </c>
      <c r="D31" t="s">
        <v>20</v>
      </c>
      <c r="E31">
        <v>2042</v>
      </c>
      <c r="F31">
        <v>1.58</v>
      </c>
    </row>
    <row r="32" spans="3:6" x14ac:dyDescent="0.25">
      <c r="C32" t="s">
        <v>19</v>
      </c>
      <c r="D32" t="s">
        <v>20</v>
      </c>
      <c r="E32">
        <v>2043</v>
      </c>
      <c r="F32">
        <v>1.58</v>
      </c>
    </row>
    <row r="33" spans="3:6" x14ac:dyDescent="0.25">
      <c r="C33" t="s">
        <v>19</v>
      </c>
      <c r="D33" t="s">
        <v>20</v>
      </c>
      <c r="E33">
        <v>2044</v>
      </c>
      <c r="F33">
        <v>1.58</v>
      </c>
    </row>
    <row r="34" spans="3:6" x14ac:dyDescent="0.25">
      <c r="C34" t="s">
        <v>19</v>
      </c>
      <c r="D34" t="s">
        <v>20</v>
      </c>
      <c r="E34">
        <v>2045</v>
      </c>
      <c r="F34">
        <v>1.58</v>
      </c>
    </row>
    <row r="35" spans="3:6" x14ac:dyDescent="0.25">
      <c r="C35" t="s">
        <v>19</v>
      </c>
      <c r="D35" t="s">
        <v>20</v>
      </c>
      <c r="E35">
        <v>2046</v>
      </c>
      <c r="F35">
        <v>1.58</v>
      </c>
    </row>
    <row r="36" spans="3:6" x14ac:dyDescent="0.25">
      <c r="C36" t="s">
        <v>19</v>
      </c>
      <c r="D36" t="s">
        <v>20</v>
      </c>
      <c r="E36">
        <v>2047</v>
      </c>
      <c r="F36">
        <v>1.58</v>
      </c>
    </row>
    <row r="37" spans="3:6" x14ac:dyDescent="0.25">
      <c r="C37" t="s">
        <v>19</v>
      </c>
      <c r="D37" t="s">
        <v>20</v>
      </c>
      <c r="E37">
        <v>2048</v>
      </c>
      <c r="F37">
        <v>1.58</v>
      </c>
    </row>
    <row r="38" spans="3:6" x14ac:dyDescent="0.25">
      <c r="C38" t="s">
        <v>19</v>
      </c>
      <c r="D38" t="s">
        <v>20</v>
      </c>
      <c r="E38">
        <v>2049</v>
      </c>
      <c r="F38">
        <v>1.58</v>
      </c>
    </row>
    <row r="39" spans="3:6" x14ac:dyDescent="0.25">
      <c r="C39" t="s">
        <v>19</v>
      </c>
      <c r="D39" t="s">
        <v>20</v>
      </c>
      <c r="E39">
        <v>2050</v>
      </c>
      <c r="F39">
        <v>1.58</v>
      </c>
    </row>
    <row r="40" spans="3:6" x14ac:dyDescent="0.25">
      <c r="C40" t="s">
        <v>19</v>
      </c>
      <c r="D40" t="s">
        <v>20</v>
      </c>
      <c r="E40">
        <v>2051</v>
      </c>
      <c r="F40">
        <v>1.58</v>
      </c>
    </row>
    <row r="41" spans="3:6" x14ac:dyDescent="0.25">
      <c r="C41" t="s">
        <v>19</v>
      </c>
      <c r="D41" t="s">
        <v>20</v>
      </c>
      <c r="E41">
        <v>2052</v>
      </c>
      <c r="F41">
        <v>1.58</v>
      </c>
    </row>
    <row r="42" spans="3:6" x14ac:dyDescent="0.25">
      <c r="C42" t="s">
        <v>19</v>
      </c>
      <c r="D42" t="s">
        <v>20</v>
      </c>
      <c r="E42">
        <v>2053</v>
      </c>
      <c r="F42">
        <v>1.58</v>
      </c>
    </row>
    <row r="43" spans="3:6" x14ac:dyDescent="0.25">
      <c r="C43" t="s">
        <v>19</v>
      </c>
      <c r="D43" t="s">
        <v>20</v>
      </c>
      <c r="E43">
        <v>2054</v>
      </c>
      <c r="F43">
        <v>1.58</v>
      </c>
    </row>
    <row r="44" spans="3:6" x14ac:dyDescent="0.25">
      <c r="C44" t="s">
        <v>19</v>
      </c>
      <c r="D44" t="s">
        <v>20</v>
      </c>
      <c r="E44">
        <v>2055</v>
      </c>
      <c r="F44">
        <v>1.58</v>
      </c>
    </row>
    <row r="45" spans="3:6" x14ac:dyDescent="0.25">
      <c r="C45" t="s">
        <v>19</v>
      </c>
      <c r="D45" t="s">
        <v>20</v>
      </c>
      <c r="E45">
        <v>2056</v>
      </c>
      <c r="F45">
        <v>1.58</v>
      </c>
    </row>
    <row r="46" spans="3:6" x14ac:dyDescent="0.25">
      <c r="C46" t="s">
        <v>19</v>
      </c>
      <c r="D46" t="s">
        <v>20</v>
      </c>
      <c r="E46">
        <v>2057</v>
      </c>
      <c r="F46">
        <v>1.58</v>
      </c>
    </row>
    <row r="47" spans="3:6" x14ac:dyDescent="0.25">
      <c r="C47" t="s">
        <v>19</v>
      </c>
      <c r="D47" t="s">
        <v>20</v>
      </c>
      <c r="E47">
        <v>2058</v>
      </c>
      <c r="F47">
        <v>1.58</v>
      </c>
    </row>
    <row r="48" spans="3:6" x14ac:dyDescent="0.25">
      <c r="C48" t="s">
        <v>19</v>
      </c>
      <c r="D48" t="s">
        <v>20</v>
      </c>
      <c r="E48">
        <v>2059</v>
      </c>
      <c r="F48">
        <v>1.58</v>
      </c>
    </row>
    <row r="49" spans="3:6" x14ac:dyDescent="0.25">
      <c r="C49" t="s">
        <v>19</v>
      </c>
      <c r="D49" t="s">
        <v>20</v>
      </c>
      <c r="E49">
        <v>2060</v>
      </c>
      <c r="F49">
        <v>1.58</v>
      </c>
    </row>
    <row r="50" spans="3:6" x14ac:dyDescent="0.25">
      <c r="C50" t="s">
        <v>19</v>
      </c>
      <c r="D50" t="s">
        <v>20</v>
      </c>
      <c r="E50">
        <v>2061</v>
      </c>
      <c r="F50">
        <v>1.58</v>
      </c>
    </row>
    <row r="51" spans="3:6" x14ac:dyDescent="0.25">
      <c r="C51" t="s">
        <v>19</v>
      </c>
      <c r="D51" t="s">
        <v>20</v>
      </c>
      <c r="E51">
        <v>2062</v>
      </c>
      <c r="F51">
        <v>1.58</v>
      </c>
    </row>
    <row r="52" spans="3:6" x14ac:dyDescent="0.25">
      <c r="C52" t="s">
        <v>19</v>
      </c>
      <c r="D52" t="s">
        <v>20</v>
      </c>
      <c r="E52">
        <v>2063</v>
      </c>
      <c r="F52">
        <v>1.58</v>
      </c>
    </row>
    <row r="53" spans="3:6" x14ac:dyDescent="0.25">
      <c r="C53" t="s">
        <v>19</v>
      </c>
      <c r="D53" t="s">
        <v>20</v>
      </c>
      <c r="E53">
        <v>2064</v>
      </c>
      <c r="F53">
        <v>1.58</v>
      </c>
    </row>
    <row r="54" spans="3:6" x14ac:dyDescent="0.25">
      <c r="C54" t="s">
        <v>19</v>
      </c>
      <c r="D54" t="s">
        <v>20</v>
      </c>
      <c r="E54">
        <v>2065</v>
      </c>
      <c r="F54">
        <v>1.58</v>
      </c>
    </row>
    <row r="55" spans="3:6" x14ac:dyDescent="0.25">
      <c r="C55" t="s">
        <v>19</v>
      </c>
      <c r="D55" t="s">
        <v>20</v>
      </c>
      <c r="E55">
        <v>2066</v>
      </c>
      <c r="F55">
        <v>1.58</v>
      </c>
    </row>
    <row r="56" spans="3:6" x14ac:dyDescent="0.25">
      <c r="C56" t="s">
        <v>19</v>
      </c>
      <c r="D56" t="s">
        <v>20</v>
      </c>
      <c r="E56">
        <v>2067</v>
      </c>
      <c r="F56">
        <v>1.58</v>
      </c>
    </row>
    <row r="57" spans="3:6" x14ac:dyDescent="0.25">
      <c r="C57" t="s">
        <v>19</v>
      </c>
      <c r="D57" t="s">
        <v>20</v>
      </c>
      <c r="E57">
        <v>2068</v>
      </c>
      <c r="F57">
        <v>1.58</v>
      </c>
    </row>
    <row r="58" spans="3:6" x14ac:dyDescent="0.25">
      <c r="C58" t="s">
        <v>19</v>
      </c>
      <c r="D58" t="s">
        <v>20</v>
      </c>
      <c r="E58">
        <v>2069</v>
      </c>
      <c r="F58">
        <v>1.58</v>
      </c>
    </row>
    <row r="59" spans="3:6" x14ac:dyDescent="0.25">
      <c r="C59" t="s">
        <v>19</v>
      </c>
      <c r="D59" t="s">
        <v>20</v>
      </c>
      <c r="E59">
        <v>2070</v>
      </c>
      <c r="F59">
        <v>1.58</v>
      </c>
    </row>
    <row r="60" spans="3:6" x14ac:dyDescent="0.25">
      <c r="C60" t="s">
        <v>19</v>
      </c>
      <c r="D60" t="s">
        <v>21</v>
      </c>
      <c r="E60">
        <v>2015</v>
      </c>
      <c r="F60">
        <v>0</v>
      </c>
    </row>
    <row r="61" spans="3:6" x14ac:dyDescent="0.25">
      <c r="C61" t="s">
        <v>19</v>
      </c>
      <c r="D61" t="s">
        <v>21</v>
      </c>
      <c r="E61">
        <v>2016</v>
      </c>
      <c r="F61">
        <v>0.1</v>
      </c>
    </row>
    <row r="62" spans="3:6" x14ac:dyDescent="0.25">
      <c r="C62" t="s">
        <v>19</v>
      </c>
      <c r="D62" t="s">
        <v>21</v>
      </c>
      <c r="E62">
        <v>2017</v>
      </c>
      <c r="F62">
        <v>0.1</v>
      </c>
    </row>
    <row r="63" spans="3:6" x14ac:dyDescent="0.25">
      <c r="C63" t="s">
        <v>19</v>
      </c>
      <c r="D63" t="s">
        <v>21</v>
      </c>
      <c r="E63">
        <v>2018</v>
      </c>
      <c r="F63">
        <v>0.1</v>
      </c>
    </row>
    <row r="64" spans="3:6" x14ac:dyDescent="0.25">
      <c r="C64" t="s">
        <v>19</v>
      </c>
      <c r="D64" t="s">
        <v>21</v>
      </c>
      <c r="E64">
        <v>2019</v>
      </c>
      <c r="F64">
        <v>0.1</v>
      </c>
    </row>
    <row r="65" spans="3:6" x14ac:dyDescent="0.25">
      <c r="C65" t="s">
        <v>19</v>
      </c>
      <c r="D65" t="s">
        <v>21</v>
      </c>
      <c r="E65">
        <v>2020</v>
      </c>
      <c r="F65">
        <v>0.1</v>
      </c>
    </row>
    <row r="66" spans="3:6" x14ac:dyDescent="0.25">
      <c r="C66" t="s">
        <v>19</v>
      </c>
      <c r="D66" t="s">
        <v>21</v>
      </c>
      <c r="E66">
        <v>2021</v>
      </c>
      <c r="F66">
        <v>0.3</v>
      </c>
    </row>
    <row r="67" spans="3:6" x14ac:dyDescent="0.25">
      <c r="C67" t="s">
        <v>19</v>
      </c>
      <c r="D67" t="s">
        <v>21</v>
      </c>
      <c r="E67">
        <v>2022</v>
      </c>
      <c r="F67">
        <v>0.3</v>
      </c>
    </row>
    <row r="68" spans="3:6" x14ac:dyDescent="0.25">
      <c r="C68" t="s">
        <v>19</v>
      </c>
      <c r="D68" t="s">
        <v>21</v>
      </c>
      <c r="E68">
        <v>2023</v>
      </c>
      <c r="F68">
        <v>0.3</v>
      </c>
    </row>
    <row r="69" spans="3:6" x14ac:dyDescent="0.25">
      <c r="C69" t="s">
        <v>19</v>
      </c>
      <c r="D69" t="s">
        <v>21</v>
      </c>
      <c r="E69">
        <v>2024</v>
      </c>
      <c r="F69">
        <v>0.3</v>
      </c>
    </row>
    <row r="70" spans="3:6" x14ac:dyDescent="0.25">
      <c r="C70" t="s">
        <v>19</v>
      </c>
      <c r="D70" t="s">
        <v>21</v>
      </c>
      <c r="E70">
        <v>2025</v>
      </c>
      <c r="F70">
        <v>0.3</v>
      </c>
    </row>
    <row r="71" spans="3:6" x14ac:dyDescent="0.25">
      <c r="C71" t="s">
        <v>19</v>
      </c>
      <c r="D71" t="s">
        <v>21</v>
      </c>
      <c r="E71">
        <v>2026</v>
      </c>
      <c r="F71">
        <v>0.3</v>
      </c>
    </row>
    <row r="72" spans="3:6" x14ac:dyDescent="0.25">
      <c r="C72" t="s">
        <v>19</v>
      </c>
      <c r="D72" t="s">
        <v>21</v>
      </c>
      <c r="E72">
        <v>2027</v>
      </c>
      <c r="F72">
        <v>0.3</v>
      </c>
    </row>
    <row r="73" spans="3:6" x14ac:dyDescent="0.25">
      <c r="C73" t="s">
        <v>19</v>
      </c>
      <c r="D73" t="s">
        <v>21</v>
      </c>
      <c r="E73">
        <v>2028</v>
      </c>
      <c r="F73">
        <v>0.3</v>
      </c>
    </row>
    <row r="74" spans="3:6" x14ac:dyDescent="0.25">
      <c r="C74" t="s">
        <v>19</v>
      </c>
      <c r="D74" t="s">
        <v>21</v>
      </c>
      <c r="E74">
        <v>2029</v>
      </c>
      <c r="F74">
        <v>0.3</v>
      </c>
    </row>
    <row r="75" spans="3:6" x14ac:dyDescent="0.25">
      <c r="C75" t="s">
        <v>19</v>
      </c>
      <c r="D75" t="s">
        <v>21</v>
      </c>
      <c r="E75">
        <v>2030</v>
      </c>
      <c r="F75">
        <v>0.3</v>
      </c>
    </row>
    <row r="76" spans="3:6" x14ac:dyDescent="0.25">
      <c r="C76" t="s">
        <v>19</v>
      </c>
      <c r="D76" t="s">
        <v>21</v>
      </c>
      <c r="E76">
        <v>2031</v>
      </c>
      <c r="F76">
        <v>0.3</v>
      </c>
    </row>
    <row r="77" spans="3:6" x14ac:dyDescent="0.25">
      <c r="C77" t="s">
        <v>19</v>
      </c>
      <c r="D77" t="s">
        <v>21</v>
      </c>
      <c r="E77">
        <v>2032</v>
      </c>
      <c r="F77">
        <v>0.3</v>
      </c>
    </row>
    <row r="78" spans="3:6" x14ac:dyDescent="0.25">
      <c r="C78" t="s">
        <v>19</v>
      </c>
      <c r="D78" t="s">
        <v>21</v>
      </c>
      <c r="E78">
        <v>2033</v>
      </c>
      <c r="F78">
        <v>0.3</v>
      </c>
    </row>
    <row r="79" spans="3:6" x14ac:dyDescent="0.25">
      <c r="C79" t="s">
        <v>19</v>
      </c>
      <c r="D79" t="s">
        <v>21</v>
      </c>
      <c r="E79">
        <v>2034</v>
      </c>
      <c r="F79">
        <v>0.3</v>
      </c>
    </row>
    <row r="80" spans="3:6" x14ac:dyDescent="0.25">
      <c r="C80" t="s">
        <v>19</v>
      </c>
      <c r="D80" t="s">
        <v>21</v>
      </c>
      <c r="E80">
        <v>2035</v>
      </c>
      <c r="F80">
        <v>0.3</v>
      </c>
    </row>
    <row r="81" spans="3:6" x14ac:dyDescent="0.25">
      <c r="C81" t="s">
        <v>19</v>
      </c>
      <c r="D81" t="s">
        <v>21</v>
      </c>
      <c r="E81">
        <v>2036</v>
      </c>
      <c r="F81">
        <v>0.3</v>
      </c>
    </row>
    <row r="82" spans="3:6" x14ac:dyDescent="0.25">
      <c r="C82" t="s">
        <v>19</v>
      </c>
      <c r="D82" t="s">
        <v>21</v>
      </c>
      <c r="E82">
        <v>2037</v>
      </c>
      <c r="F82">
        <v>0.3</v>
      </c>
    </row>
    <row r="83" spans="3:6" x14ac:dyDescent="0.25">
      <c r="C83" t="s">
        <v>19</v>
      </c>
      <c r="D83" t="s">
        <v>21</v>
      </c>
      <c r="E83">
        <v>2038</v>
      </c>
      <c r="F83">
        <v>0.3</v>
      </c>
    </row>
    <row r="84" spans="3:6" x14ac:dyDescent="0.25">
      <c r="C84" t="s">
        <v>19</v>
      </c>
      <c r="D84" t="s">
        <v>21</v>
      </c>
      <c r="E84">
        <v>2039</v>
      </c>
      <c r="F84">
        <v>0.3</v>
      </c>
    </row>
    <row r="85" spans="3:6" x14ac:dyDescent="0.25">
      <c r="C85" t="s">
        <v>19</v>
      </c>
      <c r="D85" t="s">
        <v>21</v>
      </c>
      <c r="E85">
        <v>2040</v>
      </c>
      <c r="F85">
        <v>0.3</v>
      </c>
    </row>
    <row r="86" spans="3:6" x14ac:dyDescent="0.25">
      <c r="C86" t="s">
        <v>19</v>
      </c>
      <c r="D86" t="s">
        <v>21</v>
      </c>
      <c r="E86">
        <v>2041</v>
      </c>
      <c r="F86">
        <v>0.3</v>
      </c>
    </row>
    <row r="87" spans="3:6" x14ac:dyDescent="0.25">
      <c r="C87" t="s">
        <v>19</v>
      </c>
      <c r="D87" t="s">
        <v>21</v>
      </c>
      <c r="E87">
        <v>2042</v>
      </c>
      <c r="F87">
        <v>0.3</v>
      </c>
    </row>
    <row r="88" spans="3:6" x14ac:dyDescent="0.25">
      <c r="C88" t="s">
        <v>19</v>
      </c>
      <c r="D88" t="s">
        <v>21</v>
      </c>
      <c r="E88">
        <v>2043</v>
      </c>
      <c r="F88">
        <v>0.3</v>
      </c>
    </row>
    <row r="89" spans="3:6" x14ac:dyDescent="0.25">
      <c r="C89" t="s">
        <v>19</v>
      </c>
      <c r="D89" t="s">
        <v>21</v>
      </c>
      <c r="E89">
        <v>2044</v>
      </c>
      <c r="F89">
        <v>0.3</v>
      </c>
    </row>
    <row r="90" spans="3:6" x14ac:dyDescent="0.25">
      <c r="C90" t="s">
        <v>19</v>
      </c>
      <c r="D90" t="s">
        <v>21</v>
      </c>
      <c r="E90">
        <v>2045</v>
      </c>
      <c r="F90">
        <v>0.3</v>
      </c>
    </row>
    <row r="91" spans="3:6" x14ac:dyDescent="0.25">
      <c r="C91" t="s">
        <v>19</v>
      </c>
      <c r="D91" t="s">
        <v>21</v>
      </c>
      <c r="E91">
        <v>2046</v>
      </c>
      <c r="F91">
        <v>0.3</v>
      </c>
    </row>
    <row r="92" spans="3:6" x14ac:dyDescent="0.25">
      <c r="C92" t="s">
        <v>19</v>
      </c>
      <c r="D92" t="s">
        <v>21</v>
      </c>
      <c r="E92">
        <v>2047</v>
      </c>
      <c r="F92">
        <v>0.3</v>
      </c>
    </row>
    <row r="93" spans="3:6" x14ac:dyDescent="0.25">
      <c r="C93" t="s">
        <v>19</v>
      </c>
      <c r="D93" t="s">
        <v>21</v>
      </c>
      <c r="E93">
        <v>2048</v>
      </c>
      <c r="F93">
        <v>0.3</v>
      </c>
    </row>
    <row r="94" spans="3:6" x14ac:dyDescent="0.25">
      <c r="C94" t="s">
        <v>19</v>
      </c>
      <c r="D94" t="s">
        <v>21</v>
      </c>
      <c r="E94">
        <v>2049</v>
      </c>
      <c r="F94">
        <v>0.3</v>
      </c>
    </row>
    <row r="95" spans="3:6" x14ac:dyDescent="0.25">
      <c r="C95" t="s">
        <v>19</v>
      </c>
      <c r="D95" t="s">
        <v>21</v>
      </c>
      <c r="E95">
        <v>2050</v>
      </c>
      <c r="F95">
        <v>0.3</v>
      </c>
    </row>
    <row r="96" spans="3:6" x14ac:dyDescent="0.25">
      <c r="C96" t="s">
        <v>19</v>
      </c>
      <c r="D96" t="s">
        <v>21</v>
      </c>
      <c r="E96">
        <v>2051</v>
      </c>
      <c r="F96">
        <v>0.3</v>
      </c>
    </row>
    <row r="97" spans="3:6" x14ac:dyDescent="0.25">
      <c r="C97" t="s">
        <v>19</v>
      </c>
      <c r="D97" t="s">
        <v>21</v>
      </c>
      <c r="E97">
        <v>2052</v>
      </c>
      <c r="F97">
        <v>0.3</v>
      </c>
    </row>
    <row r="98" spans="3:6" x14ac:dyDescent="0.25">
      <c r="C98" t="s">
        <v>19</v>
      </c>
      <c r="D98" t="s">
        <v>21</v>
      </c>
      <c r="E98">
        <v>2053</v>
      </c>
      <c r="F98">
        <v>0.3</v>
      </c>
    </row>
    <row r="99" spans="3:6" x14ac:dyDescent="0.25">
      <c r="C99" t="s">
        <v>19</v>
      </c>
      <c r="D99" t="s">
        <v>21</v>
      </c>
      <c r="E99">
        <v>2054</v>
      </c>
      <c r="F99">
        <v>0.3</v>
      </c>
    </row>
    <row r="100" spans="3:6" x14ac:dyDescent="0.25">
      <c r="C100" t="s">
        <v>19</v>
      </c>
      <c r="D100" t="s">
        <v>21</v>
      </c>
      <c r="E100">
        <v>2055</v>
      </c>
      <c r="F100">
        <v>0.3</v>
      </c>
    </row>
    <row r="101" spans="3:6" x14ac:dyDescent="0.25">
      <c r="C101" t="s">
        <v>19</v>
      </c>
      <c r="D101" t="s">
        <v>21</v>
      </c>
      <c r="E101">
        <v>2056</v>
      </c>
      <c r="F101">
        <v>0.3</v>
      </c>
    </row>
    <row r="102" spans="3:6" x14ac:dyDescent="0.25">
      <c r="C102" t="s">
        <v>19</v>
      </c>
      <c r="D102" t="s">
        <v>21</v>
      </c>
      <c r="E102">
        <v>2057</v>
      </c>
      <c r="F102">
        <v>0.3</v>
      </c>
    </row>
    <row r="103" spans="3:6" x14ac:dyDescent="0.25">
      <c r="C103" t="s">
        <v>19</v>
      </c>
      <c r="D103" t="s">
        <v>21</v>
      </c>
      <c r="E103">
        <v>2058</v>
      </c>
      <c r="F103">
        <v>0.3</v>
      </c>
    </row>
    <row r="104" spans="3:6" x14ac:dyDescent="0.25">
      <c r="C104" t="s">
        <v>19</v>
      </c>
      <c r="D104" t="s">
        <v>21</v>
      </c>
      <c r="E104">
        <v>2059</v>
      </c>
      <c r="F104">
        <v>0.3</v>
      </c>
    </row>
    <row r="105" spans="3:6" x14ac:dyDescent="0.25">
      <c r="C105" t="s">
        <v>19</v>
      </c>
      <c r="D105" t="s">
        <v>21</v>
      </c>
      <c r="E105">
        <v>2060</v>
      </c>
      <c r="F105">
        <v>0.3</v>
      </c>
    </row>
    <row r="106" spans="3:6" x14ac:dyDescent="0.25">
      <c r="C106" t="s">
        <v>19</v>
      </c>
      <c r="D106" t="s">
        <v>21</v>
      </c>
      <c r="E106">
        <v>2061</v>
      </c>
      <c r="F106">
        <v>0.3</v>
      </c>
    </row>
    <row r="107" spans="3:6" x14ac:dyDescent="0.25">
      <c r="C107" t="s">
        <v>19</v>
      </c>
      <c r="D107" t="s">
        <v>21</v>
      </c>
      <c r="E107">
        <v>2062</v>
      </c>
      <c r="F107">
        <v>0.3</v>
      </c>
    </row>
    <row r="108" spans="3:6" x14ac:dyDescent="0.25">
      <c r="C108" t="s">
        <v>19</v>
      </c>
      <c r="D108" t="s">
        <v>21</v>
      </c>
      <c r="E108">
        <v>2063</v>
      </c>
      <c r="F108">
        <v>0.3</v>
      </c>
    </row>
    <row r="109" spans="3:6" x14ac:dyDescent="0.25">
      <c r="C109" t="s">
        <v>19</v>
      </c>
      <c r="D109" t="s">
        <v>21</v>
      </c>
      <c r="E109">
        <v>2064</v>
      </c>
      <c r="F109">
        <v>0.3</v>
      </c>
    </row>
    <row r="110" spans="3:6" x14ac:dyDescent="0.25">
      <c r="C110" t="s">
        <v>19</v>
      </c>
      <c r="D110" t="s">
        <v>21</v>
      </c>
      <c r="E110">
        <v>2065</v>
      </c>
      <c r="F110">
        <v>0.3</v>
      </c>
    </row>
    <row r="111" spans="3:6" x14ac:dyDescent="0.25">
      <c r="C111" t="s">
        <v>19</v>
      </c>
      <c r="D111" t="s">
        <v>21</v>
      </c>
      <c r="E111">
        <v>2066</v>
      </c>
      <c r="F111">
        <v>0.3</v>
      </c>
    </row>
    <row r="112" spans="3:6" x14ac:dyDescent="0.25">
      <c r="C112" t="s">
        <v>19</v>
      </c>
      <c r="D112" t="s">
        <v>21</v>
      </c>
      <c r="E112">
        <v>2067</v>
      </c>
      <c r="F112">
        <v>0.3</v>
      </c>
    </row>
    <row r="113" spans="3:6" x14ac:dyDescent="0.25">
      <c r="C113" t="s">
        <v>19</v>
      </c>
      <c r="D113" t="s">
        <v>21</v>
      </c>
      <c r="E113">
        <v>2068</v>
      </c>
      <c r="F113">
        <v>0.3</v>
      </c>
    </row>
    <row r="114" spans="3:6" x14ac:dyDescent="0.25">
      <c r="C114" t="s">
        <v>19</v>
      </c>
      <c r="D114" t="s">
        <v>21</v>
      </c>
      <c r="E114">
        <v>2069</v>
      </c>
      <c r="F114">
        <v>0.3</v>
      </c>
    </row>
    <row r="115" spans="3:6" x14ac:dyDescent="0.25">
      <c r="C115" t="s">
        <v>19</v>
      </c>
      <c r="D115" t="s">
        <v>21</v>
      </c>
      <c r="E115">
        <v>2070</v>
      </c>
      <c r="F115">
        <v>0.3</v>
      </c>
    </row>
    <row r="116" spans="3:6" x14ac:dyDescent="0.25">
      <c r="C116" t="s">
        <v>19</v>
      </c>
      <c r="D116" t="s">
        <v>22</v>
      </c>
      <c r="E116">
        <v>2015</v>
      </c>
      <c r="F116">
        <v>0</v>
      </c>
    </row>
    <row r="117" spans="3:6" x14ac:dyDescent="0.25">
      <c r="C117" t="s">
        <v>19</v>
      </c>
      <c r="D117" t="s">
        <v>22</v>
      </c>
      <c r="E117">
        <v>2016</v>
      </c>
      <c r="F117">
        <v>1E-3</v>
      </c>
    </row>
    <row r="118" spans="3:6" x14ac:dyDescent="0.25">
      <c r="C118" t="s">
        <v>19</v>
      </c>
      <c r="D118" t="s">
        <v>22</v>
      </c>
      <c r="E118">
        <v>2017</v>
      </c>
      <c r="F118">
        <v>1E-3</v>
      </c>
    </row>
    <row r="119" spans="3:6" x14ac:dyDescent="0.25">
      <c r="C119" t="s">
        <v>19</v>
      </c>
      <c r="D119" t="s">
        <v>22</v>
      </c>
      <c r="E119">
        <v>2018</v>
      </c>
      <c r="F119">
        <v>1E-3</v>
      </c>
    </row>
    <row r="120" spans="3:6" x14ac:dyDescent="0.25">
      <c r="C120" t="s">
        <v>19</v>
      </c>
      <c r="D120" t="s">
        <v>22</v>
      </c>
      <c r="E120">
        <v>2019</v>
      </c>
      <c r="F120">
        <v>1E-3</v>
      </c>
    </row>
    <row r="121" spans="3:6" x14ac:dyDescent="0.25">
      <c r="C121" t="s">
        <v>19</v>
      </c>
      <c r="D121" t="s">
        <v>22</v>
      </c>
      <c r="E121">
        <v>2020</v>
      </c>
      <c r="F121">
        <v>1E-3</v>
      </c>
    </row>
    <row r="122" spans="3:6" x14ac:dyDescent="0.25">
      <c r="C122" t="s">
        <v>19</v>
      </c>
      <c r="D122" t="s">
        <v>22</v>
      </c>
      <c r="E122">
        <v>2021</v>
      </c>
      <c r="F122">
        <v>0.01</v>
      </c>
    </row>
    <row r="123" spans="3:6" x14ac:dyDescent="0.25">
      <c r="C123" t="s">
        <v>19</v>
      </c>
      <c r="D123" t="s">
        <v>22</v>
      </c>
      <c r="E123">
        <v>2022</v>
      </c>
      <c r="F123">
        <v>0.01</v>
      </c>
    </row>
    <row r="124" spans="3:6" x14ac:dyDescent="0.25">
      <c r="C124" t="s">
        <v>19</v>
      </c>
      <c r="D124" t="s">
        <v>22</v>
      </c>
      <c r="E124">
        <v>2023</v>
      </c>
      <c r="F124">
        <v>0.01</v>
      </c>
    </row>
    <row r="125" spans="3:6" x14ac:dyDescent="0.25">
      <c r="C125" t="s">
        <v>19</v>
      </c>
      <c r="D125" t="s">
        <v>22</v>
      </c>
      <c r="E125">
        <v>2024</v>
      </c>
      <c r="F125">
        <v>0.01</v>
      </c>
    </row>
    <row r="126" spans="3:6" x14ac:dyDescent="0.25">
      <c r="C126" t="s">
        <v>19</v>
      </c>
      <c r="D126" t="s">
        <v>22</v>
      </c>
      <c r="E126">
        <v>2025</v>
      </c>
      <c r="F126">
        <v>0.01</v>
      </c>
    </row>
    <row r="127" spans="3:6" x14ac:dyDescent="0.25">
      <c r="C127" t="s">
        <v>19</v>
      </c>
      <c r="D127" t="s">
        <v>22</v>
      </c>
      <c r="E127">
        <v>2026</v>
      </c>
      <c r="F127">
        <v>0.01</v>
      </c>
    </row>
    <row r="128" spans="3:6" x14ac:dyDescent="0.25">
      <c r="C128" t="s">
        <v>19</v>
      </c>
      <c r="D128" t="s">
        <v>22</v>
      </c>
      <c r="E128">
        <v>2027</v>
      </c>
      <c r="F128">
        <v>0.01</v>
      </c>
    </row>
    <row r="129" spans="3:6" x14ac:dyDescent="0.25">
      <c r="C129" t="s">
        <v>19</v>
      </c>
      <c r="D129" t="s">
        <v>22</v>
      </c>
      <c r="E129">
        <v>2028</v>
      </c>
      <c r="F129">
        <v>0.01</v>
      </c>
    </row>
    <row r="130" spans="3:6" x14ac:dyDescent="0.25">
      <c r="C130" t="s">
        <v>19</v>
      </c>
      <c r="D130" t="s">
        <v>22</v>
      </c>
      <c r="E130">
        <v>2029</v>
      </c>
      <c r="F130">
        <v>0.01</v>
      </c>
    </row>
    <row r="131" spans="3:6" x14ac:dyDescent="0.25">
      <c r="C131" t="s">
        <v>19</v>
      </c>
      <c r="D131" t="s">
        <v>22</v>
      </c>
      <c r="E131">
        <v>2030</v>
      </c>
      <c r="F131">
        <v>0.01</v>
      </c>
    </row>
    <row r="132" spans="3:6" x14ac:dyDescent="0.25">
      <c r="C132" t="s">
        <v>19</v>
      </c>
      <c r="D132" t="s">
        <v>22</v>
      </c>
      <c r="E132">
        <v>2031</v>
      </c>
      <c r="F132">
        <v>0.2</v>
      </c>
    </row>
    <row r="133" spans="3:6" x14ac:dyDescent="0.25">
      <c r="C133" t="s">
        <v>19</v>
      </c>
      <c r="D133" t="s">
        <v>22</v>
      </c>
      <c r="E133">
        <v>2032</v>
      </c>
      <c r="F133">
        <v>0.2</v>
      </c>
    </row>
    <row r="134" spans="3:6" x14ac:dyDescent="0.25">
      <c r="C134" t="s">
        <v>19</v>
      </c>
      <c r="D134" t="s">
        <v>22</v>
      </c>
      <c r="E134">
        <v>2033</v>
      </c>
      <c r="F134">
        <v>0.2</v>
      </c>
    </row>
    <row r="135" spans="3:6" x14ac:dyDescent="0.25">
      <c r="C135" t="s">
        <v>19</v>
      </c>
      <c r="D135" t="s">
        <v>22</v>
      </c>
      <c r="E135">
        <v>2034</v>
      </c>
      <c r="F135">
        <v>0.2</v>
      </c>
    </row>
    <row r="136" spans="3:6" x14ac:dyDescent="0.25">
      <c r="C136" t="s">
        <v>19</v>
      </c>
      <c r="D136" t="s">
        <v>22</v>
      </c>
      <c r="E136">
        <v>2035</v>
      </c>
      <c r="F136">
        <v>0.2</v>
      </c>
    </row>
    <row r="137" spans="3:6" x14ac:dyDescent="0.25">
      <c r="C137" t="s">
        <v>19</v>
      </c>
      <c r="D137" t="s">
        <v>22</v>
      </c>
      <c r="E137">
        <v>2036</v>
      </c>
      <c r="F137">
        <v>0.2</v>
      </c>
    </row>
    <row r="138" spans="3:6" x14ac:dyDescent="0.25">
      <c r="C138" t="s">
        <v>19</v>
      </c>
      <c r="D138" t="s">
        <v>22</v>
      </c>
      <c r="E138">
        <v>2037</v>
      </c>
      <c r="F138">
        <v>0.2</v>
      </c>
    </row>
    <row r="139" spans="3:6" x14ac:dyDescent="0.25">
      <c r="C139" t="s">
        <v>19</v>
      </c>
      <c r="D139" t="s">
        <v>22</v>
      </c>
      <c r="E139">
        <v>2038</v>
      </c>
      <c r="F139">
        <v>0.2</v>
      </c>
    </row>
    <row r="140" spans="3:6" x14ac:dyDescent="0.25">
      <c r="C140" t="s">
        <v>19</v>
      </c>
      <c r="D140" t="s">
        <v>22</v>
      </c>
      <c r="E140">
        <v>2039</v>
      </c>
      <c r="F140">
        <v>0.2</v>
      </c>
    </row>
    <row r="141" spans="3:6" x14ac:dyDescent="0.25">
      <c r="C141" t="s">
        <v>19</v>
      </c>
      <c r="D141" t="s">
        <v>22</v>
      </c>
      <c r="E141">
        <v>2040</v>
      </c>
      <c r="F141">
        <v>0.2</v>
      </c>
    </row>
    <row r="142" spans="3:6" x14ac:dyDescent="0.25">
      <c r="C142" t="s">
        <v>19</v>
      </c>
      <c r="D142" t="s">
        <v>22</v>
      </c>
      <c r="E142">
        <v>2041</v>
      </c>
      <c r="F142">
        <v>0.2</v>
      </c>
    </row>
    <row r="143" spans="3:6" x14ac:dyDescent="0.25">
      <c r="C143" t="s">
        <v>19</v>
      </c>
      <c r="D143" t="s">
        <v>22</v>
      </c>
      <c r="E143">
        <v>2042</v>
      </c>
      <c r="F143">
        <v>0.2</v>
      </c>
    </row>
    <row r="144" spans="3:6" x14ac:dyDescent="0.25">
      <c r="C144" t="s">
        <v>19</v>
      </c>
      <c r="D144" t="s">
        <v>22</v>
      </c>
      <c r="E144">
        <v>2043</v>
      </c>
      <c r="F144">
        <v>0.2</v>
      </c>
    </row>
    <row r="145" spans="3:6" x14ac:dyDescent="0.25">
      <c r="C145" t="s">
        <v>19</v>
      </c>
      <c r="D145" t="s">
        <v>22</v>
      </c>
      <c r="E145">
        <v>2044</v>
      </c>
      <c r="F145">
        <v>0.2</v>
      </c>
    </row>
    <row r="146" spans="3:6" x14ac:dyDescent="0.25">
      <c r="C146" t="s">
        <v>19</v>
      </c>
      <c r="D146" t="s">
        <v>22</v>
      </c>
      <c r="E146">
        <v>2045</v>
      </c>
      <c r="F146">
        <v>0.2</v>
      </c>
    </row>
    <row r="147" spans="3:6" x14ac:dyDescent="0.25">
      <c r="C147" t="s">
        <v>19</v>
      </c>
      <c r="D147" t="s">
        <v>22</v>
      </c>
      <c r="E147">
        <v>2046</v>
      </c>
      <c r="F147">
        <v>0.2</v>
      </c>
    </row>
    <row r="148" spans="3:6" x14ac:dyDescent="0.25">
      <c r="C148" t="s">
        <v>19</v>
      </c>
      <c r="D148" t="s">
        <v>22</v>
      </c>
      <c r="E148">
        <v>2047</v>
      </c>
      <c r="F148">
        <v>0.2</v>
      </c>
    </row>
    <row r="149" spans="3:6" x14ac:dyDescent="0.25">
      <c r="C149" t="s">
        <v>19</v>
      </c>
      <c r="D149" t="s">
        <v>22</v>
      </c>
      <c r="E149">
        <v>2048</v>
      </c>
      <c r="F149">
        <v>0.2</v>
      </c>
    </row>
    <row r="150" spans="3:6" x14ac:dyDescent="0.25">
      <c r="C150" t="s">
        <v>19</v>
      </c>
      <c r="D150" t="s">
        <v>22</v>
      </c>
      <c r="E150">
        <v>2049</v>
      </c>
      <c r="F150">
        <v>0.2</v>
      </c>
    </row>
    <row r="151" spans="3:6" x14ac:dyDescent="0.25">
      <c r="C151" t="s">
        <v>19</v>
      </c>
      <c r="D151" t="s">
        <v>22</v>
      </c>
      <c r="E151">
        <v>2050</v>
      </c>
      <c r="F151">
        <v>0.2</v>
      </c>
    </row>
    <row r="152" spans="3:6" x14ac:dyDescent="0.25">
      <c r="C152" t="s">
        <v>19</v>
      </c>
      <c r="D152" t="s">
        <v>22</v>
      </c>
      <c r="E152">
        <v>2051</v>
      </c>
      <c r="F152">
        <v>0.2</v>
      </c>
    </row>
    <row r="153" spans="3:6" x14ac:dyDescent="0.25">
      <c r="C153" t="s">
        <v>19</v>
      </c>
      <c r="D153" t="s">
        <v>22</v>
      </c>
      <c r="E153">
        <v>2052</v>
      </c>
      <c r="F153">
        <v>0.2</v>
      </c>
    </row>
    <row r="154" spans="3:6" x14ac:dyDescent="0.25">
      <c r="C154" t="s">
        <v>19</v>
      </c>
      <c r="D154" t="s">
        <v>22</v>
      </c>
      <c r="E154">
        <v>2053</v>
      </c>
      <c r="F154">
        <v>0.2</v>
      </c>
    </row>
    <row r="155" spans="3:6" x14ac:dyDescent="0.25">
      <c r="C155" t="s">
        <v>19</v>
      </c>
      <c r="D155" t="s">
        <v>22</v>
      </c>
      <c r="E155">
        <v>2054</v>
      </c>
      <c r="F155">
        <v>0.2</v>
      </c>
    </row>
    <row r="156" spans="3:6" x14ac:dyDescent="0.25">
      <c r="C156" t="s">
        <v>19</v>
      </c>
      <c r="D156" t="s">
        <v>22</v>
      </c>
      <c r="E156">
        <v>2055</v>
      </c>
      <c r="F156">
        <v>0.2</v>
      </c>
    </row>
    <row r="157" spans="3:6" x14ac:dyDescent="0.25">
      <c r="C157" t="s">
        <v>19</v>
      </c>
      <c r="D157" t="s">
        <v>22</v>
      </c>
      <c r="E157">
        <v>2056</v>
      </c>
      <c r="F157">
        <v>0.2</v>
      </c>
    </row>
    <row r="158" spans="3:6" x14ac:dyDescent="0.25">
      <c r="C158" t="s">
        <v>19</v>
      </c>
      <c r="D158" t="s">
        <v>22</v>
      </c>
      <c r="E158">
        <v>2057</v>
      </c>
      <c r="F158">
        <v>0.2</v>
      </c>
    </row>
    <row r="159" spans="3:6" x14ac:dyDescent="0.25">
      <c r="C159" t="s">
        <v>19</v>
      </c>
      <c r="D159" t="s">
        <v>22</v>
      </c>
      <c r="E159">
        <v>2058</v>
      </c>
      <c r="F159">
        <v>0.2</v>
      </c>
    </row>
    <row r="160" spans="3:6" x14ac:dyDescent="0.25">
      <c r="C160" t="s">
        <v>19</v>
      </c>
      <c r="D160" t="s">
        <v>22</v>
      </c>
      <c r="E160">
        <v>2059</v>
      </c>
      <c r="F160">
        <v>0.2</v>
      </c>
    </row>
    <row r="161" spans="3:6" x14ac:dyDescent="0.25">
      <c r="C161" t="s">
        <v>19</v>
      </c>
      <c r="D161" t="s">
        <v>22</v>
      </c>
      <c r="E161">
        <v>2060</v>
      </c>
      <c r="F161">
        <v>0.2</v>
      </c>
    </row>
    <row r="162" spans="3:6" x14ac:dyDescent="0.25">
      <c r="C162" t="s">
        <v>19</v>
      </c>
      <c r="D162" t="s">
        <v>22</v>
      </c>
      <c r="E162">
        <v>2061</v>
      </c>
      <c r="F162">
        <v>0.2</v>
      </c>
    </row>
    <row r="163" spans="3:6" x14ac:dyDescent="0.25">
      <c r="C163" t="s">
        <v>19</v>
      </c>
      <c r="D163" t="s">
        <v>22</v>
      </c>
      <c r="E163">
        <v>2062</v>
      </c>
      <c r="F163">
        <v>0.2</v>
      </c>
    </row>
    <row r="164" spans="3:6" x14ac:dyDescent="0.25">
      <c r="C164" t="s">
        <v>19</v>
      </c>
      <c r="D164" t="s">
        <v>22</v>
      </c>
      <c r="E164">
        <v>2063</v>
      </c>
      <c r="F164">
        <v>0.2</v>
      </c>
    </row>
    <row r="165" spans="3:6" x14ac:dyDescent="0.25">
      <c r="C165" t="s">
        <v>19</v>
      </c>
      <c r="D165" t="s">
        <v>22</v>
      </c>
      <c r="E165">
        <v>2064</v>
      </c>
      <c r="F165">
        <v>0.2</v>
      </c>
    </row>
    <row r="166" spans="3:6" x14ac:dyDescent="0.25">
      <c r="C166" t="s">
        <v>19</v>
      </c>
      <c r="D166" t="s">
        <v>22</v>
      </c>
      <c r="E166">
        <v>2065</v>
      </c>
      <c r="F166">
        <v>0.2</v>
      </c>
    </row>
    <row r="167" spans="3:6" x14ac:dyDescent="0.25">
      <c r="C167" t="s">
        <v>19</v>
      </c>
      <c r="D167" t="s">
        <v>22</v>
      </c>
      <c r="E167">
        <v>2066</v>
      </c>
      <c r="F167">
        <v>0.2</v>
      </c>
    </row>
    <row r="168" spans="3:6" x14ac:dyDescent="0.25">
      <c r="C168" t="s">
        <v>19</v>
      </c>
      <c r="D168" t="s">
        <v>22</v>
      </c>
      <c r="E168">
        <v>2067</v>
      </c>
      <c r="F168">
        <v>0.2</v>
      </c>
    </row>
    <row r="169" spans="3:6" x14ac:dyDescent="0.25">
      <c r="C169" t="s">
        <v>19</v>
      </c>
      <c r="D169" t="s">
        <v>22</v>
      </c>
      <c r="E169">
        <v>2068</v>
      </c>
      <c r="F169">
        <v>0.2</v>
      </c>
    </row>
    <row r="170" spans="3:6" x14ac:dyDescent="0.25">
      <c r="C170" t="s">
        <v>19</v>
      </c>
      <c r="D170" t="s">
        <v>22</v>
      </c>
      <c r="E170">
        <v>2069</v>
      </c>
      <c r="F170">
        <v>0.2</v>
      </c>
    </row>
    <row r="171" spans="3:6" x14ac:dyDescent="0.25">
      <c r="C171" t="s">
        <v>19</v>
      </c>
      <c r="D171" t="s">
        <v>22</v>
      </c>
      <c r="E171">
        <v>2070</v>
      </c>
      <c r="F171">
        <v>0.2</v>
      </c>
    </row>
    <row r="172" spans="3:6" x14ac:dyDescent="0.25">
      <c r="C172" t="s">
        <v>19</v>
      </c>
      <c r="D172" t="s">
        <v>23</v>
      </c>
      <c r="E172">
        <v>2015</v>
      </c>
      <c r="F172">
        <v>99999999</v>
      </c>
    </row>
    <row r="173" spans="3:6" x14ac:dyDescent="0.25">
      <c r="C173" t="s">
        <v>19</v>
      </c>
      <c r="D173" t="s">
        <v>23</v>
      </c>
      <c r="E173">
        <v>2016</v>
      </c>
      <c r="F173">
        <v>99999999</v>
      </c>
    </row>
    <row r="174" spans="3:6" x14ac:dyDescent="0.25">
      <c r="C174" t="s">
        <v>19</v>
      </c>
      <c r="D174" t="s">
        <v>23</v>
      </c>
      <c r="E174">
        <v>2017</v>
      </c>
      <c r="F174">
        <v>99999999</v>
      </c>
    </row>
    <row r="175" spans="3:6" x14ac:dyDescent="0.25">
      <c r="C175" t="s">
        <v>19</v>
      </c>
      <c r="D175" t="s">
        <v>23</v>
      </c>
      <c r="E175">
        <v>2018</v>
      </c>
      <c r="F175">
        <v>99999999</v>
      </c>
    </row>
    <row r="176" spans="3:6" x14ac:dyDescent="0.25">
      <c r="C176" t="s">
        <v>19</v>
      </c>
      <c r="D176" t="s">
        <v>23</v>
      </c>
      <c r="E176">
        <v>2019</v>
      </c>
      <c r="F176">
        <v>99999999</v>
      </c>
    </row>
    <row r="177" spans="3:6" x14ac:dyDescent="0.25">
      <c r="C177" t="s">
        <v>19</v>
      </c>
      <c r="D177" t="s">
        <v>23</v>
      </c>
      <c r="E177">
        <v>2020</v>
      </c>
      <c r="F177">
        <v>99999999</v>
      </c>
    </row>
    <row r="178" spans="3:6" x14ac:dyDescent="0.25">
      <c r="C178" t="s">
        <v>19</v>
      </c>
      <c r="D178" t="s">
        <v>23</v>
      </c>
      <c r="E178">
        <v>2021</v>
      </c>
      <c r="F178">
        <v>99999999</v>
      </c>
    </row>
    <row r="179" spans="3:6" x14ac:dyDescent="0.25">
      <c r="C179" t="s">
        <v>19</v>
      </c>
      <c r="D179" t="s">
        <v>23</v>
      </c>
      <c r="E179">
        <v>2022</v>
      </c>
      <c r="F179">
        <v>99999999</v>
      </c>
    </row>
    <row r="180" spans="3:6" x14ac:dyDescent="0.25">
      <c r="C180" t="s">
        <v>19</v>
      </c>
      <c r="D180" t="s">
        <v>23</v>
      </c>
      <c r="E180">
        <v>2023</v>
      </c>
      <c r="F180">
        <v>99999999</v>
      </c>
    </row>
    <row r="181" spans="3:6" x14ac:dyDescent="0.25">
      <c r="C181" t="s">
        <v>19</v>
      </c>
      <c r="D181" t="s">
        <v>23</v>
      </c>
      <c r="E181">
        <v>2024</v>
      </c>
      <c r="F181">
        <v>99999999</v>
      </c>
    </row>
    <row r="182" spans="3:6" x14ac:dyDescent="0.25">
      <c r="C182" t="s">
        <v>19</v>
      </c>
      <c r="D182" t="s">
        <v>23</v>
      </c>
      <c r="E182">
        <v>2025</v>
      </c>
      <c r="F182">
        <v>99999999</v>
      </c>
    </row>
    <row r="183" spans="3:6" x14ac:dyDescent="0.25">
      <c r="C183" t="s">
        <v>19</v>
      </c>
      <c r="D183" t="s">
        <v>23</v>
      </c>
      <c r="E183">
        <v>2026</v>
      </c>
      <c r="F183">
        <v>99999999</v>
      </c>
    </row>
    <row r="184" spans="3:6" x14ac:dyDescent="0.25">
      <c r="C184" t="s">
        <v>19</v>
      </c>
      <c r="D184" t="s">
        <v>23</v>
      </c>
      <c r="E184">
        <v>2027</v>
      </c>
      <c r="F184">
        <v>99999999</v>
      </c>
    </row>
    <row r="185" spans="3:6" x14ac:dyDescent="0.25">
      <c r="C185" t="s">
        <v>19</v>
      </c>
      <c r="D185" t="s">
        <v>23</v>
      </c>
      <c r="E185">
        <v>2028</v>
      </c>
      <c r="F185">
        <v>99999999</v>
      </c>
    </row>
    <row r="186" spans="3:6" x14ac:dyDescent="0.25">
      <c r="C186" t="s">
        <v>19</v>
      </c>
      <c r="D186" t="s">
        <v>23</v>
      </c>
      <c r="E186">
        <v>2029</v>
      </c>
      <c r="F186">
        <v>99999999</v>
      </c>
    </row>
    <row r="187" spans="3:6" x14ac:dyDescent="0.25">
      <c r="C187" t="s">
        <v>19</v>
      </c>
      <c r="D187" t="s">
        <v>23</v>
      </c>
      <c r="E187">
        <v>2030</v>
      </c>
      <c r="F187">
        <v>99999999</v>
      </c>
    </row>
    <row r="188" spans="3:6" x14ac:dyDescent="0.25">
      <c r="C188" t="s">
        <v>19</v>
      </c>
      <c r="D188" t="s">
        <v>23</v>
      </c>
      <c r="E188">
        <v>2031</v>
      </c>
      <c r="F188">
        <v>99999999</v>
      </c>
    </row>
    <row r="189" spans="3:6" x14ac:dyDescent="0.25">
      <c r="C189" t="s">
        <v>19</v>
      </c>
      <c r="D189" t="s">
        <v>23</v>
      </c>
      <c r="E189">
        <v>2032</v>
      </c>
      <c r="F189">
        <v>99999999</v>
      </c>
    </row>
    <row r="190" spans="3:6" x14ac:dyDescent="0.25">
      <c r="C190" t="s">
        <v>19</v>
      </c>
      <c r="D190" t="s">
        <v>23</v>
      </c>
      <c r="E190">
        <v>2033</v>
      </c>
      <c r="F190">
        <v>99999999</v>
      </c>
    </row>
    <row r="191" spans="3:6" x14ac:dyDescent="0.25">
      <c r="C191" t="s">
        <v>19</v>
      </c>
      <c r="D191" t="s">
        <v>23</v>
      </c>
      <c r="E191">
        <v>2034</v>
      </c>
      <c r="F191">
        <v>99999999</v>
      </c>
    </row>
    <row r="192" spans="3:6" x14ac:dyDescent="0.25">
      <c r="C192" t="s">
        <v>19</v>
      </c>
      <c r="D192" t="s">
        <v>23</v>
      </c>
      <c r="E192">
        <v>2035</v>
      </c>
      <c r="F192">
        <v>99999999</v>
      </c>
    </row>
    <row r="193" spans="3:6" x14ac:dyDescent="0.25">
      <c r="C193" t="s">
        <v>19</v>
      </c>
      <c r="D193" t="s">
        <v>23</v>
      </c>
      <c r="E193">
        <v>2036</v>
      </c>
      <c r="F193">
        <v>99999999</v>
      </c>
    </row>
    <row r="194" spans="3:6" x14ac:dyDescent="0.25">
      <c r="C194" t="s">
        <v>19</v>
      </c>
      <c r="D194" t="s">
        <v>23</v>
      </c>
      <c r="E194">
        <v>2037</v>
      </c>
      <c r="F194">
        <v>99999999</v>
      </c>
    </row>
    <row r="195" spans="3:6" x14ac:dyDescent="0.25">
      <c r="C195" t="s">
        <v>19</v>
      </c>
      <c r="D195" t="s">
        <v>23</v>
      </c>
      <c r="E195">
        <v>2038</v>
      </c>
      <c r="F195">
        <v>99999999</v>
      </c>
    </row>
    <row r="196" spans="3:6" x14ac:dyDescent="0.25">
      <c r="C196" t="s">
        <v>19</v>
      </c>
      <c r="D196" t="s">
        <v>23</v>
      </c>
      <c r="E196">
        <v>2039</v>
      </c>
      <c r="F196">
        <v>99999999</v>
      </c>
    </row>
    <row r="197" spans="3:6" x14ac:dyDescent="0.25">
      <c r="C197" t="s">
        <v>19</v>
      </c>
      <c r="D197" t="s">
        <v>23</v>
      </c>
      <c r="E197">
        <v>2040</v>
      </c>
      <c r="F197">
        <v>99999999</v>
      </c>
    </row>
    <row r="198" spans="3:6" x14ac:dyDescent="0.25">
      <c r="C198" t="s">
        <v>19</v>
      </c>
      <c r="D198" t="s">
        <v>23</v>
      </c>
      <c r="E198">
        <v>2041</v>
      </c>
      <c r="F198">
        <v>99999999</v>
      </c>
    </row>
    <row r="199" spans="3:6" x14ac:dyDescent="0.25">
      <c r="C199" t="s">
        <v>19</v>
      </c>
      <c r="D199" t="s">
        <v>23</v>
      </c>
      <c r="E199">
        <v>2042</v>
      </c>
      <c r="F199">
        <v>99999999</v>
      </c>
    </row>
    <row r="200" spans="3:6" x14ac:dyDescent="0.25">
      <c r="C200" t="s">
        <v>19</v>
      </c>
      <c r="D200" t="s">
        <v>23</v>
      </c>
      <c r="E200">
        <v>2043</v>
      </c>
      <c r="F200">
        <v>99999999</v>
      </c>
    </row>
    <row r="201" spans="3:6" x14ac:dyDescent="0.25">
      <c r="C201" t="s">
        <v>19</v>
      </c>
      <c r="D201" t="s">
        <v>23</v>
      </c>
      <c r="E201">
        <v>2044</v>
      </c>
      <c r="F201">
        <v>99999999</v>
      </c>
    </row>
    <row r="202" spans="3:6" x14ac:dyDescent="0.25">
      <c r="C202" t="s">
        <v>19</v>
      </c>
      <c r="D202" t="s">
        <v>23</v>
      </c>
      <c r="E202">
        <v>2045</v>
      </c>
      <c r="F202">
        <v>99999999</v>
      </c>
    </row>
    <row r="203" spans="3:6" x14ac:dyDescent="0.25">
      <c r="C203" t="s">
        <v>19</v>
      </c>
      <c r="D203" t="s">
        <v>23</v>
      </c>
      <c r="E203">
        <v>2046</v>
      </c>
      <c r="F203">
        <v>99999999</v>
      </c>
    </row>
    <row r="204" spans="3:6" x14ac:dyDescent="0.25">
      <c r="C204" t="s">
        <v>19</v>
      </c>
      <c r="D204" t="s">
        <v>23</v>
      </c>
      <c r="E204">
        <v>2047</v>
      </c>
      <c r="F204">
        <v>99999999</v>
      </c>
    </row>
    <row r="205" spans="3:6" x14ac:dyDescent="0.25">
      <c r="C205" t="s">
        <v>19</v>
      </c>
      <c r="D205" t="s">
        <v>23</v>
      </c>
      <c r="E205">
        <v>2048</v>
      </c>
      <c r="F205">
        <v>99999999</v>
      </c>
    </row>
    <row r="206" spans="3:6" x14ac:dyDescent="0.25">
      <c r="C206" t="s">
        <v>19</v>
      </c>
      <c r="D206" t="s">
        <v>23</v>
      </c>
      <c r="E206">
        <v>2049</v>
      </c>
      <c r="F206">
        <v>99999999</v>
      </c>
    </row>
    <row r="207" spans="3:6" x14ac:dyDescent="0.25">
      <c r="C207" t="s">
        <v>19</v>
      </c>
      <c r="D207" t="s">
        <v>23</v>
      </c>
      <c r="E207">
        <v>2050</v>
      </c>
      <c r="F207">
        <v>99999999</v>
      </c>
    </row>
    <row r="208" spans="3:6" x14ac:dyDescent="0.25">
      <c r="C208" t="s">
        <v>19</v>
      </c>
      <c r="D208" t="s">
        <v>23</v>
      </c>
      <c r="E208">
        <v>2051</v>
      </c>
      <c r="F208">
        <v>99999999</v>
      </c>
    </row>
    <row r="209" spans="3:6" x14ac:dyDescent="0.25">
      <c r="C209" t="s">
        <v>19</v>
      </c>
      <c r="D209" t="s">
        <v>23</v>
      </c>
      <c r="E209">
        <v>2052</v>
      </c>
      <c r="F209">
        <v>99999999</v>
      </c>
    </row>
    <row r="210" spans="3:6" x14ac:dyDescent="0.25">
      <c r="C210" t="s">
        <v>19</v>
      </c>
      <c r="D210" t="s">
        <v>23</v>
      </c>
      <c r="E210">
        <v>2053</v>
      </c>
      <c r="F210">
        <v>99999999</v>
      </c>
    </row>
    <row r="211" spans="3:6" x14ac:dyDescent="0.25">
      <c r="C211" t="s">
        <v>19</v>
      </c>
      <c r="D211" t="s">
        <v>23</v>
      </c>
      <c r="E211">
        <v>2054</v>
      </c>
      <c r="F211">
        <v>99999999</v>
      </c>
    </row>
    <row r="212" spans="3:6" x14ac:dyDescent="0.25">
      <c r="C212" t="s">
        <v>19</v>
      </c>
      <c r="D212" t="s">
        <v>23</v>
      </c>
      <c r="E212">
        <v>2055</v>
      </c>
      <c r="F212">
        <v>99999999</v>
      </c>
    </row>
    <row r="213" spans="3:6" x14ac:dyDescent="0.25">
      <c r="C213" t="s">
        <v>19</v>
      </c>
      <c r="D213" t="s">
        <v>23</v>
      </c>
      <c r="E213">
        <v>2056</v>
      </c>
      <c r="F213">
        <v>99999999</v>
      </c>
    </row>
    <row r="214" spans="3:6" x14ac:dyDescent="0.25">
      <c r="C214" t="s">
        <v>19</v>
      </c>
      <c r="D214" t="s">
        <v>23</v>
      </c>
      <c r="E214">
        <v>2057</v>
      </c>
      <c r="F214">
        <v>99999999</v>
      </c>
    </row>
    <row r="215" spans="3:6" x14ac:dyDescent="0.25">
      <c r="C215" t="s">
        <v>19</v>
      </c>
      <c r="D215" t="s">
        <v>23</v>
      </c>
      <c r="E215">
        <v>2058</v>
      </c>
      <c r="F215">
        <v>99999999</v>
      </c>
    </row>
    <row r="216" spans="3:6" x14ac:dyDescent="0.25">
      <c r="C216" t="s">
        <v>19</v>
      </c>
      <c r="D216" t="s">
        <v>23</v>
      </c>
      <c r="E216">
        <v>2059</v>
      </c>
      <c r="F216">
        <v>99999999</v>
      </c>
    </row>
    <row r="217" spans="3:6" x14ac:dyDescent="0.25">
      <c r="C217" t="s">
        <v>19</v>
      </c>
      <c r="D217" t="s">
        <v>23</v>
      </c>
      <c r="E217">
        <v>2060</v>
      </c>
      <c r="F217">
        <v>99999999</v>
      </c>
    </row>
    <row r="218" spans="3:6" x14ac:dyDescent="0.25">
      <c r="C218" t="s">
        <v>19</v>
      </c>
      <c r="D218" t="s">
        <v>23</v>
      </c>
      <c r="E218">
        <v>2061</v>
      </c>
      <c r="F218">
        <v>99999999</v>
      </c>
    </row>
    <row r="219" spans="3:6" x14ac:dyDescent="0.25">
      <c r="C219" t="s">
        <v>19</v>
      </c>
      <c r="D219" t="s">
        <v>23</v>
      </c>
      <c r="E219">
        <v>2062</v>
      </c>
      <c r="F219">
        <v>99999999</v>
      </c>
    </row>
    <row r="220" spans="3:6" x14ac:dyDescent="0.25">
      <c r="C220" t="s">
        <v>19</v>
      </c>
      <c r="D220" t="s">
        <v>23</v>
      </c>
      <c r="E220">
        <v>2063</v>
      </c>
      <c r="F220">
        <v>99999999</v>
      </c>
    </row>
    <row r="221" spans="3:6" x14ac:dyDescent="0.25">
      <c r="C221" t="s">
        <v>19</v>
      </c>
      <c r="D221" t="s">
        <v>23</v>
      </c>
      <c r="E221">
        <v>2064</v>
      </c>
      <c r="F221">
        <v>99999999</v>
      </c>
    </row>
    <row r="222" spans="3:6" x14ac:dyDescent="0.25">
      <c r="C222" t="s">
        <v>19</v>
      </c>
      <c r="D222" t="s">
        <v>23</v>
      </c>
      <c r="E222">
        <v>2065</v>
      </c>
      <c r="F222">
        <v>99999999</v>
      </c>
    </row>
    <row r="223" spans="3:6" x14ac:dyDescent="0.25">
      <c r="C223" t="s">
        <v>19</v>
      </c>
      <c r="D223" t="s">
        <v>23</v>
      </c>
      <c r="E223">
        <v>2066</v>
      </c>
      <c r="F223">
        <v>99999999</v>
      </c>
    </row>
    <row r="224" spans="3:6" x14ac:dyDescent="0.25">
      <c r="C224" t="s">
        <v>19</v>
      </c>
      <c r="D224" t="s">
        <v>23</v>
      </c>
      <c r="E224">
        <v>2067</v>
      </c>
      <c r="F224">
        <v>99999999</v>
      </c>
    </row>
    <row r="225" spans="3:6" x14ac:dyDescent="0.25">
      <c r="C225" t="s">
        <v>19</v>
      </c>
      <c r="D225" t="s">
        <v>23</v>
      </c>
      <c r="E225">
        <v>2068</v>
      </c>
      <c r="F225">
        <v>99999999</v>
      </c>
    </row>
    <row r="226" spans="3:6" x14ac:dyDescent="0.25">
      <c r="C226" t="s">
        <v>19</v>
      </c>
      <c r="D226" t="s">
        <v>23</v>
      </c>
      <c r="E226">
        <v>2069</v>
      </c>
      <c r="F226">
        <v>99999999</v>
      </c>
    </row>
    <row r="227" spans="3:6" x14ac:dyDescent="0.25">
      <c r="C227" t="s">
        <v>19</v>
      </c>
      <c r="D227" t="s">
        <v>23</v>
      </c>
      <c r="E227">
        <v>2070</v>
      </c>
      <c r="F227">
        <v>99999999</v>
      </c>
    </row>
    <row r="228" spans="3:6" x14ac:dyDescent="0.25">
      <c r="C228" t="s">
        <v>19</v>
      </c>
      <c r="D228" t="s">
        <v>24</v>
      </c>
      <c r="E228">
        <v>2015</v>
      </c>
      <c r="F228">
        <f>73/1000</f>
        <v>7.2999999999999995E-2</v>
      </c>
    </row>
    <row r="229" spans="3:6" x14ac:dyDescent="0.25">
      <c r="C229" t="s">
        <v>19</v>
      </c>
      <c r="D229" t="s">
        <v>24</v>
      </c>
      <c r="E229">
        <v>2016</v>
      </c>
      <c r="F229">
        <f t="shared" ref="F229:F234" si="0">73/1000</f>
        <v>7.2999999999999995E-2</v>
      </c>
    </row>
    <row r="230" spans="3:6" x14ac:dyDescent="0.25">
      <c r="C230" t="s">
        <v>19</v>
      </c>
      <c r="D230" t="s">
        <v>24</v>
      </c>
      <c r="E230">
        <v>2017</v>
      </c>
      <c r="F230">
        <f t="shared" si="0"/>
        <v>7.2999999999999995E-2</v>
      </c>
    </row>
    <row r="231" spans="3:6" x14ac:dyDescent="0.25">
      <c r="C231" t="s">
        <v>19</v>
      </c>
      <c r="D231" t="s">
        <v>24</v>
      </c>
      <c r="E231">
        <v>2018</v>
      </c>
      <c r="F231">
        <f t="shared" si="0"/>
        <v>7.2999999999999995E-2</v>
      </c>
    </row>
    <row r="232" spans="3:6" x14ac:dyDescent="0.25">
      <c r="C232" t="s">
        <v>19</v>
      </c>
      <c r="D232" t="s">
        <v>24</v>
      </c>
      <c r="E232">
        <v>2019</v>
      </c>
      <c r="F232">
        <f t="shared" si="0"/>
        <v>7.2999999999999995E-2</v>
      </c>
    </row>
    <row r="233" spans="3:6" x14ac:dyDescent="0.25">
      <c r="C233" t="s">
        <v>19</v>
      </c>
      <c r="D233" t="s">
        <v>24</v>
      </c>
      <c r="E233">
        <v>2020</v>
      </c>
      <c r="F233">
        <f t="shared" si="0"/>
        <v>7.2999999999999995E-2</v>
      </c>
    </row>
    <row r="234" spans="3:6" x14ac:dyDescent="0.25">
      <c r="C234" t="s">
        <v>19</v>
      </c>
      <c r="D234" t="s">
        <v>24</v>
      </c>
      <c r="E234">
        <v>2021</v>
      </c>
      <c r="F234">
        <f t="shared" si="0"/>
        <v>7.2999999999999995E-2</v>
      </c>
    </row>
    <row r="235" spans="3:6" x14ac:dyDescent="0.25">
      <c r="C235" t="s">
        <v>19</v>
      </c>
      <c r="D235" t="s">
        <v>24</v>
      </c>
      <c r="E235">
        <v>2022</v>
      </c>
      <c r="F235">
        <f>110/1000</f>
        <v>0.11</v>
      </c>
    </row>
    <row r="236" spans="3:6" x14ac:dyDescent="0.25">
      <c r="C236" t="s">
        <v>19</v>
      </c>
      <c r="D236" t="s">
        <v>24</v>
      </c>
      <c r="E236">
        <v>2023</v>
      </c>
      <c r="F236">
        <f t="shared" ref="F236:F238" si="1">110/1000</f>
        <v>0.11</v>
      </c>
    </row>
    <row r="237" spans="3:6" x14ac:dyDescent="0.25">
      <c r="C237" t="s">
        <v>19</v>
      </c>
      <c r="D237" t="s">
        <v>24</v>
      </c>
      <c r="E237">
        <v>2024</v>
      </c>
      <c r="F237">
        <f t="shared" si="1"/>
        <v>0.11</v>
      </c>
    </row>
    <row r="238" spans="3:6" x14ac:dyDescent="0.25">
      <c r="C238" t="s">
        <v>19</v>
      </c>
      <c r="D238" t="s">
        <v>24</v>
      </c>
      <c r="E238">
        <v>2025</v>
      </c>
      <c r="F238">
        <f t="shared" si="1"/>
        <v>0.11</v>
      </c>
    </row>
    <row r="239" spans="3:6" x14ac:dyDescent="0.25">
      <c r="C239" t="s">
        <v>19</v>
      </c>
      <c r="D239" t="s">
        <v>24</v>
      </c>
      <c r="E239">
        <v>2026</v>
      </c>
      <c r="F239">
        <f>167/1000</f>
        <v>0.16700000000000001</v>
      </c>
    </row>
    <row r="240" spans="3:6" x14ac:dyDescent="0.25">
      <c r="C240" t="s">
        <v>19</v>
      </c>
      <c r="D240" t="s">
        <v>24</v>
      </c>
      <c r="E240">
        <v>2027</v>
      </c>
      <c r="F240">
        <f t="shared" ref="F240:F242" si="2">167/1000</f>
        <v>0.16700000000000001</v>
      </c>
    </row>
    <row r="241" spans="3:6" x14ac:dyDescent="0.25">
      <c r="C241" t="s">
        <v>19</v>
      </c>
      <c r="D241" t="s">
        <v>24</v>
      </c>
      <c r="E241">
        <v>2028</v>
      </c>
      <c r="F241">
        <f t="shared" si="2"/>
        <v>0.16700000000000001</v>
      </c>
    </row>
    <row r="242" spans="3:6" x14ac:dyDescent="0.25">
      <c r="C242" t="s">
        <v>19</v>
      </c>
      <c r="D242" t="s">
        <v>24</v>
      </c>
      <c r="E242">
        <v>2029</v>
      </c>
      <c r="F242">
        <f t="shared" si="2"/>
        <v>0.16700000000000001</v>
      </c>
    </row>
    <row r="243" spans="3:6" x14ac:dyDescent="0.25">
      <c r="C243" t="s">
        <v>19</v>
      </c>
      <c r="D243" t="s">
        <v>24</v>
      </c>
      <c r="E243">
        <v>2030</v>
      </c>
      <c r="F243">
        <f>220/1000</f>
        <v>0.22</v>
      </c>
    </row>
    <row r="244" spans="3:6" x14ac:dyDescent="0.25">
      <c r="C244" t="s">
        <v>19</v>
      </c>
      <c r="D244" t="s">
        <v>24</v>
      </c>
      <c r="E244">
        <v>2031</v>
      </c>
      <c r="F244">
        <f t="shared" ref="F244:F246" si="3">220/1000</f>
        <v>0.22</v>
      </c>
    </row>
    <row r="245" spans="3:6" x14ac:dyDescent="0.25">
      <c r="C245" t="s">
        <v>19</v>
      </c>
      <c r="D245" t="s">
        <v>24</v>
      </c>
      <c r="E245">
        <v>2032</v>
      </c>
      <c r="F245">
        <f t="shared" si="3"/>
        <v>0.22</v>
      </c>
    </row>
    <row r="246" spans="3:6" x14ac:dyDescent="0.25">
      <c r="C246" t="s">
        <v>19</v>
      </c>
      <c r="D246" t="s">
        <v>24</v>
      </c>
      <c r="E246">
        <v>2033</v>
      </c>
      <c r="F246">
        <f t="shared" si="3"/>
        <v>0.22</v>
      </c>
    </row>
    <row r="247" spans="3:6" x14ac:dyDescent="0.25">
      <c r="C247" t="s">
        <v>19</v>
      </c>
      <c r="D247" t="s">
        <v>24</v>
      </c>
      <c r="E247">
        <v>2034</v>
      </c>
      <c r="F247">
        <f>330/1000</f>
        <v>0.33</v>
      </c>
    </row>
    <row r="248" spans="3:6" x14ac:dyDescent="0.25">
      <c r="C248" t="s">
        <v>19</v>
      </c>
      <c r="D248" t="s">
        <v>24</v>
      </c>
      <c r="E248">
        <v>2035</v>
      </c>
      <c r="F248">
        <f t="shared" ref="F248:F250" si="4">330/1000</f>
        <v>0.33</v>
      </c>
    </row>
    <row r="249" spans="3:6" x14ac:dyDescent="0.25">
      <c r="C249" t="s">
        <v>19</v>
      </c>
      <c r="D249" t="s">
        <v>24</v>
      </c>
      <c r="E249">
        <v>2036</v>
      </c>
      <c r="F249">
        <f t="shared" si="4"/>
        <v>0.33</v>
      </c>
    </row>
    <row r="250" spans="3:6" x14ac:dyDescent="0.25">
      <c r="C250" t="s">
        <v>19</v>
      </c>
      <c r="D250" t="s">
        <v>24</v>
      </c>
      <c r="E250">
        <v>2037</v>
      </c>
      <c r="F250">
        <f t="shared" si="4"/>
        <v>0.33</v>
      </c>
    </row>
    <row r="251" spans="3:6" x14ac:dyDescent="0.25">
      <c r="C251" t="s">
        <v>19</v>
      </c>
      <c r="D251" t="s">
        <v>24</v>
      </c>
      <c r="E251">
        <v>2038</v>
      </c>
      <c r="F251">
        <f>420/1000</f>
        <v>0.42</v>
      </c>
    </row>
    <row r="252" spans="3:6" x14ac:dyDescent="0.25">
      <c r="C252" t="s">
        <v>19</v>
      </c>
      <c r="D252" t="s">
        <v>24</v>
      </c>
      <c r="E252">
        <v>2039</v>
      </c>
      <c r="F252">
        <f t="shared" ref="F252:F254" si="5">420/1000</f>
        <v>0.42</v>
      </c>
    </row>
    <row r="253" spans="3:6" x14ac:dyDescent="0.25">
      <c r="C253" t="s">
        <v>19</v>
      </c>
      <c r="D253" t="s">
        <v>24</v>
      </c>
      <c r="E253">
        <v>2040</v>
      </c>
      <c r="F253">
        <f t="shared" si="5"/>
        <v>0.42</v>
      </c>
    </row>
    <row r="254" spans="3:6" x14ac:dyDescent="0.25">
      <c r="C254" t="s">
        <v>19</v>
      </c>
      <c r="D254" t="s">
        <v>24</v>
      </c>
      <c r="E254">
        <v>2041</v>
      </c>
      <c r="F254">
        <f t="shared" si="5"/>
        <v>0.42</v>
      </c>
    </row>
    <row r="255" spans="3:6" x14ac:dyDescent="0.25">
      <c r="C255" t="s">
        <v>19</v>
      </c>
      <c r="D255" t="s">
        <v>24</v>
      </c>
      <c r="E255">
        <v>2042</v>
      </c>
      <c r="F255">
        <f>450/1000</f>
        <v>0.45</v>
      </c>
    </row>
    <row r="256" spans="3:6" x14ac:dyDescent="0.25">
      <c r="C256" t="s">
        <v>19</v>
      </c>
      <c r="D256" t="s">
        <v>24</v>
      </c>
      <c r="E256">
        <v>2043</v>
      </c>
      <c r="F256">
        <f t="shared" ref="F256:F258" si="6">450/1000</f>
        <v>0.45</v>
      </c>
    </row>
    <row r="257" spans="3:6" x14ac:dyDescent="0.25">
      <c r="C257" t="s">
        <v>19</v>
      </c>
      <c r="D257" t="s">
        <v>24</v>
      </c>
      <c r="E257">
        <v>2044</v>
      </c>
      <c r="F257">
        <f t="shared" si="6"/>
        <v>0.45</v>
      </c>
    </row>
    <row r="258" spans="3:6" x14ac:dyDescent="0.25">
      <c r="C258" t="s">
        <v>19</v>
      </c>
      <c r="D258" t="s">
        <v>24</v>
      </c>
      <c r="E258">
        <v>2045</v>
      </c>
      <c r="F258">
        <f t="shared" si="6"/>
        <v>0.45</v>
      </c>
    </row>
    <row r="259" spans="3:6" x14ac:dyDescent="0.25">
      <c r="C259" t="s">
        <v>19</v>
      </c>
      <c r="D259" t="s">
        <v>24</v>
      </c>
      <c r="E259">
        <v>2046</v>
      </c>
      <c r="F259">
        <f>500/1000</f>
        <v>0.5</v>
      </c>
    </row>
    <row r="260" spans="3:6" x14ac:dyDescent="0.25">
      <c r="C260" t="s">
        <v>19</v>
      </c>
      <c r="D260" t="s">
        <v>24</v>
      </c>
      <c r="E260">
        <v>2047</v>
      </c>
      <c r="F260">
        <f>500/1000</f>
        <v>0.5</v>
      </c>
    </row>
    <row r="261" spans="3:6" x14ac:dyDescent="0.25">
      <c r="C261" t="s">
        <v>19</v>
      </c>
      <c r="D261" t="s">
        <v>24</v>
      </c>
      <c r="E261">
        <v>2048</v>
      </c>
      <c r="F261">
        <v>999999</v>
      </c>
    </row>
    <row r="262" spans="3:6" x14ac:dyDescent="0.25">
      <c r="C262" t="s">
        <v>19</v>
      </c>
      <c r="D262" t="s">
        <v>24</v>
      </c>
      <c r="E262">
        <v>2049</v>
      </c>
      <c r="F262">
        <v>999999</v>
      </c>
    </row>
    <row r="263" spans="3:6" x14ac:dyDescent="0.25">
      <c r="C263" t="s">
        <v>19</v>
      </c>
      <c r="D263" t="s">
        <v>24</v>
      </c>
      <c r="E263">
        <v>2050</v>
      </c>
      <c r="F263">
        <v>999999</v>
      </c>
    </row>
    <row r="264" spans="3:6" x14ac:dyDescent="0.25">
      <c r="C264" t="s">
        <v>19</v>
      </c>
      <c r="D264" t="s">
        <v>24</v>
      </c>
      <c r="E264">
        <v>2051</v>
      </c>
      <c r="F264">
        <v>999999</v>
      </c>
    </row>
    <row r="265" spans="3:6" x14ac:dyDescent="0.25">
      <c r="C265" t="s">
        <v>19</v>
      </c>
      <c r="D265" t="s">
        <v>24</v>
      </c>
      <c r="E265">
        <v>2052</v>
      </c>
      <c r="F265">
        <v>999999</v>
      </c>
    </row>
    <row r="266" spans="3:6" x14ac:dyDescent="0.25">
      <c r="C266" t="s">
        <v>19</v>
      </c>
      <c r="D266" t="s">
        <v>24</v>
      </c>
      <c r="E266">
        <v>2053</v>
      </c>
      <c r="F266">
        <v>999999</v>
      </c>
    </row>
    <row r="267" spans="3:6" x14ac:dyDescent="0.25">
      <c r="C267" t="s">
        <v>19</v>
      </c>
      <c r="D267" t="s">
        <v>24</v>
      </c>
      <c r="E267">
        <v>2054</v>
      </c>
      <c r="F267">
        <v>999999</v>
      </c>
    </row>
    <row r="268" spans="3:6" x14ac:dyDescent="0.25">
      <c r="C268" t="s">
        <v>19</v>
      </c>
      <c r="D268" t="s">
        <v>24</v>
      </c>
      <c r="E268">
        <v>2055</v>
      </c>
      <c r="F268">
        <v>999999</v>
      </c>
    </row>
    <row r="269" spans="3:6" x14ac:dyDescent="0.25">
      <c r="C269" t="s">
        <v>19</v>
      </c>
      <c r="D269" t="s">
        <v>24</v>
      </c>
      <c r="E269">
        <v>2056</v>
      </c>
      <c r="F269">
        <v>999999</v>
      </c>
    </row>
    <row r="270" spans="3:6" x14ac:dyDescent="0.25">
      <c r="C270" t="s">
        <v>19</v>
      </c>
      <c r="D270" t="s">
        <v>24</v>
      </c>
      <c r="E270">
        <v>2057</v>
      </c>
      <c r="F270">
        <v>999999</v>
      </c>
    </row>
    <row r="271" spans="3:6" x14ac:dyDescent="0.25">
      <c r="C271" t="s">
        <v>19</v>
      </c>
      <c r="D271" t="s">
        <v>24</v>
      </c>
      <c r="E271">
        <v>2058</v>
      </c>
      <c r="F271">
        <v>999999</v>
      </c>
    </row>
    <row r="272" spans="3:6" x14ac:dyDescent="0.25">
      <c r="C272" t="s">
        <v>19</v>
      </c>
      <c r="D272" t="s">
        <v>24</v>
      </c>
      <c r="E272">
        <v>2059</v>
      </c>
      <c r="F272">
        <v>999999</v>
      </c>
    </row>
    <row r="273" spans="3:6" x14ac:dyDescent="0.25">
      <c r="C273" t="s">
        <v>19</v>
      </c>
      <c r="D273" t="s">
        <v>24</v>
      </c>
      <c r="E273">
        <v>2060</v>
      </c>
      <c r="F273">
        <v>999999</v>
      </c>
    </row>
    <row r="274" spans="3:6" x14ac:dyDescent="0.25">
      <c r="C274" t="s">
        <v>19</v>
      </c>
      <c r="D274" t="s">
        <v>24</v>
      </c>
      <c r="E274">
        <v>2061</v>
      </c>
      <c r="F274">
        <v>999999</v>
      </c>
    </row>
    <row r="275" spans="3:6" x14ac:dyDescent="0.25">
      <c r="C275" t="s">
        <v>19</v>
      </c>
      <c r="D275" t="s">
        <v>24</v>
      </c>
      <c r="E275">
        <v>2062</v>
      </c>
      <c r="F275">
        <v>999999</v>
      </c>
    </row>
    <row r="276" spans="3:6" x14ac:dyDescent="0.25">
      <c r="C276" t="s">
        <v>19</v>
      </c>
      <c r="D276" t="s">
        <v>24</v>
      </c>
      <c r="E276">
        <v>2063</v>
      </c>
      <c r="F276">
        <v>999999</v>
      </c>
    </row>
    <row r="277" spans="3:6" x14ac:dyDescent="0.25">
      <c r="C277" t="s">
        <v>19</v>
      </c>
      <c r="D277" t="s">
        <v>24</v>
      </c>
      <c r="E277">
        <v>2064</v>
      </c>
      <c r="F277">
        <v>999999</v>
      </c>
    </row>
    <row r="278" spans="3:6" x14ac:dyDescent="0.25">
      <c r="C278" t="s">
        <v>19</v>
      </c>
      <c r="D278" t="s">
        <v>24</v>
      </c>
      <c r="E278">
        <v>2065</v>
      </c>
      <c r="F278">
        <v>999999</v>
      </c>
    </row>
    <row r="279" spans="3:6" x14ac:dyDescent="0.25">
      <c r="C279" t="s">
        <v>19</v>
      </c>
      <c r="D279" t="s">
        <v>24</v>
      </c>
      <c r="E279">
        <v>2066</v>
      </c>
      <c r="F279">
        <v>999999</v>
      </c>
    </row>
    <row r="280" spans="3:6" x14ac:dyDescent="0.25">
      <c r="C280" t="s">
        <v>19</v>
      </c>
      <c r="D280" t="s">
        <v>24</v>
      </c>
      <c r="E280">
        <v>2067</v>
      </c>
      <c r="F280">
        <v>999999</v>
      </c>
    </row>
    <row r="281" spans="3:6" x14ac:dyDescent="0.25">
      <c r="C281" t="s">
        <v>19</v>
      </c>
      <c r="D281" t="s">
        <v>24</v>
      </c>
      <c r="E281">
        <v>2068</v>
      </c>
      <c r="F281">
        <v>999999</v>
      </c>
    </row>
    <row r="282" spans="3:6" x14ac:dyDescent="0.25">
      <c r="C282" t="s">
        <v>19</v>
      </c>
      <c r="D282" t="s">
        <v>24</v>
      </c>
      <c r="E282">
        <v>2069</v>
      </c>
      <c r="F282">
        <v>999999</v>
      </c>
    </row>
    <row r="283" spans="3:6" x14ac:dyDescent="0.25">
      <c r="C283" t="s">
        <v>19</v>
      </c>
      <c r="D283" t="s">
        <v>24</v>
      </c>
      <c r="E283">
        <v>2070</v>
      </c>
      <c r="F283">
        <v>999999</v>
      </c>
    </row>
    <row r="284" spans="3:6" x14ac:dyDescent="0.25">
      <c r="C284" t="s">
        <v>19</v>
      </c>
      <c r="D284" t="s">
        <v>25</v>
      </c>
      <c r="E284">
        <v>2015</v>
      </c>
      <c r="F284">
        <v>0</v>
      </c>
    </row>
    <row r="285" spans="3:6" x14ac:dyDescent="0.25">
      <c r="C285" t="s">
        <v>19</v>
      </c>
      <c r="D285" t="s">
        <v>25</v>
      </c>
      <c r="E285">
        <v>2016</v>
      </c>
      <c r="F285">
        <v>0</v>
      </c>
    </row>
    <row r="286" spans="3:6" x14ac:dyDescent="0.25">
      <c r="C286" t="s">
        <v>19</v>
      </c>
      <c r="D286" t="s">
        <v>25</v>
      </c>
      <c r="E286">
        <v>2017</v>
      </c>
      <c r="F286">
        <v>0</v>
      </c>
    </row>
    <row r="287" spans="3:6" x14ac:dyDescent="0.25">
      <c r="C287" t="s">
        <v>19</v>
      </c>
      <c r="D287" t="s">
        <v>25</v>
      </c>
      <c r="E287">
        <v>2018</v>
      </c>
      <c r="F287">
        <v>0</v>
      </c>
    </row>
    <row r="288" spans="3:6" x14ac:dyDescent="0.25">
      <c r="C288" t="s">
        <v>19</v>
      </c>
      <c r="D288" t="s">
        <v>25</v>
      </c>
      <c r="E288">
        <v>2019</v>
      </c>
      <c r="F288">
        <v>0</v>
      </c>
    </row>
    <row r="289" spans="3:6" x14ac:dyDescent="0.25">
      <c r="C289" t="s">
        <v>19</v>
      </c>
      <c r="D289" t="s">
        <v>25</v>
      </c>
      <c r="E289">
        <v>2020</v>
      </c>
      <c r="F289">
        <f>700/1000</f>
        <v>0.7</v>
      </c>
    </row>
    <row r="290" spans="3:6" x14ac:dyDescent="0.25">
      <c r="C290" t="s">
        <v>19</v>
      </c>
      <c r="D290" t="s">
        <v>25</v>
      </c>
      <c r="E290">
        <v>2021</v>
      </c>
      <c r="F290">
        <f>700/1000</f>
        <v>0.7</v>
      </c>
    </row>
    <row r="291" spans="3:6" x14ac:dyDescent="0.25">
      <c r="C291" t="s">
        <v>19</v>
      </c>
      <c r="D291" t="s">
        <v>25</v>
      </c>
      <c r="E291">
        <v>2022</v>
      </c>
      <c r="F291">
        <f>1250/1000</f>
        <v>1.25</v>
      </c>
    </row>
    <row r="292" spans="3:6" x14ac:dyDescent="0.25">
      <c r="C292" t="s">
        <v>19</v>
      </c>
      <c r="D292" t="s">
        <v>25</v>
      </c>
      <c r="E292">
        <v>2023</v>
      </c>
      <c r="F292">
        <f t="shared" ref="F292:F294" si="7">1250/1000</f>
        <v>1.25</v>
      </c>
    </row>
    <row r="293" spans="3:6" x14ac:dyDescent="0.25">
      <c r="C293" t="s">
        <v>19</v>
      </c>
      <c r="D293" t="s">
        <v>25</v>
      </c>
      <c r="E293">
        <v>2024</v>
      </c>
      <c r="F293">
        <f t="shared" si="7"/>
        <v>1.25</v>
      </c>
    </row>
    <row r="294" spans="3:6" x14ac:dyDescent="0.25">
      <c r="C294" t="s">
        <v>19</v>
      </c>
      <c r="D294" t="s">
        <v>25</v>
      </c>
      <c r="E294">
        <v>2025</v>
      </c>
      <c r="F294">
        <f t="shared" si="7"/>
        <v>1.25</v>
      </c>
    </row>
    <row r="295" spans="3:6" x14ac:dyDescent="0.25">
      <c r="C295" t="s">
        <v>19</v>
      </c>
      <c r="D295" t="s">
        <v>25</v>
      </c>
      <c r="E295">
        <v>2026</v>
      </c>
      <c r="F295">
        <f>3618/1000</f>
        <v>3.6179999999999999</v>
      </c>
    </row>
    <row r="296" spans="3:6" x14ac:dyDescent="0.25">
      <c r="C296" t="s">
        <v>19</v>
      </c>
      <c r="D296" t="s">
        <v>25</v>
      </c>
      <c r="E296">
        <v>2027</v>
      </c>
      <c r="F296">
        <f t="shared" ref="F296:F298" si="8">3618/1000</f>
        <v>3.6179999999999999</v>
      </c>
    </row>
    <row r="297" spans="3:6" x14ac:dyDescent="0.25">
      <c r="C297" t="s">
        <v>19</v>
      </c>
      <c r="D297" t="s">
        <v>25</v>
      </c>
      <c r="E297">
        <v>2028</v>
      </c>
      <c r="F297">
        <f t="shared" si="8"/>
        <v>3.6179999999999999</v>
      </c>
    </row>
    <row r="298" spans="3:6" x14ac:dyDescent="0.25">
      <c r="C298" t="s">
        <v>19</v>
      </c>
      <c r="D298" t="s">
        <v>25</v>
      </c>
      <c r="E298">
        <v>2029</v>
      </c>
      <c r="F298">
        <f t="shared" si="8"/>
        <v>3.6179999999999999</v>
      </c>
    </row>
    <row r="299" spans="3:6" x14ac:dyDescent="0.25">
      <c r="C299" t="s">
        <v>19</v>
      </c>
      <c r="D299" t="s">
        <v>25</v>
      </c>
      <c r="E299">
        <v>2030</v>
      </c>
      <c r="F299">
        <f>5579/1000</f>
        <v>5.5789999999999997</v>
      </c>
    </row>
    <row r="300" spans="3:6" x14ac:dyDescent="0.25">
      <c r="C300" t="s">
        <v>19</v>
      </c>
      <c r="D300" t="s">
        <v>25</v>
      </c>
      <c r="E300">
        <v>2031</v>
      </c>
      <c r="F300">
        <f t="shared" ref="F300:F302" si="9">5579/1000</f>
        <v>5.5789999999999997</v>
      </c>
    </row>
    <row r="301" spans="3:6" x14ac:dyDescent="0.25">
      <c r="C301" t="s">
        <v>19</v>
      </c>
      <c r="D301" t="s">
        <v>25</v>
      </c>
      <c r="E301">
        <v>2032</v>
      </c>
      <c r="F301">
        <f t="shared" si="9"/>
        <v>5.5789999999999997</v>
      </c>
    </row>
    <row r="302" spans="3:6" x14ac:dyDescent="0.25">
      <c r="C302" t="s">
        <v>19</v>
      </c>
      <c r="D302" t="s">
        <v>25</v>
      </c>
      <c r="E302">
        <v>2033</v>
      </c>
      <c r="F302">
        <f t="shared" si="9"/>
        <v>5.5789999999999997</v>
      </c>
    </row>
    <row r="303" spans="3:6" x14ac:dyDescent="0.25">
      <c r="C303" t="s">
        <v>19</v>
      </c>
      <c r="D303" t="s">
        <v>25</v>
      </c>
      <c r="E303">
        <v>2034</v>
      </c>
      <c r="F303">
        <f>8179/1000</f>
        <v>8.1790000000000003</v>
      </c>
    </row>
    <row r="304" spans="3:6" x14ac:dyDescent="0.25">
      <c r="C304" t="s">
        <v>19</v>
      </c>
      <c r="D304" t="s">
        <v>25</v>
      </c>
      <c r="E304">
        <v>2035</v>
      </c>
      <c r="F304">
        <f t="shared" ref="F304:F306" si="10">8179/1000</f>
        <v>8.1790000000000003</v>
      </c>
    </row>
    <row r="305" spans="3:6" x14ac:dyDescent="0.25">
      <c r="C305" t="s">
        <v>19</v>
      </c>
      <c r="D305" t="s">
        <v>25</v>
      </c>
      <c r="E305">
        <v>2036</v>
      </c>
      <c r="F305">
        <f t="shared" si="10"/>
        <v>8.1790000000000003</v>
      </c>
    </row>
    <row r="306" spans="3:6" x14ac:dyDescent="0.25">
      <c r="C306" t="s">
        <v>19</v>
      </c>
      <c r="D306" t="s">
        <v>25</v>
      </c>
      <c r="E306">
        <v>2037</v>
      </c>
      <c r="F306">
        <f t="shared" si="10"/>
        <v>8.1790000000000003</v>
      </c>
    </row>
    <row r="307" spans="3:6" x14ac:dyDescent="0.25">
      <c r="C307" t="s">
        <v>19</v>
      </c>
      <c r="D307" t="s">
        <v>25</v>
      </c>
      <c r="E307">
        <v>2038</v>
      </c>
      <c r="F307">
        <f>10661/1000</f>
        <v>10.661</v>
      </c>
    </row>
    <row r="308" spans="3:6" x14ac:dyDescent="0.25">
      <c r="C308" t="s">
        <v>19</v>
      </c>
      <c r="D308" t="s">
        <v>25</v>
      </c>
      <c r="E308">
        <v>2039</v>
      </c>
      <c r="F308">
        <f t="shared" ref="F308:F310" si="11">10661/1000</f>
        <v>10.661</v>
      </c>
    </row>
    <row r="309" spans="3:6" x14ac:dyDescent="0.25">
      <c r="C309" t="s">
        <v>19</v>
      </c>
      <c r="D309" t="s">
        <v>25</v>
      </c>
      <c r="E309">
        <v>2040</v>
      </c>
      <c r="F309">
        <f t="shared" si="11"/>
        <v>10.661</v>
      </c>
    </row>
    <row r="310" spans="3:6" x14ac:dyDescent="0.25">
      <c r="C310" t="s">
        <v>19</v>
      </c>
      <c r="D310" t="s">
        <v>25</v>
      </c>
      <c r="E310">
        <v>2041</v>
      </c>
      <c r="F310">
        <f t="shared" si="11"/>
        <v>10.661</v>
      </c>
    </row>
    <row r="311" spans="3:6" x14ac:dyDescent="0.25">
      <c r="C311" t="s">
        <v>19</v>
      </c>
      <c r="D311" t="s">
        <v>25</v>
      </c>
      <c r="E311">
        <v>2042</v>
      </c>
      <c r="F311">
        <f>10722/1000</f>
        <v>10.722</v>
      </c>
    </row>
    <row r="312" spans="3:6" x14ac:dyDescent="0.25">
      <c r="C312" t="s">
        <v>19</v>
      </c>
      <c r="D312" t="s">
        <v>25</v>
      </c>
      <c r="E312">
        <v>2043</v>
      </c>
      <c r="F312">
        <f t="shared" ref="F312:F314" si="12">10722/1000</f>
        <v>10.722</v>
      </c>
    </row>
    <row r="313" spans="3:6" x14ac:dyDescent="0.25">
      <c r="C313" t="s">
        <v>19</v>
      </c>
      <c r="D313" t="s">
        <v>25</v>
      </c>
      <c r="E313">
        <v>2044</v>
      </c>
      <c r="F313">
        <f t="shared" si="12"/>
        <v>10.722</v>
      </c>
    </row>
    <row r="314" spans="3:6" x14ac:dyDescent="0.25">
      <c r="C314" t="s">
        <v>19</v>
      </c>
      <c r="D314" t="s">
        <v>25</v>
      </c>
      <c r="E314">
        <v>2045</v>
      </c>
      <c r="F314">
        <f t="shared" si="12"/>
        <v>10.722</v>
      </c>
    </row>
    <row r="315" spans="3:6" x14ac:dyDescent="0.25">
      <c r="C315" t="s">
        <v>19</v>
      </c>
      <c r="D315" t="s">
        <v>25</v>
      </c>
      <c r="E315">
        <v>2046</v>
      </c>
      <c r="F315">
        <f>12222/1000</f>
        <v>12.222</v>
      </c>
    </row>
    <row r="316" spans="3:6" x14ac:dyDescent="0.25">
      <c r="C316" t="s">
        <v>19</v>
      </c>
      <c r="D316" t="s">
        <v>25</v>
      </c>
      <c r="E316">
        <v>2047</v>
      </c>
      <c r="F316">
        <f>12222/1000</f>
        <v>12.222</v>
      </c>
    </row>
    <row r="317" spans="3:6" x14ac:dyDescent="0.25">
      <c r="C317" t="s">
        <v>19</v>
      </c>
      <c r="D317" t="s">
        <v>25</v>
      </c>
      <c r="E317">
        <v>2048</v>
      </c>
      <c r="F317">
        <v>999999</v>
      </c>
    </row>
    <row r="318" spans="3:6" x14ac:dyDescent="0.25">
      <c r="C318" t="s">
        <v>19</v>
      </c>
      <c r="D318" t="s">
        <v>25</v>
      </c>
      <c r="E318">
        <v>2049</v>
      </c>
      <c r="F318">
        <v>999999</v>
      </c>
    </row>
    <row r="319" spans="3:6" x14ac:dyDescent="0.25">
      <c r="C319" t="s">
        <v>19</v>
      </c>
      <c r="D319" t="s">
        <v>25</v>
      </c>
      <c r="E319">
        <v>2050</v>
      </c>
      <c r="F319">
        <v>999999</v>
      </c>
    </row>
    <row r="320" spans="3:6" x14ac:dyDescent="0.25">
      <c r="C320" t="s">
        <v>19</v>
      </c>
      <c r="D320" t="s">
        <v>25</v>
      </c>
      <c r="E320">
        <v>2051</v>
      </c>
      <c r="F320">
        <v>999999</v>
      </c>
    </row>
    <row r="321" spans="3:6" x14ac:dyDescent="0.25">
      <c r="C321" t="s">
        <v>19</v>
      </c>
      <c r="D321" t="s">
        <v>25</v>
      </c>
      <c r="E321">
        <v>2052</v>
      </c>
      <c r="F321">
        <v>999999</v>
      </c>
    </row>
    <row r="322" spans="3:6" x14ac:dyDescent="0.25">
      <c r="C322" t="s">
        <v>19</v>
      </c>
      <c r="D322" t="s">
        <v>25</v>
      </c>
      <c r="E322">
        <v>2053</v>
      </c>
      <c r="F322">
        <v>999999</v>
      </c>
    </row>
    <row r="323" spans="3:6" x14ac:dyDescent="0.25">
      <c r="C323" t="s">
        <v>19</v>
      </c>
      <c r="D323" t="s">
        <v>25</v>
      </c>
      <c r="E323">
        <v>2054</v>
      </c>
      <c r="F323">
        <v>999999</v>
      </c>
    </row>
    <row r="324" spans="3:6" x14ac:dyDescent="0.25">
      <c r="C324" t="s">
        <v>19</v>
      </c>
      <c r="D324" t="s">
        <v>25</v>
      </c>
      <c r="E324">
        <v>2055</v>
      </c>
      <c r="F324">
        <v>999999</v>
      </c>
    </row>
    <row r="325" spans="3:6" x14ac:dyDescent="0.25">
      <c r="C325" t="s">
        <v>19</v>
      </c>
      <c r="D325" t="s">
        <v>25</v>
      </c>
      <c r="E325">
        <v>2056</v>
      </c>
      <c r="F325">
        <v>999999</v>
      </c>
    </row>
    <row r="326" spans="3:6" x14ac:dyDescent="0.25">
      <c r="C326" t="s">
        <v>19</v>
      </c>
      <c r="D326" t="s">
        <v>25</v>
      </c>
      <c r="E326">
        <v>2057</v>
      </c>
      <c r="F326">
        <v>999999</v>
      </c>
    </row>
    <row r="327" spans="3:6" x14ac:dyDescent="0.25">
      <c r="C327" t="s">
        <v>19</v>
      </c>
      <c r="D327" t="s">
        <v>25</v>
      </c>
      <c r="E327">
        <v>2058</v>
      </c>
      <c r="F327">
        <v>999999</v>
      </c>
    </row>
    <row r="328" spans="3:6" x14ac:dyDescent="0.25">
      <c r="C328" t="s">
        <v>19</v>
      </c>
      <c r="D328" t="s">
        <v>25</v>
      </c>
      <c r="E328">
        <v>2059</v>
      </c>
      <c r="F328">
        <v>999999</v>
      </c>
    </row>
    <row r="329" spans="3:6" x14ac:dyDescent="0.25">
      <c r="C329" t="s">
        <v>19</v>
      </c>
      <c r="D329" t="s">
        <v>25</v>
      </c>
      <c r="E329">
        <v>2060</v>
      </c>
      <c r="F329">
        <v>999999</v>
      </c>
    </row>
    <row r="330" spans="3:6" x14ac:dyDescent="0.25">
      <c r="C330" t="s">
        <v>19</v>
      </c>
      <c r="D330" t="s">
        <v>25</v>
      </c>
      <c r="E330">
        <v>2061</v>
      </c>
      <c r="F330">
        <v>999999</v>
      </c>
    </row>
    <row r="331" spans="3:6" x14ac:dyDescent="0.25">
      <c r="C331" t="s">
        <v>19</v>
      </c>
      <c r="D331" t="s">
        <v>25</v>
      </c>
      <c r="E331">
        <v>2062</v>
      </c>
      <c r="F331">
        <v>999999</v>
      </c>
    </row>
    <row r="332" spans="3:6" x14ac:dyDescent="0.25">
      <c r="C332" t="s">
        <v>19</v>
      </c>
      <c r="D332" t="s">
        <v>25</v>
      </c>
      <c r="E332">
        <v>2063</v>
      </c>
      <c r="F332">
        <v>999999</v>
      </c>
    </row>
    <row r="333" spans="3:6" x14ac:dyDescent="0.25">
      <c r="C333" t="s">
        <v>19</v>
      </c>
      <c r="D333" t="s">
        <v>25</v>
      </c>
      <c r="E333">
        <v>2064</v>
      </c>
      <c r="F333">
        <v>999999</v>
      </c>
    </row>
    <row r="334" spans="3:6" x14ac:dyDescent="0.25">
      <c r="C334" t="s">
        <v>19</v>
      </c>
      <c r="D334" t="s">
        <v>25</v>
      </c>
      <c r="E334">
        <v>2065</v>
      </c>
      <c r="F334">
        <v>999999</v>
      </c>
    </row>
    <row r="335" spans="3:6" x14ac:dyDescent="0.25">
      <c r="C335" t="s">
        <v>19</v>
      </c>
      <c r="D335" t="s">
        <v>25</v>
      </c>
      <c r="E335">
        <v>2066</v>
      </c>
      <c r="F335">
        <v>999999</v>
      </c>
    </row>
    <row r="336" spans="3:6" x14ac:dyDescent="0.25">
      <c r="C336" t="s">
        <v>19</v>
      </c>
      <c r="D336" t="s">
        <v>25</v>
      </c>
      <c r="E336">
        <v>2067</v>
      </c>
      <c r="F336">
        <v>999999</v>
      </c>
    </row>
    <row r="337" spans="3:6" x14ac:dyDescent="0.25">
      <c r="C337" t="s">
        <v>19</v>
      </c>
      <c r="D337" t="s">
        <v>25</v>
      </c>
      <c r="E337">
        <v>2068</v>
      </c>
      <c r="F337">
        <v>999999</v>
      </c>
    </row>
    <row r="338" spans="3:6" x14ac:dyDescent="0.25">
      <c r="C338" t="s">
        <v>19</v>
      </c>
      <c r="D338" t="s">
        <v>25</v>
      </c>
      <c r="E338">
        <v>2069</v>
      </c>
      <c r="F338">
        <v>999999</v>
      </c>
    </row>
    <row r="339" spans="3:6" x14ac:dyDescent="0.25">
      <c r="C339" t="s">
        <v>19</v>
      </c>
      <c r="D339" t="s">
        <v>25</v>
      </c>
      <c r="E339">
        <v>2070</v>
      </c>
      <c r="F339">
        <v>999999</v>
      </c>
    </row>
    <row r="340" spans="3:6" x14ac:dyDescent="0.25">
      <c r="C340" t="s">
        <v>19</v>
      </c>
      <c r="D340" t="s">
        <v>26</v>
      </c>
      <c r="E340">
        <v>2015</v>
      </c>
      <c r="F340">
        <v>99999999</v>
      </c>
    </row>
    <row r="341" spans="3:6" x14ac:dyDescent="0.25">
      <c r="C341" t="s">
        <v>19</v>
      </c>
      <c r="D341" t="s">
        <v>26</v>
      </c>
      <c r="E341">
        <v>2016</v>
      </c>
      <c r="F341">
        <v>99999999</v>
      </c>
    </row>
    <row r="342" spans="3:6" x14ac:dyDescent="0.25">
      <c r="C342" t="s">
        <v>19</v>
      </c>
      <c r="D342" t="s">
        <v>26</v>
      </c>
      <c r="E342">
        <v>2017</v>
      </c>
      <c r="F342">
        <v>99999999</v>
      </c>
    </row>
    <row r="343" spans="3:6" x14ac:dyDescent="0.25">
      <c r="C343" t="s">
        <v>19</v>
      </c>
      <c r="D343" t="s">
        <v>26</v>
      </c>
      <c r="E343">
        <v>2018</v>
      </c>
      <c r="F343">
        <v>99999999</v>
      </c>
    </row>
    <row r="344" spans="3:6" x14ac:dyDescent="0.25">
      <c r="C344" t="s">
        <v>19</v>
      </c>
      <c r="D344" t="s">
        <v>26</v>
      </c>
      <c r="E344">
        <v>2019</v>
      </c>
      <c r="F344">
        <v>99999999</v>
      </c>
    </row>
    <row r="345" spans="3:6" x14ac:dyDescent="0.25">
      <c r="C345" t="s">
        <v>19</v>
      </c>
      <c r="D345" t="s">
        <v>26</v>
      </c>
      <c r="E345">
        <v>2020</v>
      </c>
      <c r="F345">
        <v>99999999</v>
      </c>
    </row>
    <row r="346" spans="3:6" x14ac:dyDescent="0.25">
      <c r="C346" t="s">
        <v>19</v>
      </c>
      <c r="D346" t="s">
        <v>26</v>
      </c>
      <c r="E346">
        <v>2021</v>
      </c>
      <c r="F346">
        <v>99999999</v>
      </c>
    </row>
    <row r="347" spans="3:6" x14ac:dyDescent="0.25">
      <c r="C347" t="s">
        <v>19</v>
      </c>
      <c r="D347" t="s">
        <v>26</v>
      </c>
      <c r="E347">
        <v>2022</v>
      </c>
      <c r="F347">
        <v>99999999</v>
      </c>
    </row>
    <row r="348" spans="3:6" x14ac:dyDescent="0.25">
      <c r="C348" t="s">
        <v>19</v>
      </c>
      <c r="D348" t="s">
        <v>26</v>
      </c>
      <c r="E348">
        <v>2023</v>
      </c>
      <c r="F348">
        <v>99999999</v>
      </c>
    </row>
    <row r="349" spans="3:6" x14ac:dyDescent="0.25">
      <c r="C349" t="s">
        <v>19</v>
      </c>
      <c r="D349" t="s">
        <v>26</v>
      </c>
      <c r="E349">
        <v>2024</v>
      </c>
      <c r="F349">
        <v>99999999</v>
      </c>
    </row>
    <row r="350" spans="3:6" x14ac:dyDescent="0.25">
      <c r="C350" t="s">
        <v>19</v>
      </c>
      <c r="D350" t="s">
        <v>26</v>
      </c>
      <c r="E350">
        <v>2025</v>
      </c>
      <c r="F350">
        <v>99999999</v>
      </c>
    </row>
    <row r="351" spans="3:6" x14ac:dyDescent="0.25">
      <c r="C351" t="s">
        <v>19</v>
      </c>
      <c r="D351" t="s">
        <v>26</v>
      </c>
      <c r="E351">
        <v>2026</v>
      </c>
      <c r="F351">
        <v>99999999</v>
      </c>
    </row>
    <row r="352" spans="3:6" x14ac:dyDescent="0.25">
      <c r="C352" t="s">
        <v>19</v>
      </c>
      <c r="D352" t="s">
        <v>26</v>
      </c>
      <c r="E352">
        <v>2027</v>
      </c>
      <c r="F352">
        <v>99999999</v>
      </c>
    </row>
    <row r="353" spans="3:6" x14ac:dyDescent="0.25">
      <c r="C353" t="s">
        <v>19</v>
      </c>
      <c r="D353" t="s">
        <v>26</v>
      </c>
      <c r="E353">
        <v>2028</v>
      </c>
      <c r="F353">
        <v>99999999</v>
      </c>
    </row>
    <row r="354" spans="3:6" x14ac:dyDescent="0.25">
      <c r="C354" t="s">
        <v>19</v>
      </c>
      <c r="D354" t="s">
        <v>26</v>
      </c>
      <c r="E354">
        <v>2029</v>
      </c>
      <c r="F354">
        <v>99999999</v>
      </c>
    </row>
    <row r="355" spans="3:6" x14ac:dyDescent="0.25">
      <c r="C355" t="s">
        <v>19</v>
      </c>
      <c r="D355" t="s">
        <v>26</v>
      </c>
      <c r="E355">
        <v>2030</v>
      </c>
      <c r="F355">
        <v>99999999</v>
      </c>
    </row>
    <row r="356" spans="3:6" x14ac:dyDescent="0.25">
      <c r="C356" t="s">
        <v>19</v>
      </c>
      <c r="D356" t="s">
        <v>26</v>
      </c>
      <c r="E356">
        <v>2031</v>
      </c>
      <c r="F356">
        <v>99999999</v>
      </c>
    </row>
    <row r="357" spans="3:6" x14ac:dyDescent="0.25">
      <c r="C357" t="s">
        <v>19</v>
      </c>
      <c r="D357" t="s">
        <v>26</v>
      </c>
      <c r="E357">
        <v>2032</v>
      </c>
      <c r="F357">
        <v>99999999</v>
      </c>
    </row>
    <row r="358" spans="3:6" x14ac:dyDescent="0.25">
      <c r="C358" t="s">
        <v>19</v>
      </c>
      <c r="D358" t="s">
        <v>26</v>
      </c>
      <c r="E358">
        <v>2033</v>
      </c>
      <c r="F358">
        <v>99999999</v>
      </c>
    </row>
    <row r="359" spans="3:6" x14ac:dyDescent="0.25">
      <c r="C359" t="s">
        <v>19</v>
      </c>
      <c r="D359" t="s">
        <v>26</v>
      </c>
      <c r="E359">
        <v>2034</v>
      </c>
      <c r="F359">
        <v>99999999</v>
      </c>
    </row>
    <row r="360" spans="3:6" x14ac:dyDescent="0.25">
      <c r="C360" t="s">
        <v>19</v>
      </c>
      <c r="D360" t="s">
        <v>26</v>
      </c>
      <c r="E360">
        <v>2035</v>
      </c>
      <c r="F360">
        <v>99999999</v>
      </c>
    </row>
    <row r="361" spans="3:6" x14ac:dyDescent="0.25">
      <c r="C361" t="s">
        <v>19</v>
      </c>
      <c r="D361" t="s">
        <v>26</v>
      </c>
      <c r="E361">
        <v>2036</v>
      </c>
      <c r="F361">
        <v>99999999</v>
      </c>
    </row>
    <row r="362" spans="3:6" x14ac:dyDescent="0.25">
      <c r="C362" t="s">
        <v>19</v>
      </c>
      <c r="D362" t="s">
        <v>26</v>
      </c>
      <c r="E362">
        <v>2037</v>
      </c>
      <c r="F362">
        <v>99999999</v>
      </c>
    </row>
    <row r="363" spans="3:6" x14ac:dyDescent="0.25">
      <c r="C363" t="s">
        <v>19</v>
      </c>
      <c r="D363" t="s">
        <v>26</v>
      </c>
      <c r="E363">
        <v>2038</v>
      </c>
      <c r="F363">
        <v>99999999</v>
      </c>
    </row>
    <row r="364" spans="3:6" x14ac:dyDescent="0.25">
      <c r="C364" t="s">
        <v>19</v>
      </c>
      <c r="D364" t="s">
        <v>26</v>
      </c>
      <c r="E364">
        <v>2039</v>
      </c>
      <c r="F364">
        <v>99999999</v>
      </c>
    </row>
    <row r="365" spans="3:6" x14ac:dyDescent="0.25">
      <c r="C365" t="s">
        <v>19</v>
      </c>
      <c r="D365" t="s">
        <v>26</v>
      </c>
      <c r="E365">
        <v>2040</v>
      </c>
      <c r="F365">
        <v>99999999</v>
      </c>
    </row>
    <row r="366" spans="3:6" x14ac:dyDescent="0.25">
      <c r="C366" t="s">
        <v>19</v>
      </c>
      <c r="D366" t="s">
        <v>26</v>
      </c>
      <c r="E366">
        <v>2041</v>
      </c>
      <c r="F366">
        <v>99999999</v>
      </c>
    </row>
    <row r="367" spans="3:6" x14ac:dyDescent="0.25">
      <c r="C367" t="s">
        <v>19</v>
      </c>
      <c r="D367" t="s">
        <v>26</v>
      </c>
      <c r="E367">
        <v>2042</v>
      </c>
      <c r="F367">
        <v>99999999</v>
      </c>
    </row>
    <row r="368" spans="3:6" x14ac:dyDescent="0.25">
      <c r="C368" t="s">
        <v>19</v>
      </c>
      <c r="D368" t="s">
        <v>26</v>
      </c>
      <c r="E368">
        <v>2043</v>
      </c>
      <c r="F368">
        <v>99999999</v>
      </c>
    </row>
    <row r="369" spans="3:6" x14ac:dyDescent="0.25">
      <c r="C369" t="s">
        <v>19</v>
      </c>
      <c r="D369" t="s">
        <v>26</v>
      </c>
      <c r="E369">
        <v>2044</v>
      </c>
      <c r="F369">
        <v>99999999</v>
      </c>
    </row>
    <row r="370" spans="3:6" x14ac:dyDescent="0.25">
      <c r="C370" t="s">
        <v>19</v>
      </c>
      <c r="D370" t="s">
        <v>26</v>
      </c>
      <c r="E370">
        <v>2045</v>
      </c>
      <c r="F370">
        <v>99999999</v>
      </c>
    </row>
    <row r="371" spans="3:6" x14ac:dyDescent="0.25">
      <c r="C371" t="s">
        <v>19</v>
      </c>
      <c r="D371" t="s">
        <v>26</v>
      </c>
      <c r="E371">
        <v>2046</v>
      </c>
      <c r="F371">
        <v>99999999</v>
      </c>
    </row>
    <row r="372" spans="3:6" x14ac:dyDescent="0.25">
      <c r="C372" t="s">
        <v>19</v>
      </c>
      <c r="D372" t="s">
        <v>26</v>
      </c>
      <c r="E372">
        <v>2047</v>
      </c>
      <c r="F372">
        <v>99999999</v>
      </c>
    </row>
    <row r="373" spans="3:6" x14ac:dyDescent="0.25">
      <c r="C373" t="s">
        <v>19</v>
      </c>
      <c r="D373" t="s">
        <v>26</v>
      </c>
      <c r="E373">
        <v>2048</v>
      </c>
      <c r="F373">
        <v>99999999</v>
      </c>
    </row>
    <row r="374" spans="3:6" x14ac:dyDescent="0.25">
      <c r="C374" t="s">
        <v>19</v>
      </c>
      <c r="D374" t="s">
        <v>26</v>
      </c>
      <c r="E374">
        <v>2049</v>
      </c>
      <c r="F374">
        <v>99999999</v>
      </c>
    </row>
    <row r="375" spans="3:6" x14ac:dyDescent="0.25">
      <c r="C375" t="s">
        <v>19</v>
      </c>
      <c r="D375" t="s">
        <v>26</v>
      </c>
      <c r="E375">
        <v>2050</v>
      </c>
      <c r="F375">
        <v>99999999</v>
      </c>
    </row>
    <row r="376" spans="3:6" x14ac:dyDescent="0.25">
      <c r="C376" t="s">
        <v>19</v>
      </c>
      <c r="D376" t="s">
        <v>26</v>
      </c>
      <c r="E376">
        <v>2051</v>
      </c>
      <c r="F376">
        <v>99999999</v>
      </c>
    </row>
    <row r="377" spans="3:6" x14ac:dyDescent="0.25">
      <c r="C377" t="s">
        <v>19</v>
      </c>
      <c r="D377" t="s">
        <v>26</v>
      </c>
      <c r="E377">
        <v>2052</v>
      </c>
      <c r="F377">
        <v>99999999</v>
      </c>
    </row>
    <row r="378" spans="3:6" x14ac:dyDescent="0.25">
      <c r="C378" t="s">
        <v>19</v>
      </c>
      <c r="D378" t="s">
        <v>26</v>
      </c>
      <c r="E378">
        <v>2053</v>
      </c>
      <c r="F378">
        <v>99999999</v>
      </c>
    </row>
    <row r="379" spans="3:6" x14ac:dyDescent="0.25">
      <c r="C379" t="s">
        <v>19</v>
      </c>
      <c r="D379" t="s">
        <v>26</v>
      </c>
      <c r="E379">
        <v>2054</v>
      </c>
      <c r="F379">
        <v>99999999</v>
      </c>
    </row>
    <row r="380" spans="3:6" x14ac:dyDescent="0.25">
      <c r="C380" t="s">
        <v>19</v>
      </c>
      <c r="D380" t="s">
        <v>26</v>
      </c>
      <c r="E380">
        <v>2055</v>
      </c>
      <c r="F380">
        <v>99999999</v>
      </c>
    </row>
    <row r="381" spans="3:6" x14ac:dyDescent="0.25">
      <c r="C381" t="s">
        <v>19</v>
      </c>
      <c r="D381" t="s">
        <v>26</v>
      </c>
      <c r="E381">
        <v>2056</v>
      </c>
      <c r="F381">
        <v>99999999</v>
      </c>
    </row>
    <row r="382" spans="3:6" x14ac:dyDescent="0.25">
      <c r="C382" t="s">
        <v>19</v>
      </c>
      <c r="D382" t="s">
        <v>26</v>
      </c>
      <c r="E382">
        <v>2057</v>
      </c>
      <c r="F382">
        <v>99999999</v>
      </c>
    </row>
    <row r="383" spans="3:6" x14ac:dyDescent="0.25">
      <c r="C383" t="s">
        <v>19</v>
      </c>
      <c r="D383" t="s">
        <v>26</v>
      </c>
      <c r="E383">
        <v>2058</v>
      </c>
      <c r="F383">
        <v>99999999</v>
      </c>
    </row>
    <row r="384" spans="3:6" x14ac:dyDescent="0.25">
      <c r="C384" t="s">
        <v>19</v>
      </c>
      <c r="D384" t="s">
        <v>26</v>
      </c>
      <c r="E384">
        <v>2059</v>
      </c>
      <c r="F384">
        <v>99999999</v>
      </c>
    </row>
    <row r="385" spans="3:8" x14ac:dyDescent="0.25">
      <c r="C385" t="s">
        <v>19</v>
      </c>
      <c r="D385" t="s">
        <v>26</v>
      </c>
      <c r="E385">
        <v>2060</v>
      </c>
      <c r="F385">
        <v>99999999</v>
      </c>
    </row>
    <row r="386" spans="3:8" x14ac:dyDescent="0.25">
      <c r="C386" t="s">
        <v>19</v>
      </c>
      <c r="D386" t="s">
        <v>26</v>
      </c>
      <c r="E386">
        <v>2061</v>
      </c>
      <c r="F386">
        <v>99999999</v>
      </c>
    </row>
    <row r="387" spans="3:8" x14ac:dyDescent="0.25">
      <c r="C387" t="s">
        <v>19</v>
      </c>
      <c r="D387" t="s">
        <v>26</v>
      </c>
      <c r="E387">
        <v>2062</v>
      </c>
      <c r="F387">
        <v>99999999</v>
      </c>
    </row>
    <row r="388" spans="3:8" x14ac:dyDescent="0.25">
      <c r="C388" t="s">
        <v>19</v>
      </c>
      <c r="D388" t="s">
        <v>26</v>
      </c>
      <c r="E388">
        <v>2063</v>
      </c>
      <c r="F388">
        <v>99999999</v>
      </c>
    </row>
    <row r="389" spans="3:8" x14ac:dyDescent="0.25">
      <c r="C389" t="s">
        <v>19</v>
      </c>
      <c r="D389" t="s">
        <v>26</v>
      </c>
      <c r="E389">
        <v>2064</v>
      </c>
      <c r="F389">
        <v>99999999</v>
      </c>
    </row>
    <row r="390" spans="3:8" x14ac:dyDescent="0.25">
      <c r="C390" t="s">
        <v>19</v>
      </c>
      <c r="D390" t="s">
        <v>26</v>
      </c>
      <c r="E390">
        <v>2065</v>
      </c>
      <c r="F390">
        <v>99999999</v>
      </c>
    </row>
    <row r="391" spans="3:8" x14ac:dyDescent="0.25">
      <c r="C391" t="s">
        <v>19</v>
      </c>
      <c r="D391" t="s">
        <v>26</v>
      </c>
      <c r="E391">
        <v>2066</v>
      </c>
      <c r="F391">
        <v>99999999</v>
      </c>
    </row>
    <row r="392" spans="3:8" x14ac:dyDescent="0.25">
      <c r="C392" t="s">
        <v>19</v>
      </c>
      <c r="D392" t="s">
        <v>26</v>
      </c>
      <c r="E392">
        <v>2067</v>
      </c>
      <c r="F392">
        <v>99999999</v>
      </c>
    </row>
    <row r="393" spans="3:8" x14ac:dyDescent="0.25">
      <c r="C393" t="s">
        <v>19</v>
      </c>
      <c r="D393" t="s">
        <v>26</v>
      </c>
      <c r="E393">
        <v>2068</v>
      </c>
      <c r="F393">
        <v>99999999</v>
      </c>
    </row>
    <row r="394" spans="3:8" x14ac:dyDescent="0.25">
      <c r="C394" t="s">
        <v>19</v>
      </c>
      <c r="D394" t="s">
        <v>26</v>
      </c>
      <c r="E394">
        <v>2069</v>
      </c>
      <c r="F394">
        <v>99999999</v>
      </c>
    </row>
    <row r="395" spans="3:8" x14ac:dyDescent="0.25">
      <c r="C395" t="s">
        <v>19</v>
      </c>
      <c r="D395" t="s">
        <v>26</v>
      </c>
      <c r="E395">
        <v>2070</v>
      </c>
      <c r="F395">
        <v>99999999</v>
      </c>
    </row>
    <row r="396" spans="3:8" x14ac:dyDescent="0.25">
      <c r="C396" t="s">
        <v>19</v>
      </c>
      <c r="D396" t="s">
        <v>27</v>
      </c>
      <c r="E396">
        <v>2015</v>
      </c>
      <c r="F396">
        <f>G396-H396</f>
        <v>8.4000000000000005E-2</v>
      </c>
      <c r="G396">
        <f>194/1000</f>
        <v>0.19400000000000001</v>
      </c>
      <c r="H396">
        <v>0.11</v>
      </c>
    </row>
    <row r="397" spans="3:8" x14ac:dyDescent="0.25">
      <c r="C397" t="s">
        <v>19</v>
      </c>
      <c r="D397" t="s">
        <v>27</v>
      </c>
      <c r="E397">
        <v>2016</v>
      </c>
      <c r="F397">
        <f t="shared" ref="F397:F406" si="13">G397-H397</f>
        <v>8.4000000000000005E-2</v>
      </c>
      <c r="G397">
        <f t="shared" ref="G397:G399" si="14">194/1000</f>
        <v>0.19400000000000001</v>
      </c>
      <c r="H397">
        <v>0.11</v>
      </c>
    </row>
    <row r="398" spans="3:8" x14ac:dyDescent="0.25">
      <c r="C398" t="s">
        <v>19</v>
      </c>
      <c r="D398" t="s">
        <v>27</v>
      </c>
      <c r="E398">
        <v>2017</v>
      </c>
      <c r="F398">
        <f t="shared" si="13"/>
        <v>8.4000000000000005E-2</v>
      </c>
      <c r="G398">
        <f t="shared" si="14"/>
        <v>0.19400000000000001</v>
      </c>
      <c r="H398">
        <v>0.11</v>
      </c>
    </row>
    <row r="399" spans="3:8" x14ac:dyDescent="0.25">
      <c r="C399" t="s">
        <v>19</v>
      </c>
      <c r="D399" t="s">
        <v>27</v>
      </c>
      <c r="E399">
        <v>2018</v>
      </c>
      <c r="F399">
        <f t="shared" si="13"/>
        <v>8.4000000000000005E-2</v>
      </c>
      <c r="G399">
        <f t="shared" si="14"/>
        <v>0.19400000000000001</v>
      </c>
      <c r="H399">
        <v>0.11</v>
      </c>
    </row>
    <row r="400" spans="3:8" x14ac:dyDescent="0.25">
      <c r="C400" t="s">
        <v>19</v>
      </c>
      <c r="D400" t="s">
        <v>27</v>
      </c>
      <c r="E400">
        <v>2019</v>
      </c>
      <c r="F400">
        <f t="shared" si="13"/>
        <v>1.2769999999999999</v>
      </c>
      <c r="G400">
        <f>1387/1000</f>
        <v>1.387</v>
      </c>
      <c r="H400">
        <v>0.11</v>
      </c>
    </row>
    <row r="401" spans="3:8" x14ac:dyDescent="0.25">
      <c r="C401" t="s">
        <v>19</v>
      </c>
      <c r="D401" t="s">
        <v>27</v>
      </c>
      <c r="E401">
        <v>2020</v>
      </c>
      <c r="F401">
        <f t="shared" si="13"/>
        <v>1.2769999999999999</v>
      </c>
      <c r="G401">
        <f t="shared" ref="G401:G402" si="15">1387/1000</f>
        <v>1.387</v>
      </c>
      <c r="H401">
        <v>0.11</v>
      </c>
    </row>
    <row r="402" spans="3:8" x14ac:dyDescent="0.25">
      <c r="C402" t="s">
        <v>19</v>
      </c>
      <c r="D402" t="s">
        <v>27</v>
      </c>
      <c r="E402">
        <v>2021</v>
      </c>
      <c r="F402">
        <f t="shared" si="13"/>
        <v>1.2769999999999999</v>
      </c>
      <c r="G402">
        <f t="shared" si="15"/>
        <v>1.387</v>
      </c>
      <c r="H402">
        <v>0.11</v>
      </c>
    </row>
    <row r="403" spans="3:8" x14ac:dyDescent="0.25">
      <c r="C403" t="s">
        <v>19</v>
      </c>
      <c r="D403" t="s">
        <v>27</v>
      </c>
      <c r="E403">
        <v>2022</v>
      </c>
      <c r="F403">
        <f t="shared" si="13"/>
        <v>0.33700000000000002</v>
      </c>
      <c r="G403">
        <f>447/1000</f>
        <v>0.44700000000000001</v>
      </c>
      <c r="H403">
        <v>0.11</v>
      </c>
    </row>
    <row r="404" spans="3:8" x14ac:dyDescent="0.25">
      <c r="C404" t="s">
        <v>19</v>
      </c>
      <c r="D404" t="s">
        <v>27</v>
      </c>
      <c r="E404">
        <v>2023</v>
      </c>
      <c r="F404">
        <f t="shared" si="13"/>
        <v>0.33700000000000002</v>
      </c>
      <c r="G404">
        <f t="shared" ref="G404:G405" si="16">447/1000</f>
        <v>0.44700000000000001</v>
      </c>
      <c r="H404">
        <v>0.11</v>
      </c>
    </row>
    <row r="405" spans="3:8" x14ac:dyDescent="0.25">
      <c r="C405" t="s">
        <v>19</v>
      </c>
      <c r="D405" t="s">
        <v>27</v>
      </c>
      <c r="E405">
        <v>2024</v>
      </c>
      <c r="F405">
        <f t="shared" si="13"/>
        <v>0.33700000000000002</v>
      </c>
      <c r="G405">
        <f t="shared" si="16"/>
        <v>0.44700000000000001</v>
      </c>
      <c r="H405">
        <v>0.11</v>
      </c>
    </row>
    <row r="406" spans="3:8" x14ac:dyDescent="0.25">
      <c r="C406" t="s">
        <v>19</v>
      </c>
      <c r="D406" t="s">
        <v>27</v>
      </c>
      <c r="E406">
        <v>2025</v>
      </c>
      <c r="F406">
        <f t="shared" si="13"/>
        <v>0.33700000000000002</v>
      </c>
      <c r="G406">
        <f>447/1000</f>
        <v>0.44700000000000001</v>
      </c>
      <c r="H406">
        <v>0.11</v>
      </c>
    </row>
    <row r="407" spans="3:8" x14ac:dyDescent="0.25">
      <c r="C407" t="s">
        <v>19</v>
      </c>
      <c r="D407" t="s">
        <v>27</v>
      </c>
      <c r="E407">
        <v>2026</v>
      </c>
      <c r="F407">
        <v>0</v>
      </c>
      <c r="H407">
        <v>0.11</v>
      </c>
    </row>
    <row r="408" spans="3:8" x14ac:dyDescent="0.25">
      <c r="C408" t="s">
        <v>19</v>
      </c>
      <c r="D408" t="s">
        <v>27</v>
      </c>
      <c r="E408">
        <v>2027</v>
      </c>
      <c r="F408">
        <v>0</v>
      </c>
      <c r="H408">
        <v>0.11</v>
      </c>
    </row>
    <row r="409" spans="3:8" x14ac:dyDescent="0.25">
      <c r="C409" t="s">
        <v>19</v>
      </c>
      <c r="D409" t="s">
        <v>27</v>
      </c>
      <c r="E409">
        <v>2028</v>
      </c>
      <c r="F409">
        <v>0</v>
      </c>
      <c r="H409">
        <v>0.11</v>
      </c>
    </row>
    <row r="410" spans="3:8" x14ac:dyDescent="0.25">
      <c r="C410" t="s">
        <v>19</v>
      </c>
      <c r="D410" t="s">
        <v>27</v>
      </c>
      <c r="E410">
        <v>2029</v>
      </c>
      <c r="F410">
        <v>0</v>
      </c>
      <c r="H410">
        <v>0.11</v>
      </c>
    </row>
    <row r="411" spans="3:8" x14ac:dyDescent="0.25">
      <c r="C411" t="s">
        <v>19</v>
      </c>
      <c r="D411" t="s">
        <v>27</v>
      </c>
      <c r="E411">
        <v>2030</v>
      </c>
      <c r="F411">
        <v>0</v>
      </c>
      <c r="H411">
        <v>0.11</v>
      </c>
    </row>
    <row r="412" spans="3:8" x14ac:dyDescent="0.25">
      <c r="C412" t="s">
        <v>19</v>
      </c>
      <c r="D412" t="s">
        <v>27</v>
      </c>
      <c r="E412">
        <v>2031</v>
      </c>
      <c r="F412">
        <v>0</v>
      </c>
      <c r="H412">
        <v>9.9000000000000005E-2</v>
      </c>
    </row>
    <row r="413" spans="3:8" x14ac:dyDescent="0.25">
      <c r="C413" t="s">
        <v>19</v>
      </c>
      <c r="D413" t="s">
        <v>27</v>
      </c>
      <c r="E413">
        <v>2032</v>
      </c>
      <c r="F413">
        <v>0</v>
      </c>
      <c r="H413">
        <v>8.8000000000000009E-2</v>
      </c>
    </row>
    <row r="414" spans="3:8" x14ac:dyDescent="0.25">
      <c r="C414" t="s">
        <v>19</v>
      </c>
      <c r="D414" t="s">
        <v>27</v>
      </c>
      <c r="E414">
        <v>2033</v>
      </c>
      <c r="F414">
        <v>0</v>
      </c>
      <c r="H414">
        <v>7.7000000000000013E-2</v>
      </c>
    </row>
    <row r="415" spans="3:8" x14ac:dyDescent="0.25">
      <c r="C415" t="s">
        <v>19</v>
      </c>
      <c r="D415" t="s">
        <v>27</v>
      </c>
      <c r="E415">
        <v>2034</v>
      </c>
      <c r="F415">
        <v>0</v>
      </c>
      <c r="H415">
        <v>6.6000000000000017E-2</v>
      </c>
    </row>
    <row r="416" spans="3:8" x14ac:dyDescent="0.25">
      <c r="C416" t="s">
        <v>19</v>
      </c>
      <c r="D416" t="s">
        <v>27</v>
      </c>
      <c r="E416">
        <v>2035</v>
      </c>
      <c r="F416">
        <v>0</v>
      </c>
      <c r="H416">
        <v>5.5000000000000021E-2</v>
      </c>
    </row>
    <row r="417" spans="3:8" x14ac:dyDescent="0.25">
      <c r="C417" t="s">
        <v>19</v>
      </c>
      <c r="D417" t="s">
        <v>27</v>
      </c>
      <c r="E417">
        <v>2036</v>
      </c>
      <c r="F417">
        <v>0</v>
      </c>
      <c r="H417">
        <v>4.4000000000000025E-2</v>
      </c>
    </row>
    <row r="418" spans="3:8" x14ac:dyDescent="0.25">
      <c r="C418" t="s">
        <v>19</v>
      </c>
      <c r="D418" t="s">
        <v>27</v>
      </c>
      <c r="E418">
        <v>2037</v>
      </c>
      <c r="F418">
        <v>0</v>
      </c>
      <c r="H418">
        <v>3.3000000000000029E-2</v>
      </c>
    </row>
    <row r="419" spans="3:8" x14ac:dyDescent="0.25">
      <c r="C419" t="s">
        <v>19</v>
      </c>
      <c r="D419" t="s">
        <v>27</v>
      </c>
      <c r="E419">
        <v>2038</v>
      </c>
      <c r="F419">
        <v>0</v>
      </c>
      <c r="H419">
        <v>2.200000000000003E-2</v>
      </c>
    </row>
    <row r="420" spans="3:8" x14ac:dyDescent="0.25">
      <c r="C420" t="s">
        <v>19</v>
      </c>
      <c r="D420" t="s">
        <v>27</v>
      </c>
      <c r="E420">
        <v>2039</v>
      </c>
      <c r="F420">
        <v>0</v>
      </c>
      <c r="H420">
        <v>1.1000000000000031E-2</v>
      </c>
    </row>
    <row r="421" spans="3:8" x14ac:dyDescent="0.25">
      <c r="C421" t="s">
        <v>19</v>
      </c>
      <c r="D421" t="s">
        <v>27</v>
      </c>
      <c r="E421">
        <v>2040</v>
      </c>
      <c r="F421">
        <v>0</v>
      </c>
    </row>
    <row r="422" spans="3:8" x14ac:dyDescent="0.25">
      <c r="C422" t="s">
        <v>19</v>
      </c>
      <c r="D422" t="s">
        <v>27</v>
      </c>
      <c r="E422">
        <v>2041</v>
      </c>
      <c r="F422">
        <v>0</v>
      </c>
    </row>
    <row r="423" spans="3:8" x14ac:dyDescent="0.25">
      <c r="C423" t="s">
        <v>19</v>
      </c>
      <c r="D423" t="s">
        <v>27</v>
      </c>
      <c r="E423">
        <v>2042</v>
      </c>
      <c r="F423">
        <v>0</v>
      </c>
    </row>
    <row r="424" spans="3:8" x14ac:dyDescent="0.25">
      <c r="C424" t="s">
        <v>19</v>
      </c>
      <c r="D424" t="s">
        <v>27</v>
      </c>
      <c r="E424">
        <v>2043</v>
      </c>
      <c r="F424">
        <v>0</v>
      </c>
    </row>
    <row r="425" spans="3:8" x14ac:dyDescent="0.25">
      <c r="C425" t="s">
        <v>19</v>
      </c>
      <c r="D425" t="s">
        <v>27</v>
      </c>
      <c r="E425">
        <v>2044</v>
      </c>
      <c r="F425">
        <v>0</v>
      </c>
    </row>
    <row r="426" spans="3:8" x14ac:dyDescent="0.25">
      <c r="C426" t="s">
        <v>19</v>
      </c>
      <c r="D426" t="s">
        <v>27</v>
      </c>
      <c r="E426">
        <v>2045</v>
      </c>
      <c r="F426">
        <v>0</v>
      </c>
    </row>
    <row r="427" spans="3:8" x14ac:dyDescent="0.25">
      <c r="C427" t="s">
        <v>19</v>
      </c>
      <c r="D427" t="s">
        <v>27</v>
      </c>
      <c r="E427">
        <v>2046</v>
      </c>
      <c r="F427">
        <v>0</v>
      </c>
    </row>
    <row r="428" spans="3:8" x14ac:dyDescent="0.25">
      <c r="C428" t="s">
        <v>19</v>
      </c>
      <c r="D428" t="s">
        <v>27</v>
      </c>
      <c r="E428">
        <v>2047</v>
      </c>
      <c r="F428">
        <v>0</v>
      </c>
    </row>
    <row r="429" spans="3:8" x14ac:dyDescent="0.25">
      <c r="C429" t="s">
        <v>19</v>
      </c>
      <c r="D429" t="s">
        <v>27</v>
      </c>
      <c r="E429">
        <v>2048</v>
      </c>
      <c r="F429">
        <v>0</v>
      </c>
    </row>
    <row r="430" spans="3:8" x14ac:dyDescent="0.25">
      <c r="C430" t="s">
        <v>19</v>
      </c>
      <c r="D430" t="s">
        <v>27</v>
      </c>
      <c r="E430">
        <v>2049</v>
      </c>
      <c r="F430">
        <v>0</v>
      </c>
    </row>
    <row r="431" spans="3:8" x14ac:dyDescent="0.25">
      <c r="C431" t="s">
        <v>19</v>
      </c>
      <c r="D431" t="s">
        <v>27</v>
      </c>
      <c r="E431">
        <v>2050</v>
      </c>
      <c r="F431">
        <v>0</v>
      </c>
    </row>
    <row r="432" spans="3:8" x14ac:dyDescent="0.25">
      <c r="C432" t="s">
        <v>19</v>
      </c>
      <c r="D432" t="s">
        <v>27</v>
      </c>
      <c r="E432">
        <v>2051</v>
      </c>
      <c r="F432">
        <v>0</v>
      </c>
    </row>
    <row r="433" spans="3:6" x14ac:dyDescent="0.25">
      <c r="C433" t="s">
        <v>19</v>
      </c>
      <c r="D433" t="s">
        <v>27</v>
      </c>
      <c r="E433">
        <v>2052</v>
      </c>
      <c r="F433">
        <v>0</v>
      </c>
    </row>
    <row r="434" spans="3:6" x14ac:dyDescent="0.25">
      <c r="C434" t="s">
        <v>19</v>
      </c>
      <c r="D434" t="s">
        <v>27</v>
      </c>
      <c r="E434">
        <v>2053</v>
      </c>
      <c r="F434">
        <v>0</v>
      </c>
    </row>
    <row r="435" spans="3:6" x14ac:dyDescent="0.25">
      <c r="C435" t="s">
        <v>19</v>
      </c>
      <c r="D435" t="s">
        <v>27</v>
      </c>
      <c r="E435">
        <v>2054</v>
      </c>
      <c r="F435">
        <v>0</v>
      </c>
    </row>
    <row r="436" spans="3:6" x14ac:dyDescent="0.25">
      <c r="C436" t="s">
        <v>19</v>
      </c>
      <c r="D436" t="s">
        <v>27</v>
      </c>
      <c r="E436">
        <v>2055</v>
      </c>
      <c r="F436">
        <v>0</v>
      </c>
    </row>
    <row r="437" spans="3:6" x14ac:dyDescent="0.25">
      <c r="C437" t="s">
        <v>19</v>
      </c>
      <c r="D437" t="s">
        <v>27</v>
      </c>
      <c r="E437">
        <v>2056</v>
      </c>
      <c r="F437">
        <v>0</v>
      </c>
    </row>
    <row r="438" spans="3:6" x14ac:dyDescent="0.25">
      <c r="C438" t="s">
        <v>19</v>
      </c>
      <c r="D438" t="s">
        <v>27</v>
      </c>
      <c r="E438">
        <v>2057</v>
      </c>
      <c r="F438">
        <v>0</v>
      </c>
    </row>
    <row r="439" spans="3:6" x14ac:dyDescent="0.25">
      <c r="C439" t="s">
        <v>19</v>
      </c>
      <c r="D439" t="s">
        <v>27</v>
      </c>
      <c r="E439">
        <v>2058</v>
      </c>
      <c r="F439">
        <v>0</v>
      </c>
    </row>
    <row r="440" spans="3:6" x14ac:dyDescent="0.25">
      <c r="C440" t="s">
        <v>19</v>
      </c>
      <c r="D440" t="s">
        <v>27</v>
      </c>
      <c r="E440">
        <v>2059</v>
      </c>
      <c r="F440">
        <v>0</v>
      </c>
    </row>
    <row r="441" spans="3:6" x14ac:dyDescent="0.25">
      <c r="C441" t="s">
        <v>19</v>
      </c>
      <c r="D441" t="s">
        <v>27</v>
      </c>
      <c r="E441">
        <v>2060</v>
      </c>
      <c r="F441">
        <v>0</v>
      </c>
    </row>
    <row r="442" spans="3:6" x14ac:dyDescent="0.25">
      <c r="C442" t="s">
        <v>19</v>
      </c>
      <c r="D442" t="s">
        <v>27</v>
      </c>
      <c r="E442">
        <v>2061</v>
      </c>
      <c r="F442">
        <v>0</v>
      </c>
    </row>
    <row r="443" spans="3:6" x14ac:dyDescent="0.25">
      <c r="C443" t="s">
        <v>19</v>
      </c>
      <c r="D443" t="s">
        <v>27</v>
      </c>
      <c r="E443">
        <v>2062</v>
      </c>
      <c r="F443">
        <v>0</v>
      </c>
    </row>
    <row r="444" spans="3:6" x14ac:dyDescent="0.25">
      <c r="C444" t="s">
        <v>19</v>
      </c>
      <c r="D444" t="s">
        <v>27</v>
      </c>
      <c r="E444">
        <v>2063</v>
      </c>
      <c r="F444">
        <v>0</v>
      </c>
    </row>
    <row r="445" spans="3:6" x14ac:dyDescent="0.25">
      <c r="C445" t="s">
        <v>19</v>
      </c>
      <c r="D445" t="s">
        <v>27</v>
      </c>
      <c r="E445">
        <v>2064</v>
      </c>
      <c r="F445">
        <v>0</v>
      </c>
    </row>
    <row r="446" spans="3:6" x14ac:dyDescent="0.25">
      <c r="C446" t="s">
        <v>19</v>
      </c>
      <c r="D446" t="s">
        <v>27</v>
      </c>
      <c r="E446">
        <v>2065</v>
      </c>
      <c r="F446">
        <v>0</v>
      </c>
    </row>
    <row r="447" spans="3:6" x14ac:dyDescent="0.25">
      <c r="C447" t="s">
        <v>19</v>
      </c>
      <c r="D447" t="s">
        <v>27</v>
      </c>
      <c r="E447">
        <v>2066</v>
      </c>
      <c r="F447">
        <v>0</v>
      </c>
    </row>
    <row r="448" spans="3:6" x14ac:dyDescent="0.25">
      <c r="C448" t="s">
        <v>19</v>
      </c>
      <c r="D448" t="s">
        <v>27</v>
      </c>
      <c r="E448">
        <v>2067</v>
      </c>
      <c r="F448">
        <v>0</v>
      </c>
    </row>
    <row r="449" spans="3:8" x14ac:dyDescent="0.25">
      <c r="C449" t="s">
        <v>19</v>
      </c>
      <c r="D449" t="s">
        <v>27</v>
      </c>
      <c r="E449">
        <v>2068</v>
      </c>
      <c r="F449">
        <v>0</v>
      </c>
    </row>
    <row r="450" spans="3:8" x14ac:dyDescent="0.25">
      <c r="C450" t="s">
        <v>19</v>
      </c>
      <c r="D450" t="s">
        <v>27</v>
      </c>
      <c r="E450">
        <v>2069</v>
      </c>
      <c r="F450">
        <v>0</v>
      </c>
    </row>
    <row r="451" spans="3:8" x14ac:dyDescent="0.25">
      <c r="C451" t="s">
        <v>19</v>
      </c>
      <c r="D451" t="s">
        <v>27</v>
      </c>
      <c r="E451">
        <v>2070</v>
      </c>
      <c r="F451">
        <v>0</v>
      </c>
    </row>
    <row r="452" spans="3:8" x14ac:dyDescent="0.25">
      <c r="C452" t="s">
        <v>19</v>
      </c>
      <c r="D452" t="s">
        <v>28</v>
      </c>
      <c r="E452">
        <v>2015</v>
      </c>
      <c r="F452">
        <f>G452-H452</f>
        <v>0.22999999999999998</v>
      </c>
      <c r="G452">
        <v>1.9379999999999999</v>
      </c>
      <c r="H452">
        <v>1.708</v>
      </c>
    </row>
    <row r="453" spans="3:8" x14ac:dyDescent="0.25">
      <c r="C453" t="s">
        <v>19</v>
      </c>
      <c r="D453" t="s">
        <v>28</v>
      </c>
      <c r="E453">
        <v>2016</v>
      </c>
      <c r="F453">
        <f t="shared" ref="F453:F476" si="17">G453-H453</f>
        <v>0.27400000000000002</v>
      </c>
      <c r="G453">
        <v>1.9379999999999999</v>
      </c>
      <c r="H453">
        <v>1.6639999999999999</v>
      </c>
    </row>
    <row r="454" spans="3:8" x14ac:dyDescent="0.25">
      <c r="C454" t="s">
        <v>19</v>
      </c>
      <c r="D454" t="s">
        <v>28</v>
      </c>
      <c r="E454">
        <v>2017</v>
      </c>
      <c r="F454">
        <f t="shared" si="17"/>
        <v>0.31800000000000006</v>
      </c>
      <c r="G454">
        <v>1.9379999999999999</v>
      </c>
      <c r="H454">
        <v>1.6199999999999999</v>
      </c>
    </row>
    <row r="455" spans="3:8" x14ac:dyDescent="0.25">
      <c r="C455" t="s">
        <v>19</v>
      </c>
      <c r="D455" t="s">
        <v>28</v>
      </c>
      <c r="E455">
        <v>2018</v>
      </c>
      <c r="F455">
        <f t="shared" si="17"/>
        <v>0.3620000000000001</v>
      </c>
      <c r="G455">
        <v>1.9379999999999999</v>
      </c>
      <c r="H455">
        <v>1.5759999999999998</v>
      </c>
    </row>
    <row r="456" spans="3:8" x14ac:dyDescent="0.25">
      <c r="C456" t="s">
        <v>19</v>
      </c>
      <c r="D456" t="s">
        <v>28</v>
      </c>
      <c r="E456">
        <v>2019</v>
      </c>
      <c r="F456">
        <f t="shared" si="17"/>
        <v>1.3550000000000002</v>
      </c>
      <c r="G456">
        <v>2.887</v>
      </c>
      <c r="H456">
        <v>1.5319999999999998</v>
      </c>
    </row>
    <row r="457" spans="3:8" x14ac:dyDescent="0.25">
      <c r="C457" t="s">
        <v>19</v>
      </c>
      <c r="D457" t="s">
        <v>28</v>
      </c>
      <c r="E457">
        <v>2020</v>
      </c>
      <c r="F457">
        <f t="shared" si="17"/>
        <v>1.6990000000000001</v>
      </c>
      <c r="G457">
        <v>3.1869999999999998</v>
      </c>
      <c r="H457">
        <v>1.4879999999999998</v>
      </c>
    </row>
    <row r="458" spans="3:8" x14ac:dyDescent="0.25">
      <c r="C458" t="s">
        <v>19</v>
      </c>
      <c r="D458" t="s">
        <v>28</v>
      </c>
      <c r="E458">
        <v>2021</v>
      </c>
      <c r="F458">
        <f t="shared" si="17"/>
        <v>1.7430000000000001</v>
      </c>
      <c r="G458">
        <v>3.1869999999999998</v>
      </c>
      <c r="H458">
        <v>1.4439999999999997</v>
      </c>
    </row>
    <row r="459" spans="3:8" x14ac:dyDescent="0.25">
      <c r="C459" t="s">
        <v>19</v>
      </c>
      <c r="D459" t="s">
        <v>28</v>
      </c>
      <c r="E459">
        <v>2022</v>
      </c>
      <c r="F459">
        <f t="shared" si="17"/>
        <v>4.9510000000000005</v>
      </c>
      <c r="G459">
        <v>6.351</v>
      </c>
      <c r="H459">
        <v>1.3999999999999997</v>
      </c>
    </row>
    <row r="460" spans="3:8" x14ac:dyDescent="0.25">
      <c r="C460" t="s">
        <v>19</v>
      </c>
      <c r="D460" t="s">
        <v>28</v>
      </c>
      <c r="E460">
        <v>2023</v>
      </c>
      <c r="F460">
        <f t="shared" si="17"/>
        <v>4.9950000000000001</v>
      </c>
      <c r="G460">
        <v>6.351</v>
      </c>
      <c r="H460">
        <v>1.3559999999999997</v>
      </c>
    </row>
    <row r="461" spans="3:8" x14ac:dyDescent="0.25">
      <c r="C461" t="s">
        <v>19</v>
      </c>
      <c r="D461" t="s">
        <v>28</v>
      </c>
      <c r="E461">
        <v>2024</v>
      </c>
      <c r="F461">
        <f t="shared" si="17"/>
        <v>5.0390000000000006</v>
      </c>
      <c r="G461">
        <v>6.351</v>
      </c>
      <c r="H461">
        <v>1.3119999999999996</v>
      </c>
    </row>
    <row r="462" spans="3:8" x14ac:dyDescent="0.25">
      <c r="C462" t="s">
        <v>19</v>
      </c>
      <c r="D462" t="s">
        <v>28</v>
      </c>
      <c r="E462">
        <v>2025</v>
      </c>
      <c r="F462">
        <f t="shared" si="17"/>
        <v>5.0830000000000002</v>
      </c>
      <c r="G462">
        <v>6.351</v>
      </c>
      <c r="H462">
        <v>1.2679999999999996</v>
      </c>
    </row>
    <row r="463" spans="3:8" x14ac:dyDescent="0.25">
      <c r="C463" t="s">
        <v>19</v>
      </c>
      <c r="D463" t="s">
        <v>28</v>
      </c>
      <c r="E463">
        <v>2026</v>
      </c>
      <c r="F463">
        <f t="shared" si="17"/>
        <v>6.7088000000000001</v>
      </c>
      <c r="G463">
        <v>7.9219999999999997</v>
      </c>
      <c r="H463">
        <v>1.2131999999999996</v>
      </c>
    </row>
    <row r="464" spans="3:8" x14ac:dyDescent="0.25">
      <c r="C464" t="s">
        <v>19</v>
      </c>
      <c r="D464" t="s">
        <v>28</v>
      </c>
      <c r="E464">
        <v>2027</v>
      </c>
      <c r="F464">
        <f t="shared" si="17"/>
        <v>6.7636000000000003</v>
      </c>
      <c r="G464">
        <v>7.9219999999999997</v>
      </c>
      <c r="H464">
        <v>1.1583999999999997</v>
      </c>
    </row>
    <row r="465" spans="3:8" x14ac:dyDescent="0.25">
      <c r="C465" t="s">
        <v>19</v>
      </c>
      <c r="D465" t="s">
        <v>28</v>
      </c>
      <c r="E465">
        <v>2028</v>
      </c>
      <c r="F465">
        <f t="shared" si="17"/>
        <v>6.8184000000000005</v>
      </c>
      <c r="G465">
        <v>7.9219999999999997</v>
      </c>
      <c r="H465">
        <v>1.1035999999999997</v>
      </c>
    </row>
    <row r="466" spans="3:8" x14ac:dyDescent="0.25">
      <c r="C466" t="s">
        <v>19</v>
      </c>
      <c r="D466" t="s">
        <v>28</v>
      </c>
      <c r="E466">
        <v>2029</v>
      </c>
      <c r="F466">
        <f t="shared" si="17"/>
        <v>6.8731999999999998</v>
      </c>
      <c r="G466">
        <v>7.9219999999999997</v>
      </c>
      <c r="H466">
        <v>1.0487999999999997</v>
      </c>
    </row>
    <row r="467" spans="3:8" x14ac:dyDescent="0.25">
      <c r="C467" t="s">
        <v>19</v>
      </c>
      <c r="D467" t="s">
        <v>28</v>
      </c>
      <c r="E467">
        <v>2030</v>
      </c>
      <c r="F467">
        <f t="shared" si="17"/>
        <v>8.6669999999999998</v>
      </c>
      <c r="G467">
        <v>9.6609999999999996</v>
      </c>
      <c r="H467">
        <v>0.99399999999999977</v>
      </c>
    </row>
    <row r="468" spans="3:8" x14ac:dyDescent="0.25">
      <c r="C468" t="s">
        <v>19</v>
      </c>
      <c r="D468" t="s">
        <v>28</v>
      </c>
      <c r="E468">
        <v>2031</v>
      </c>
      <c r="F468">
        <f t="shared" si="17"/>
        <v>8.7937999999999992</v>
      </c>
      <c r="G468">
        <v>9.6609999999999996</v>
      </c>
      <c r="H468">
        <v>0.86719999999999986</v>
      </c>
    </row>
    <row r="469" spans="3:8" x14ac:dyDescent="0.25">
      <c r="C469" t="s">
        <v>19</v>
      </c>
      <c r="D469" t="s">
        <v>28</v>
      </c>
      <c r="E469">
        <v>2032</v>
      </c>
      <c r="F469">
        <f t="shared" si="17"/>
        <v>8.9206000000000003</v>
      </c>
      <c r="G469">
        <v>9.6609999999999996</v>
      </c>
      <c r="H469">
        <v>0.74039999999999995</v>
      </c>
    </row>
    <row r="470" spans="3:8" x14ac:dyDescent="0.25">
      <c r="C470" t="s">
        <v>19</v>
      </c>
      <c r="D470" t="s">
        <v>28</v>
      </c>
      <c r="E470">
        <v>2033</v>
      </c>
      <c r="F470">
        <f t="shared" si="17"/>
        <v>9.0473999999999997</v>
      </c>
      <c r="G470">
        <v>9.6609999999999996</v>
      </c>
      <c r="H470">
        <v>0.61360000000000003</v>
      </c>
    </row>
    <row r="471" spans="3:8" x14ac:dyDescent="0.25">
      <c r="C471" t="s">
        <v>19</v>
      </c>
      <c r="D471" t="s">
        <v>28</v>
      </c>
      <c r="E471">
        <v>2034</v>
      </c>
      <c r="F471">
        <f t="shared" si="17"/>
        <v>11.090199999999999</v>
      </c>
      <c r="G471">
        <v>11.577</v>
      </c>
      <c r="H471">
        <v>0.48680000000000007</v>
      </c>
    </row>
    <row r="472" spans="3:8" x14ac:dyDescent="0.25">
      <c r="C472" t="s">
        <v>19</v>
      </c>
      <c r="D472" t="s">
        <v>28</v>
      </c>
      <c r="E472">
        <v>2035</v>
      </c>
      <c r="F472">
        <f t="shared" si="17"/>
        <v>11.217000000000001</v>
      </c>
      <c r="G472">
        <v>11.577</v>
      </c>
      <c r="H472">
        <v>0.36000000000000004</v>
      </c>
    </row>
    <row r="473" spans="3:8" x14ac:dyDescent="0.25">
      <c r="C473" t="s">
        <v>19</v>
      </c>
      <c r="D473" t="s">
        <v>28</v>
      </c>
      <c r="E473">
        <v>2036</v>
      </c>
      <c r="F473">
        <f t="shared" si="17"/>
        <v>11.289</v>
      </c>
      <c r="G473">
        <v>11.577</v>
      </c>
      <c r="H473">
        <v>0.28800000000000003</v>
      </c>
    </row>
    <row r="474" spans="3:8" x14ac:dyDescent="0.25">
      <c r="C474" t="s">
        <v>19</v>
      </c>
      <c r="D474" t="s">
        <v>28</v>
      </c>
      <c r="E474">
        <v>2037</v>
      </c>
      <c r="F474">
        <f t="shared" si="17"/>
        <v>11.361000000000001</v>
      </c>
      <c r="G474">
        <v>11.577</v>
      </c>
      <c r="H474">
        <v>0.21600000000000003</v>
      </c>
    </row>
    <row r="475" spans="3:8" x14ac:dyDescent="0.25">
      <c r="C475" t="s">
        <v>19</v>
      </c>
      <c r="D475" t="s">
        <v>28</v>
      </c>
      <c r="E475">
        <v>2038</v>
      </c>
      <c r="F475">
        <f t="shared" si="17"/>
        <v>13.409000000000001</v>
      </c>
      <c r="G475">
        <v>13.553000000000001</v>
      </c>
      <c r="H475">
        <v>0.14400000000000002</v>
      </c>
    </row>
    <row r="476" spans="3:8" x14ac:dyDescent="0.25">
      <c r="C476" t="s">
        <v>19</v>
      </c>
      <c r="D476" t="s">
        <v>28</v>
      </c>
      <c r="E476">
        <v>2039</v>
      </c>
      <c r="F476">
        <f t="shared" si="17"/>
        <v>13.481000000000002</v>
      </c>
      <c r="G476">
        <v>13.553000000000001</v>
      </c>
      <c r="H476">
        <v>7.2000000000000022E-2</v>
      </c>
    </row>
    <row r="477" spans="3:8" x14ac:dyDescent="0.25">
      <c r="C477" t="s">
        <v>19</v>
      </c>
      <c r="D477" t="s">
        <v>28</v>
      </c>
      <c r="E477">
        <v>2040</v>
      </c>
      <c r="F477">
        <v>13.553000000000001</v>
      </c>
    </row>
    <row r="478" spans="3:8" x14ac:dyDescent="0.25">
      <c r="C478" t="s">
        <v>19</v>
      </c>
      <c r="D478" t="s">
        <v>28</v>
      </c>
      <c r="E478">
        <v>2041</v>
      </c>
      <c r="F478">
        <v>13.553000000000001</v>
      </c>
    </row>
    <row r="479" spans="3:8" x14ac:dyDescent="0.25">
      <c r="C479" t="s">
        <v>19</v>
      </c>
      <c r="D479" t="s">
        <v>28</v>
      </c>
      <c r="E479">
        <v>2042</v>
      </c>
      <c r="F479">
        <v>14.473000000000001</v>
      </c>
    </row>
    <row r="480" spans="3:8" x14ac:dyDescent="0.25">
      <c r="C480" t="s">
        <v>19</v>
      </c>
      <c r="D480" t="s">
        <v>28</v>
      </c>
      <c r="E480">
        <v>2043</v>
      </c>
      <c r="F480">
        <v>14.473000000000001</v>
      </c>
    </row>
    <row r="481" spans="3:6" x14ac:dyDescent="0.25">
      <c r="C481" t="s">
        <v>19</v>
      </c>
      <c r="D481" t="s">
        <v>28</v>
      </c>
      <c r="E481">
        <v>2044</v>
      </c>
      <c r="F481">
        <v>14.473000000000001</v>
      </c>
    </row>
    <row r="482" spans="3:6" x14ac:dyDescent="0.25">
      <c r="C482" t="s">
        <v>19</v>
      </c>
      <c r="D482" t="s">
        <v>28</v>
      </c>
      <c r="E482">
        <v>2045</v>
      </c>
      <c r="F482">
        <v>14.473000000000001</v>
      </c>
    </row>
    <row r="483" spans="3:6" x14ac:dyDescent="0.25">
      <c r="C483" t="s">
        <v>19</v>
      </c>
      <c r="D483" t="s">
        <v>28</v>
      </c>
      <c r="E483">
        <v>2046</v>
      </c>
      <c r="F483">
        <v>14.566000000000001</v>
      </c>
    </row>
    <row r="484" spans="3:6" x14ac:dyDescent="0.25">
      <c r="C484" t="s">
        <v>19</v>
      </c>
      <c r="D484" t="s">
        <v>28</v>
      </c>
      <c r="E484">
        <v>2047</v>
      </c>
      <c r="F484">
        <v>14.566000000000001</v>
      </c>
    </row>
    <row r="485" spans="3:6" x14ac:dyDescent="0.25">
      <c r="C485" t="s">
        <v>19</v>
      </c>
      <c r="D485" t="s">
        <v>28</v>
      </c>
      <c r="E485">
        <v>2048</v>
      </c>
      <c r="F485">
        <v>999999</v>
      </c>
    </row>
    <row r="486" spans="3:6" x14ac:dyDescent="0.25">
      <c r="C486" t="s">
        <v>19</v>
      </c>
      <c r="D486" t="s">
        <v>28</v>
      </c>
      <c r="E486">
        <v>2049</v>
      </c>
      <c r="F486">
        <v>999999</v>
      </c>
    </row>
    <row r="487" spans="3:6" x14ac:dyDescent="0.25">
      <c r="C487" t="s">
        <v>19</v>
      </c>
      <c r="D487" t="s">
        <v>28</v>
      </c>
      <c r="E487">
        <v>2050</v>
      </c>
      <c r="F487">
        <v>999999</v>
      </c>
    </row>
    <row r="488" spans="3:6" x14ac:dyDescent="0.25">
      <c r="C488" t="s">
        <v>19</v>
      </c>
      <c r="D488" t="s">
        <v>28</v>
      </c>
      <c r="E488">
        <v>2051</v>
      </c>
      <c r="F488">
        <v>999999</v>
      </c>
    </row>
    <row r="489" spans="3:6" x14ac:dyDescent="0.25">
      <c r="C489" t="s">
        <v>19</v>
      </c>
      <c r="D489" t="s">
        <v>28</v>
      </c>
      <c r="E489">
        <v>2052</v>
      </c>
      <c r="F489">
        <v>999999</v>
      </c>
    </row>
    <row r="490" spans="3:6" x14ac:dyDescent="0.25">
      <c r="C490" t="s">
        <v>19</v>
      </c>
      <c r="D490" t="s">
        <v>28</v>
      </c>
      <c r="E490">
        <v>2053</v>
      </c>
      <c r="F490">
        <v>999999</v>
      </c>
    </row>
    <row r="491" spans="3:6" x14ac:dyDescent="0.25">
      <c r="C491" t="s">
        <v>19</v>
      </c>
      <c r="D491" t="s">
        <v>28</v>
      </c>
      <c r="E491">
        <v>2054</v>
      </c>
      <c r="F491">
        <v>999999</v>
      </c>
    </row>
    <row r="492" spans="3:6" x14ac:dyDescent="0.25">
      <c r="C492" t="s">
        <v>19</v>
      </c>
      <c r="D492" t="s">
        <v>28</v>
      </c>
      <c r="E492">
        <v>2055</v>
      </c>
      <c r="F492">
        <v>999999</v>
      </c>
    </row>
    <row r="493" spans="3:6" x14ac:dyDescent="0.25">
      <c r="C493" t="s">
        <v>19</v>
      </c>
      <c r="D493" t="s">
        <v>28</v>
      </c>
      <c r="E493">
        <v>2056</v>
      </c>
      <c r="F493">
        <v>999999</v>
      </c>
    </row>
    <row r="494" spans="3:6" x14ac:dyDescent="0.25">
      <c r="C494" t="s">
        <v>19</v>
      </c>
      <c r="D494" t="s">
        <v>28</v>
      </c>
      <c r="E494">
        <v>2057</v>
      </c>
      <c r="F494">
        <v>999999</v>
      </c>
    </row>
    <row r="495" spans="3:6" x14ac:dyDescent="0.25">
      <c r="C495" t="s">
        <v>19</v>
      </c>
      <c r="D495" t="s">
        <v>28</v>
      </c>
      <c r="E495">
        <v>2058</v>
      </c>
      <c r="F495">
        <v>999999</v>
      </c>
    </row>
    <row r="496" spans="3:6" x14ac:dyDescent="0.25">
      <c r="C496" t="s">
        <v>19</v>
      </c>
      <c r="D496" t="s">
        <v>28</v>
      </c>
      <c r="E496">
        <v>2059</v>
      </c>
      <c r="F496">
        <v>999999</v>
      </c>
    </row>
    <row r="497" spans="3:6" x14ac:dyDescent="0.25">
      <c r="C497" t="s">
        <v>19</v>
      </c>
      <c r="D497" t="s">
        <v>28</v>
      </c>
      <c r="E497">
        <v>2060</v>
      </c>
      <c r="F497">
        <v>999999</v>
      </c>
    </row>
    <row r="498" spans="3:6" x14ac:dyDescent="0.25">
      <c r="C498" t="s">
        <v>19</v>
      </c>
      <c r="D498" t="s">
        <v>28</v>
      </c>
      <c r="E498">
        <v>2061</v>
      </c>
      <c r="F498">
        <v>999999</v>
      </c>
    </row>
    <row r="499" spans="3:6" x14ac:dyDescent="0.25">
      <c r="C499" t="s">
        <v>19</v>
      </c>
      <c r="D499" t="s">
        <v>28</v>
      </c>
      <c r="E499">
        <v>2062</v>
      </c>
      <c r="F499">
        <v>999999</v>
      </c>
    </row>
    <row r="500" spans="3:6" x14ac:dyDescent="0.25">
      <c r="C500" t="s">
        <v>19</v>
      </c>
      <c r="D500" t="s">
        <v>28</v>
      </c>
      <c r="E500">
        <v>2063</v>
      </c>
      <c r="F500">
        <v>999999</v>
      </c>
    </row>
    <row r="501" spans="3:6" x14ac:dyDescent="0.25">
      <c r="C501" t="s">
        <v>19</v>
      </c>
      <c r="D501" t="s">
        <v>28</v>
      </c>
      <c r="E501">
        <v>2064</v>
      </c>
      <c r="F501">
        <v>999999</v>
      </c>
    </row>
    <row r="502" spans="3:6" x14ac:dyDescent="0.25">
      <c r="C502" t="s">
        <v>19</v>
      </c>
      <c r="D502" t="s">
        <v>28</v>
      </c>
      <c r="E502">
        <v>2065</v>
      </c>
      <c r="F502">
        <v>999999</v>
      </c>
    </row>
    <row r="503" spans="3:6" x14ac:dyDescent="0.25">
      <c r="C503" t="s">
        <v>19</v>
      </c>
      <c r="D503" t="s">
        <v>28</v>
      </c>
      <c r="E503">
        <v>2066</v>
      </c>
      <c r="F503">
        <v>999999</v>
      </c>
    </row>
    <row r="504" spans="3:6" x14ac:dyDescent="0.25">
      <c r="C504" t="s">
        <v>19</v>
      </c>
      <c r="D504" t="s">
        <v>28</v>
      </c>
      <c r="E504">
        <v>2067</v>
      </c>
      <c r="F504">
        <v>999999</v>
      </c>
    </row>
    <row r="505" spans="3:6" x14ac:dyDescent="0.25">
      <c r="C505" t="s">
        <v>19</v>
      </c>
      <c r="D505" t="s">
        <v>28</v>
      </c>
      <c r="E505">
        <v>2068</v>
      </c>
      <c r="F505">
        <v>999999</v>
      </c>
    </row>
    <row r="506" spans="3:6" x14ac:dyDescent="0.25">
      <c r="C506" t="s">
        <v>19</v>
      </c>
      <c r="D506" t="s">
        <v>28</v>
      </c>
      <c r="E506">
        <v>2069</v>
      </c>
      <c r="F506">
        <v>999999</v>
      </c>
    </row>
    <row r="507" spans="3:6" x14ac:dyDescent="0.25">
      <c r="C507" t="s">
        <v>19</v>
      </c>
      <c r="D507" t="s">
        <v>28</v>
      </c>
      <c r="E507">
        <v>2070</v>
      </c>
      <c r="F507">
        <v>999999</v>
      </c>
    </row>
    <row r="508" spans="3:6" x14ac:dyDescent="0.25">
      <c r="C508" t="s">
        <v>19</v>
      </c>
      <c r="D508" t="s">
        <v>29</v>
      </c>
      <c r="E508">
        <v>2015</v>
      </c>
      <c r="F508">
        <v>99999999</v>
      </c>
    </row>
    <row r="509" spans="3:6" x14ac:dyDescent="0.25">
      <c r="C509" t="s">
        <v>19</v>
      </c>
      <c r="D509" t="s">
        <v>29</v>
      </c>
      <c r="E509">
        <v>2016</v>
      </c>
      <c r="F509">
        <v>99999999</v>
      </c>
    </row>
    <row r="510" spans="3:6" x14ac:dyDescent="0.25">
      <c r="C510" t="s">
        <v>19</v>
      </c>
      <c r="D510" t="s">
        <v>29</v>
      </c>
      <c r="E510">
        <v>2017</v>
      </c>
      <c r="F510">
        <v>99999999</v>
      </c>
    </row>
    <row r="511" spans="3:6" x14ac:dyDescent="0.25">
      <c r="C511" t="s">
        <v>19</v>
      </c>
      <c r="D511" t="s">
        <v>29</v>
      </c>
      <c r="E511">
        <v>2018</v>
      </c>
      <c r="F511">
        <v>99999999</v>
      </c>
    </row>
    <row r="512" spans="3:6" x14ac:dyDescent="0.25">
      <c r="C512" t="s">
        <v>19</v>
      </c>
      <c r="D512" t="s">
        <v>29</v>
      </c>
      <c r="E512">
        <v>2019</v>
      </c>
      <c r="F512">
        <v>99999999</v>
      </c>
    </row>
    <row r="513" spans="3:6" x14ac:dyDescent="0.25">
      <c r="C513" t="s">
        <v>19</v>
      </c>
      <c r="D513" t="s">
        <v>29</v>
      </c>
      <c r="E513">
        <v>2020</v>
      </c>
      <c r="F513">
        <v>99999999</v>
      </c>
    </row>
    <row r="514" spans="3:6" x14ac:dyDescent="0.25">
      <c r="C514" t="s">
        <v>19</v>
      </c>
      <c r="D514" t="s">
        <v>29</v>
      </c>
      <c r="E514">
        <v>2021</v>
      </c>
      <c r="F514">
        <v>99999999</v>
      </c>
    </row>
    <row r="515" spans="3:6" x14ac:dyDescent="0.25">
      <c r="C515" t="s">
        <v>19</v>
      </c>
      <c r="D515" t="s">
        <v>29</v>
      </c>
      <c r="E515">
        <v>2022</v>
      </c>
      <c r="F515">
        <v>99999999</v>
      </c>
    </row>
    <row r="516" spans="3:6" x14ac:dyDescent="0.25">
      <c r="C516" t="s">
        <v>19</v>
      </c>
      <c r="D516" t="s">
        <v>29</v>
      </c>
      <c r="E516">
        <v>2023</v>
      </c>
      <c r="F516">
        <v>99999999</v>
      </c>
    </row>
    <row r="517" spans="3:6" x14ac:dyDescent="0.25">
      <c r="C517" t="s">
        <v>19</v>
      </c>
      <c r="D517" t="s">
        <v>29</v>
      </c>
      <c r="E517">
        <v>2024</v>
      </c>
      <c r="F517">
        <v>99999999</v>
      </c>
    </row>
    <row r="518" spans="3:6" x14ac:dyDescent="0.25">
      <c r="C518" t="s">
        <v>19</v>
      </c>
      <c r="D518" t="s">
        <v>29</v>
      </c>
      <c r="E518">
        <v>2025</v>
      </c>
      <c r="F518">
        <v>99999999</v>
      </c>
    </row>
    <row r="519" spans="3:6" x14ac:dyDescent="0.25">
      <c r="C519" t="s">
        <v>19</v>
      </c>
      <c r="D519" t="s">
        <v>29</v>
      </c>
      <c r="E519">
        <v>2026</v>
      </c>
      <c r="F519">
        <v>99999999</v>
      </c>
    </row>
    <row r="520" spans="3:6" x14ac:dyDescent="0.25">
      <c r="C520" t="s">
        <v>19</v>
      </c>
      <c r="D520" t="s">
        <v>29</v>
      </c>
      <c r="E520">
        <v>2027</v>
      </c>
      <c r="F520">
        <v>99999999</v>
      </c>
    </row>
    <row r="521" spans="3:6" x14ac:dyDescent="0.25">
      <c r="C521" t="s">
        <v>19</v>
      </c>
      <c r="D521" t="s">
        <v>29</v>
      </c>
      <c r="E521">
        <v>2028</v>
      </c>
      <c r="F521">
        <v>99999999</v>
      </c>
    </row>
    <row r="522" spans="3:6" x14ac:dyDescent="0.25">
      <c r="C522" t="s">
        <v>19</v>
      </c>
      <c r="D522" t="s">
        <v>29</v>
      </c>
      <c r="E522">
        <v>2029</v>
      </c>
      <c r="F522">
        <v>99999999</v>
      </c>
    </row>
    <row r="523" spans="3:6" x14ac:dyDescent="0.25">
      <c r="C523" t="s">
        <v>19</v>
      </c>
      <c r="D523" t="s">
        <v>29</v>
      </c>
      <c r="E523">
        <v>2030</v>
      </c>
      <c r="F523">
        <v>99999999</v>
      </c>
    </row>
    <row r="524" spans="3:6" x14ac:dyDescent="0.25">
      <c r="C524" t="s">
        <v>19</v>
      </c>
      <c r="D524" t="s">
        <v>29</v>
      </c>
      <c r="E524">
        <v>2031</v>
      </c>
      <c r="F524">
        <v>99999999</v>
      </c>
    </row>
    <row r="525" spans="3:6" x14ac:dyDescent="0.25">
      <c r="C525" t="s">
        <v>19</v>
      </c>
      <c r="D525" t="s">
        <v>29</v>
      </c>
      <c r="E525">
        <v>2032</v>
      </c>
      <c r="F525">
        <v>99999999</v>
      </c>
    </row>
    <row r="526" spans="3:6" x14ac:dyDescent="0.25">
      <c r="C526" t="s">
        <v>19</v>
      </c>
      <c r="D526" t="s">
        <v>29</v>
      </c>
      <c r="E526">
        <v>2033</v>
      </c>
      <c r="F526">
        <v>99999999</v>
      </c>
    </row>
    <row r="527" spans="3:6" x14ac:dyDescent="0.25">
      <c r="C527" t="s">
        <v>19</v>
      </c>
      <c r="D527" t="s">
        <v>29</v>
      </c>
      <c r="E527">
        <v>2034</v>
      </c>
      <c r="F527">
        <v>99999999</v>
      </c>
    </row>
    <row r="528" spans="3:6" x14ac:dyDescent="0.25">
      <c r="C528" t="s">
        <v>19</v>
      </c>
      <c r="D528" t="s">
        <v>29</v>
      </c>
      <c r="E528">
        <v>2035</v>
      </c>
      <c r="F528">
        <v>99999999</v>
      </c>
    </row>
    <row r="529" spans="3:6" x14ac:dyDescent="0.25">
      <c r="C529" t="s">
        <v>19</v>
      </c>
      <c r="D529" t="s">
        <v>29</v>
      </c>
      <c r="E529">
        <v>2036</v>
      </c>
      <c r="F529">
        <v>99999999</v>
      </c>
    </row>
    <row r="530" spans="3:6" x14ac:dyDescent="0.25">
      <c r="C530" t="s">
        <v>19</v>
      </c>
      <c r="D530" t="s">
        <v>29</v>
      </c>
      <c r="E530">
        <v>2037</v>
      </c>
      <c r="F530">
        <v>99999999</v>
      </c>
    </row>
    <row r="531" spans="3:6" x14ac:dyDescent="0.25">
      <c r="C531" t="s">
        <v>19</v>
      </c>
      <c r="D531" t="s">
        <v>29</v>
      </c>
      <c r="E531">
        <v>2038</v>
      </c>
      <c r="F531">
        <v>99999999</v>
      </c>
    </row>
    <row r="532" spans="3:6" x14ac:dyDescent="0.25">
      <c r="C532" t="s">
        <v>19</v>
      </c>
      <c r="D532" t="s">
        <v>29</v>
      </c>
      <c r="E532">
        <v>2039</v>
      </c>
      <c r="F532">
        <v>99999999</v>
      </c>
    </row>
    <row r="533" spans="3:6" x14ac:dyDescent="0.25">
      <c r="C533" t="s">
        <v>19</v>
      </c>
      <c r="D533" t="s">
        <v>29</v>
      </c>
      <c r="E533">
        <v>2040</v>
      </c>
      <c r="F533">
        <v>99999999</v>
      </c>
    </row>
    <row r="534" spans="3:6" x14ac:dyDescent="0.25">
      <c r="C534" t="s">
        <v>19</v>
      </c>
      <c r="D534" t="s">
        <v>29</v>
      </c>
      <c r="E534">
        <v>2041</v>
      </c>
      <c r="F534">
        <v>99999999</v>
      </c>
    </row>
    <row r="535" spans="3:6" x14ac:dyDescent="0.25">
      <c r="C535" t="s">
        <v>19</v>
      </c>
      <c r="D535" t="s">
        <v>29</v>
      </c>
      <c r="E535">
        <v>2042</v>
      </c>
      <c r="F535">
        <v>99999999</v>
      </c>
    </row>
    <row r="536" spans="3:6" x14ac:dyDescent="0.25">
      <c r="C536" t="s">
        <v>19</v>
      </c>
      <c r="D536" t="s">
        <v>29</v>
      </c>
      <c r="E536">
        <v>2043</v>
      </c>
      <c r="F536">
        <v>99999999</v>
      </c>
    </row>
    <row r="537" spans="3:6" x14ac:dyDescent="0.25">
      <c r="C537" t="s">
        <v>19</v>
      </c>
      <c r="D537" t="s">
        <v>29</v>
      </c>
      <c r="E537">
        <v>2044</v>
      </c>
      <c r="F537">
        <v>99999999</v>
      </c>
    </row>
    <row r="538" spans="3:6" x14ac:dyDescent="0.25">
      <c r="C538" t="s">
        <v>19</v>
      </c>
      <c r="D538" t="s">
        <v>29</v>
      </c>
      <c r="E538">
        <v>2045</v>
      </c>
      <c r="F538">
        <v>99999999</v>
      </c>
    </row>
    <row r="539" spans="3:6" x14ac:dyDescent="0.25">
      <c r="C539" t="s">
        <v>19</v>
      </c>
      <c r="D539" t="s">
        <v>29</v>
      </c>
      <c r="E539">
        <v>2046</v>
      </c>
      <c r="F539">
        <v>99999999</v>
      </c>
    </row>
    <row r="540" spans="3:6" x14ac:dyDescent="0.25">
      <c r="C540" t="s">
        <v>19</v>
      </c>
      <c r="D540" t="s">
        <v>29</v>
      </c>
      <c r="E540">
        <v>2047</v>
      </c>
      <c r="F540">
        <v>99999999</v>
      </c>
    </row>
    <row r="541" spans="3:6" x14ac:dyDescent="0.25">
      <c r="C541" t="s">
        <v>19</v>
      </c>
      <c r="D541" t="s">
        <v>29</v>
      </c>
      <c r="E541">
        <v>2048</v>
      </c>
      <c r="F541">
        <v>99999999</v>
      </c>
    </row>
    <row r="542" spans="3:6" x14ac:dyDescent="0.25">
      <c r="C542" t="s">
        <v>19</v>
      </c>
      <c r="D542" t="s">
        <v>29</v>
      </c>
      <c r="E542">
        <v>2049</v>
      </c>
      <c r="F542">
        <v>99999999</v>
      </c>
    </row>
    <row r="543" spans="3:6" x14ac:dyDescent="0.25">
      <c r="C543" t="s">
        <v>19</v>
      </c>
      <c r="D543" t="s">
        <v>29</v>
      </c>
      <c r="E543">
        <v>2050</v>
      </c>
      <c r="F543">
        <v>99999999</v>
      </c>
    </row>
    <row r="544" spans="3:6" x14ac:dyDescent="0.25">
      <c r="C544" t="s">
        <v>19</v>
      </c>
      <c r="D544" t="s">
        <v>29</v>
      </c>
      <c r="E544">
        <v>2051</v>
      </c>
      <c r="F544">
        <v>99999999</v>
      </c>
    </row>
    <row r="545" spans="3:6" x14ac:dyDescent="0.25">
      <c r="C545" t="s">
        <v>19</v>
      </c>
      <c r="D545" t="s">
        <v>29</v>
      </c>
      <c r="E545">
        <v>2052</v>
      </c>
      <c r="F545">
        <v>99999999</v>
      </c>
    </row>
    <row r="546" spans="3:6" x14ac:dyDescent="0.25">
      <c r="C546" t="s">
        <v>19</v>
      </c>
      <c r="D546" t="s">
        <v>29</v>
      </c>
      <c r="E546">
        <v>2053</v>
      </c>
      <c r="F546">
        <v>99999999</v>
      </c>
    </row>
    <row r="547" spans="3:6" x14ac:dyDescent="0.25">
      <c r="C547" t="s">
        <v>19</v>
      </c>
      <c r="D547" t="s">
        <v>29</v>
      </c>
      <c r="E547">
        <v>2054</v>
      </c>
      <c r="F547">
        <v>99999999</v>
      </c>
    </row>
    <row r="548" spans="3:6" x14ac:dyDescent="0.25">
      <c r="C548" t="s">
        <v>19</v>
      </c>
      <c r="D548" t="s">
        <v>29</v>
      </c>
      <c r="E548">
        <v>2055</v>
      </c>
      <c r="F548">
        <v>99999999</v>
      </c>
    </row>
    <row r="549" spans="3:6" x14ac:dyDescent="0.25">
      <c r="C549" t="s">
        <v>19</v>
      </c>
      <c r="D549" t="s">
        <v>29</v>
      </c>
      <c r="E549">
        <v>2056</v>
      </c>
      <c r="F549">
        <v>99999999</v>
      </c>
    </row>
    <row r="550" spans="3:6" x14ac:dyDescent="0.25">
      <c r="C550" t="s">
        <v>19</v>
      </c>
      <c r="D550" t="s">
        <v>29</v>
      </c>
      <c r="E550">
        <v>2057</v>
      </c>
      <c r="F550">
        <v>99999999</v>
      </c>
    </row>
    <row r="551" spans="3:6" x14ac:dyDescent="0.25">
      <c r="C551" t="s">
        <v>19</v>
      </c>
      <c r="D551" t="s">
        <v>29</v>
      </c>
      <c r="E551">
        <v>2058</v>
      </c>
      <c r="F551">
        <v>99999999</v>
      </c>
    </row>
    <row r="552" spans="3:6" x14ac:dyDescent="0.25">
      <c r="C552" t="s">
        <v>19</v>
      </c>
      <c r="D552" t="s">
        <v>29</v>
      </c>
      <c r="E552">
        <v>2059</v>
      </c>
      <c r="F552">
        <v>99999999</v>
      </c>
    </row>
    <row r="553" spans="3:6" x14ac:dyDescent="0.25">
      <c r="C553" t="s">
        <v>19</v>
      </c>
      <c r="D553" t="s">
        <v>29</v>
      </c>
      <c r="E553">
        <v>2060</v>
      </c>
      <c r="F553">
        <v>99999999</v>
      </c>
    </row>
    <row r="554" spans="3:6" x14ac:dyDescent="0.25">
      <c r="C554" t="s">
        <v>19</v>
      </c>
      <c r="D554" t="s">
        <v>29</v>
      </c>
      <c r="E554">
        <v>2061</v>
      </c>
      <c r="F554">
        <v>99999999</v>
      </c>
    </row>
    <row r="555" spans="3:6" x14ac:dyDescent="0.25">
      <c r="C555" t="s">
        <v>19</v>
      </c>
      <c r="D555" t="s">
        <v>29</v>
      </c>
      <c r="E555">
        <v>2062</v>
      </c>
      <c r="F555">
        <v>99999999</v>
      </c>
    </row>
    <row r="556" spans="3:6" x14ac:dyDescent="0.25">
      <c r="C556" t="s">
        <v>19</v>
      </c>
      <c r="D556" t="s">
        <v>29</v>
      </c>
      <c r="E556">
        <v>2063</v>
      </c>
      <c r="F556">
        <v>99999999</v>
      </c>
    </row>
    <row r="557" spans="3:6" x14ac:dyDescent="0.25">
      <c r="C557" t="s">
        <v>19</v>
      </c>
      <c r="D557" t="s">
        <v>29</v>
      </c>
      <c r="E557">
        <v>2064</v>
      </c>
      <c r="F557">
        <v>99999999</v>
      </c>
    </row>
    <row r="558" spans="3:6" x14ac:dyDescent="0.25">
      <c r="C558" t="s">
        <v>19</v>
      </c>
      <c r="D558" t="s">
        <v>29</v>
      </c>
      <c r="E558">
        <v>2065</v>
      </c>
      <c r="F558">
        <v>99999999</v>
      </c>
    </row>
    <row r="559" spans="3:6" x14ac:dyDescent="0.25">
      <c r="C559" t="s">
        <v>19</v>
      </c>
      <c r="D559" t="s">
        <v>29</v>
      </c>
      <c r="E559">
        <v>2066</v>
      </c>
      <c r="F559">
        <v>99999999</v>
      </c>
    </row>
    <row r="560" spans="3:6" x14ac:dyDescent="0.25">
      <c r="C560" t="s">
        <v>19</v>
      </c>
      <c r="D560" t="s">
        <v>29</v>
      </c>
      <c r="E560">
        <v>2067</v>
      </c>
      <c r="F560">
        <v>99999999</v>
      </c>
    </row>
    <row r="561" spans="3:6" x14ac:dyDescent="0.25">
      <c r="C561" t="s">
        <v>19</v>
      </c>
      <c r="D561" t="s">
        <v>29</v>
      </c>
      <c r="E561">
        <v>2068</v>
      </c>
      <c r="F561">
        <v>99999999</v>
      </c>
    </row>
    <row r="562" spans="3:6" x14ac:dyDescent="0.25">
      <c r="C562" t="s">
        <v>19</v>
      </c>
      <c r="D562" t="s">
        <v>29</v>
      </c>
      <c r="E562">
        <v>2069</v>
      </c>
      <c r="F562">
        <v>99999999</v>
      </c>
    </row>
    <row r="563" spans="3:6" x14ac:dyDescent="0.25">
      <c r="C563" t="s">
        <v>19</v>
      </c>
      <c r="D563" t="s">
        <v>29</v>
      </c>
      <c r="E563">
        <v>2070</v>
      </c>
      <c r="F563">
        <v>99999999</v>
      </c>
    </row>
    <row r="564" spans="3:6" x14ac:dyDescent="0.25">
      <c r="C564" t="s">
        <v>19</v>
      </c>
      <c r="D564" t="s">
        <v>30</v>
      </c>
      <c r="E564">
        <v>2015</v>
      </c>
      <c r="F564">
        <v>99999999</v>
      </c>
    </row>
    <row r="565" spans="3:6" x14ac:dyDescent="0.25">
      <c r="C565" t="s">
        <v>19</v>
      </c>
      <c r="D565" t="s">
        <v>30</v>
      </c>
      <c r="E565">
        <v>2016</v>
      </c>
      <c r="F565">
        <v>99999999</v>
      </c>
    </row>
    <row r="566" spans="3:6" x14ac:dyDescent="0.25">
      <c r="C566" t="s">
        <v>19</v>
      </c>
      <c r="D566" t="s">
        <v>30</v>
      </c>
      <c r="E566">
        <v>2017</v>
      </c>
      <c r="F566">
        <v>99999999</v>
      </c>
    </row>
    <row r="567" spans="3:6" x14ac:dyDescent="0.25">
      <c r="C567" t="s">
        <v>19</v>
      </c>
      <c r="D567" t="s">
        <v>30</v>
      </c>
      <c r="E567">
        <v>2018</v>
      </c>
      <c r="F567">
        <v>99999999</v>
      </c>
    </row>
    <row r="568" spans="3:6" x14ac:dyDescent="0.25">
      <c r="C568" t="s">
        <v>19</v>
      </c>
      <c r="D568" t="s">
        <v>30</v>
      </c>
      <c r="E568">
        <v>2019</v>
      </c>
      <c r="F568">
        <v>99999999</v>
      </c>
    </row>
    <row r="569" spans="3:6" x14ac:dyDescent="0.25">
      <c r="C569" t="s">
        <v>19</v>
      </c>
      <c r="D569" t="s">
        <v>30</v>
      </c>
      <c r="E569">
        <v>2020</v>
      </c>
      <c r="F569">
        <v>99999999</v>
      </c>
    </row>
    <row r="570" spans="3:6" x14ac:dyDescent="0.25">
      <c r="C570" t="s">
        <v>19</v>
      </c>
      <c r="D570" t="s">
        <v>30</v>
      </c>
      <c r="E570">
        <v>2021</v>
      </c>
      <c r="F570">
        <v>99999999</v>
      </c>
    </row>
    <row r="571" spans="3:6" x14ac:dyDescent="0.25">
      <c r="C571" t="s">
        <v>19</v>
      </c>
      <c r="D571" t="s">
        <v>30</v>
      </c>
      <c r="E571">
        <v>2022</v>
      </c>
      <c r="F571">
        <v>99999999</v>
      </c>
    </row>
    <row r="572" spans="3:6" x14ac:dyDescent="0.25">
      <c r="C572" t="s">
        <v>19</v>
      </c>
      <c r="D572" t="s">
        <v>30</v>
      </c>
      <c r="E572">
        <v>2023</v>
      </c>
      <c r="F572">
        <v>99999999</v>
      </c>
    </row>
    <row r="573" spans="3:6" x14ac:dyDescent="0.25">
      <c r="C573" t="s">
        <v>19</v>
      </c>
      <c r="D573" t="s">
        <v>30</v>
      </c>
      <c r="E573">
        <v>2024</v>
      </c>
      <c r="F573">
        <v>99999999</v>
      </c>
    </row>
    <row r="574" spans="3:6" x14ac:dyDescent="0.25">
      <c r="C574" t="s">
        <v>19</v>
      </c>
      <c r="D574" t="s">
        <v>30</v>
      </c>
      <c r="E574">
        <v>2025</v>
      </c>
      <c r="F574">
        <v>99999999</v>
      </c>
    </row>
    <row r="575" spans="3:6" x14ac:dyDescent="0.25">
      <c r="C575" t="s">
        <v>19</v>
      </c>
      <c r="D575" t="s">
        <v>30</v>
      </c>
      <c r="E575">
        <v>2026</v>
      </c>
      <c r="F575">
        <v>99999999</v>
      </c>
    </row>
    <row r="576" spans="3:6" x14ac:dyDescent="0.25">
      <c r="C576" t="s">
        <v>19</v>
      </c>
      <c r="D576" t="s">
        <v>30</v>
      </c>
      <c r="E576">
        <v>2027</v>
      </c>
      <c r="F576">
        <v>99999999</v>
      </c>
    </row>
    <row r="577" spans="3:6" x14ac:dyDescent="0.25">
      <c r="C577" t="s">
        <v>19</v>
      </c>
      <c r="D577" t="s">
        <v>30</v>
      </c>
      <c r="E577">
        <v>2028</v>
      </c>
      <c r="F577">
        <v>99999999</v>
      </c>
    </row>
    <row r="578" spans="3:6" x14ac:dyDescent="0.25">
      <c r="C578" t="s">
        <v>19</v>
      </c>
      <c r="D578" t="s">
        <v>30</v>
      </c>
      <c r="E578">
        <v>2029</v>
      </c>
      <c r="F578">
        <v>99999999</v>
      </c>
    </row>
    <row r="579" spans="3:6" x14ac:dyDescent="0.25">
      <c r="C579" t="s">
        <v>19</v>
      </c>
      <c r="D579" t="s">
        <v>30</v>
      </c>
      <c r="E579">
        <v>2030</v>
      </c>
      <c r="F579">
        <v>99999999</v>
      </c>
    </row>
    <row r="580" spans="3:6" x14ac:dyDescent="0.25">
      <c r="C580" t="s">
        <v>19</v>
      </c>
      <c r="D580" t="s">
        <v>30</v>
      </c>
      <c r="E580">
        <v>2031</v>
      </c>
      <c r="F580">
        <v>99999999</v>
      </c>
    </row>
    <row r="581" spans="3:6" x14ac:dyDescent="0.25">
      <c r="C581" t="s">
        <v>19</v>
      </c>
      <c r="D581" t="s">
        <v>30</v>
      </c>
      <c r="E581">
        <v>2032</v>
      </c>
      <c r="F581">
        <v>99999999</v>
      </c>
    </row>
    <row r="582" spans="3:6" x14ac:dyDescent="0.25">
      <c r="C582" t="s">
        <v>19</v>
      </c>
      <c r="D582" t="s">
        <v>30</v>
      </c>
      <c r="E582">
        <v>2033</v>
      </c>
      <c r="F582">
        <v>99999999</v>
      </c>
    </row>
    <row r="583" spans="3:6" x14ac:dyDescent="0.25">
      <c r="C583" t="s">
        <v>19</v>
      </c>
      <c r="D583" t="s">
        <v>30</v>
      </c>
      <c r="E583">
        <v>2034</v>
      </c>
      <c r="F583">
        <v>99999999</v>
      </c>
    </row>
    <row r="584" spans="3:6" x14ac:dyDescent="0.25">
      <c r="C584" t="s">
        <v>19</v>
      </c>
      <c r="D584" t="s">
        <v>30</v>
      </c>
      <c r="E584">
        <v>2035</v>
      </c>
      <c r="F584">
        <v>99999999</v>
      </c>
    </row>
    <row r="585" spans="3:6" x14ac:dyDescent="0.25">
      <c r="C585" t="s">
        <v>19</v>
      </c>
      <c r="D585" t="s">
        <v>30</v>
      </c>
      <c r="E585">
        <v>2036</v>
      </c>
      <c r="F585">
        <v>99999999</v>
      </c>
    </row>
    <row r="586" spans="3:6" x14ac:dyDescent="0.25">
      <c r="C586" t="s">
        <v>19</v>
      </c>
      <c r="D586" t="s">
        <v>30</v>
      </c>
      <c r="E586">
        <v>2037</v>
      </c>
      <c r="F586">
        <v>99999999</v>
      </c>
    </row>
    <row r="587" spans="3:6" x14ac:dyDescent="0.25">
      <c r="C587" t="s">
        <v>19</v>
      </c>
      <c r="D587" t="s">
        <v>30</v>
      </c>
      <c r="E587">
        <v>2038</v>
      </c>
      <c r="F587">
        <v>99999999</v>
      </c>
    </row>
    <row r="588" spans="3:6" x14ac:dyDescent="0.25">
      <c r="C588" t="s">
        <v>19</v>
      </c>
      <c r="D588" t="s">
        <v>30</v>
      </c>
      <c r="E588">
        <v>2039</v>
      </c>
      <c r="F588">
        <v>99999999</v>
      </c>
    </row>
    <row r="589" spans="3:6" x14ac:dyDescent="0.25">
      <c r="C589" t="s">
        <v>19</v>
      </c>
      <c r="D589" t="s">
        <v>30</v>
      </c>
      <c r="E589">
        <v>2040</v>
      </c>
      <c r="F589">
        <v>99999999</v>
      </c>
    </row>
    <row r="590" spans="3:6" x14ac:dyDescent="0.25">
      <c r="C590" t="s">
        <v>19</v>
      </c>
      <c r="D590" t="s">
        <v>30</v>
      </c>
      <c r="E590">
        <v>2041</v>
      </c>
      <c r="F590">
        <v>99999999</v>
      </c>
    </row>
    <row r="591" spans="3:6" x14ac:dyDescent="0.25">
      <c r="C591" t="s">
        <v>19</v>
      </c>
      <c r="D591" t="s">
        <v>30</v>
      </c>
      <c r="E591">
        <v>2042</v>
      </c>
      <c r="F591">
        <v>99999999</v>
      </c>
    </row>
    <row r="592" spans="3:6" x14ac:dyDescent="0.25">
      <c r="C592" t="s">
        <v>19</v>
      </c>
      <c r="D592" t="s">
        <v>30</v>
      </c>
      <c r="E592">
        <v>2043</v>
      </c>
      <c r="F592">
        <v>99999999</v>
      </c>
    </row>
    <row r="593" spans="3:6" x14ac:dyDescent="0.25">
      <c r="C593" t="s">
        <v>19</v>
      </c>
      <c r="D593" t="s">
        <v>30</v>
      </c>
      <c r="E593">
        <v>2044</v>
      </c>
      <c r="F593">
        <v>99999999</v>
      </c>
    </row>
    <row r="594" spans="3:6" x14ac:dyDescent="0.25">
      <c r="C594" t="s">
        <v>19</v>
      </c>
      <c r="D594" t="s">
        <v>30</v>
      </c>
      <c r="E594">
        <v>2045</v>
      </c>
      <c r="F594">
        <v>99999999</v>
      </c>
    </row>
    <row r="595" spans="3:6" x14ac:dyDescent="0.25">
      <c r="C595" t="s">
        <v>19</v>
      </c>
      <c r="D595" t="s">
        <v>30</v>
      </c>
      <c r="E595">
        <v>2046</v>
      </c>
      <c r="F595">
        <v>99999999</v>
      </c>
    </row>
    <row r="596" spans="3:6" x14ac:dyDescent="0.25">
      <c r="C596" t="s">
        <v>19</v>
      </c>
      <c r="D596" t="s">
        <v>30</v>
      </c>
      <c r="E596">
        <v>2047</v>
      </c>
      <c r="F596">
        <v>99999999</v>
      </c>
    </row>
    <row r="597" spans="3:6" x14ac:dyDescent="0.25">
      <c r="C597" t="s">
        <v>19</v>
      </c>
      <c r="D597" t="s">
        <v>30</v>
      </c>
      <c r="E597">
        <v>2048</v>
      </c>
      <c r="F597">
        <v>99999999</v>
      </c>
    </row>
    <row r="598" spans="3:6" x14ac:dyDescent="0.25">
      <c r="C598" t="s">
        <v>19</v>
      </c>
      <c r="D598" t="s">
        <v>30</v>
      </c>
      <c r="E598">
        <v>2049</v>
      </c>
      <c r="F598">
        <v>99999999</v>
      </c>
    </row>
    <row r="599" spans="3:6" x14ac:dyDescent="0.25">
      <c r="C599" t="s">
        <v>19</v>
      </c>
      <c r="D599" t="s">
        <v>30</v>
      </c>
      <c r="E599">
        <v>2050</v>
      </c>
      <c r="F599">
        <v>99999999</v>
      </c>
    </row>
    <row r="600" spans="3:6" x14ac:dyDescent="0.25">
      <c r="C600" t="s">
        <v>19</v>
      </c>
      <c r="D600" t="s">
        <v>30</v>
      </c>
      <c r="E600">
        <v>2051</v>
      </c>
      <c r="F600">
        <v>99999999</v>
      </c>
    </row>
    <row r="601" spans="3:6" x14ac:dyDescent="0.25">
      <c r="C601" t="s">
        <v>19</v>
      </c>
      <c r="D601" t="s">
        <v>30</v>
      </c>
      <c r="E601">
        <v>2052</v>
      </c>
      <c r="F601">
        <v>99999999</v>
      </c>
    </row>
    <row r="602" spans="3:6" x14ac:dyDescent="0.25">
      <c r="C602" t="s">
        <v>19</v>
      </c>
      <c r="D602" t="s">
        <v>30</v>
      </c>
      <c r="E602">
        <v>2053</v>
      </c>
      <c r="F602">
        <v>99999999</v>
      </c>
    </row>
    <row r="603" spans="3:6" x14ac:dyDescent="0.25">
      <c r="C603" t="s">
        <v>19</v>
      </c>
      <c r="D603" t="s">
        <v>30</v>
      </c>
      <c r="E603">
        <v>2054</v>
      </c>
      <c r="F603">
        <v>99999999</v>
      </c>
    </row>
    <row r="604" spans="3:6" x14ac:dyDescent="0.25">
      <c r="C604" t="s">
        <v>19</v>
      </c>
      <c r="D604" t="s">
        <v>30</v>
      </c>
      <c r="E604">
        <v>2055</v>
      </c>
      <c r="F604">
        <v>99999999</v>
      </c>
    </row>
    <row r="605" spans="3:6" x14ac:dyDescent="0.25">
      <c r="C605" t="s">
        <v>19</v>
      </c>
      <c r="D605" t="s">
        <v>30</v>
      </c>
      <c r="E605">
        <v>2056</v>
      </c>
      <c r="F605">
        <v>99999999</v>
      </c>
    </row>
    <row r="606" spans="3:6" x14ac:dyDescent="0.25">
      <c r="C606" t="s">
        <v>19</v>
      </c>
      <c r="D606" t="s">
        <v>30</v>
      </c>
      <c r="E606">
        <v>2057</v>
      </c>
      <c r="F606">
        <v>99999999</v>
      </c>
    </row>
    <row r="607" spans="3:6" x14ac:dyDescent="0.25">
      <c r="C607" t="s">
        <v>19</v>
      </c>
      <c r="D607" t="s">
        <v>30</v>
      </c>
      <c r="E607">
        <v>2058</v>
      </c>
      <c r="F607">
        <v>99999999</v>
      </c>
    </row>
    <row r="608" spans="3:6" x14ac:dyDescent="0.25">
      <c r="C608" t="s">
        <v>19</v>
      </c>
      <c r="D608" t="s">
        <v>30</v>
      </c>
      <c r="E608">
        <v>2059</v>
      </c>
      <c r="F608">
        <v>99999999</v>
      </c>
    </row>
    <row r="609" spans="3:6" x14ac:dyDescent="0.25">
      <c r="C609" t="s">
        <v>19</v>
      </c>
      <c r="D609" t="s">
        <v>30</v>
      </c>
      <c r="E609">
        <v>2060</v>
      </c>
      <c r="F609">
        <v>99999999</v>
      </c>
    </row>
    <row r="610" spans="3:6" x14ac:dyDescent="0.25">
      <c r="C610" t="s">
        <v>19</v>
      </c>
      <c r="D610" t="s">
        <v>30</v>
      </c>
      <c r="E610">
        <v>2061</v>
      </c>
      <c r="F610">
        <v>99999999</v>
      </c>
    </row>
    <row r="611" spans="3:6" x14ac:dyDescent="0.25">
      <c r="C611" t="s">
        <v>19</v>
      </c>
      <c r="D611" t="s">
        <v>30</v>
      </c>
      <c r="E611">
        <v>2062</v>
      </c>
      <c r="F611">
        <v>99999999</v>
      </c>
    </row>
    <row r="612" spans="3:6" x14ac:dyDescent="0.25">
      <c r="C612" t="s">
        <v>19</v>
      </c>
      <c r="D612" t="s">
        <v>30</v>
      </c>
      <c r="E612">
        <v>2063</v>
      </c>
      <c r="F612">
        <v>99999999</v>
      </c>
    </row>
    <row r="613" spans="3:6" x14ac:dyDescent="0.25">
      <c r="C613" t="s">
        <v>19</v>
      </c>
      <c r="D613" t="s">
        <v>30</v>
      </c>
      <c r="E613">
        <v>2064</v>
      </c>
      <c r="F613">
        <v>99999999</v>
      </c>
    </row>
    <row r="614" spans="3:6" x14ac:dyDescent="0.25">
      <c r="C614" t="s">
        <v>19</v>
      </c>
      <c r="D614" t="s">
        <v>30</v>
      </c>
      <c r="E614">
        <v>2065</v>
      </c>
      <c r="F614">
        <v>99999999</v>
      </c>
    </row>
    <row r="615" spans="3:6" x14ac:dyDescent="0.25">
      <c r="C615" t="s">
        <v>19</v>
      </c>
      <c r="D615" t="s">
        <v>30</v>
      </c>
      <c r="E615">
        <v>2066</v>
      </c>
      <c r="F615">
        <v>99999999</v>
      </c>
    </row>
    <row r="616" spans="3:6" x14ac:dyDescent="0.25">
      <c r="C616" t="s">
        <v>19</v>
      </c>
      <c r="D616" t="s">
        <v>30</v>
      </c>
      <c r="E616">
        <v>2067</v>
      </c>
      <c r="F616">
        <v>99999999</v>
      </c>
    </row>
    <row r="617" spans="3:6" x14ac:dyDescent="0.25">
      <c r="C617" t="s">
        <v>19</v>
      </c>
      <c r="D617" t="s">
        <v>30</v>
      </c>
      <c r="E617">
        <v>2068</v>
      </c>
      <c r="F617">
        <v>99999999</v>
      </c>
    </row>
    <row r="618" spans="3:6" x14ac:dyDescent="0.25">
      <c r="C618" t="s">
        <v>19</v>
      </c>
      <c r="D618" t="s">
        <v>30</v>
      </c>
      <c r="E618">
        <v>2069</v>
      </c>
      <c r="F618">
        <v>99999999</v>
      </c>
    </row>
    <row r="619" spans="3:6" x14ac:dyDescent="0.25">
      <c r="C619" t="s">
        <v>19</v>
      </c>
      <c r="D619" t="s">
        <v>30</v>
      </c>
      <c r="E619">
        <v>2070</v>
      </c>
      <c r="F619">
        <v>99999999</v>
      </c>
    </row>
    <row r="620" spans="3:6" x14ac:dyDescent="0.25">
      <c r="C620" t="s">
        <v>19</v>
      </c>
      <c r="D620" t="s">
        <v>31</v>
      </c>
      <c r="E620">
        <v>2015</v>
      </c>
      <c r="F620">
        <v>99999999</v>
      </c>
    </row>
    <row r="621" spans="3:6" x14ac:dyDescent="0.25">
      <c r="C621" t="s">
        <v>19</v>
      </c>
      <c r="D621" t="s">
        <v>31</v>
      </c>
      <c r="E621">
        <v>2016</v>
      </c>
      <c r="F621">
        <v>99999999</v>
      </c>
    </row>
    <row r="622" spans="3:6" x14ac:dyDescent="0.25">
      <c r="C622" t="s">
        <v>19</v>
      </c>
      <c r="D622" t="s">
        <v>31</v>
      </c>
      <c r="E622">
        <v>2017</v>
      </c>
      <c r="F622">
        <v>99999999</v>
      </c>
    </row>
    <row r="623" spans="3:6" x14ac:dyDescent="0.25">
      <c r="C623" t="s">
        <v>19</v>
      </c>
      <c r="D623" t="s">
        <v>31</v>
      </c>
      <c r="E623">
        <v>2018</v>
      </c>
      <c r="F623">
        <v>99999999</v>
      </c>
    </row>
    <row r="624" spans="3:6" x14ac:dyDescent="0.25">
      <c r="C624" t="s">
        <v>19</v>
      </c>
      <c r="D624" t="s">
        <v>31</v>
      </c>
      <c r="E624">
        <v>2019</v>
      </c>
      <c r="F624">
        <v>99999999</v>
      </c>
    </row>
    <row r="625" spans="3:6" x14ac:dyDescent="0.25">
      <c r="C625" t="s">
        <v>19</v>
      </c>
      <c r="D625" t="s">
        <v>31</v>
      </c>
      <c r="E625">
        <v>2020</v>
      </c>
      <c r="F625">
        <v>99999999</v>
      </c>
    </row>
    <row r="626" spans="3:6" x14ac:dyDescent="0.25">
      <c r="C626" t="s">
        <v>19</v>
      </c>
      <c r="D626" t="s">
        <v>31</v>
      </c>
      <c r="E626">
        <v>2021</v>
      </c>
      <c r="F626">
        <v>99999999</v>
      </c>
    </row>
    <row r="627" spans="3:6" x14ac:dyDescent="0.25">
      <c r="C627" t="s">
        <v>19</v>
      </c>
      <c r="D627" t="s">
        <v>31</v>
      </c>
      <c r="E627">
        <v>2022</v>
      </c>
      <c r="F627">
        <v>99999999</v>
      </c>
    </row>
    <row r="628" spans="3:6" x14ac:dyDescent="0.25">
      <c r="C628" t="s">
        <v>19</v>
      </c>
      <c r="D628" t="s">
        <v>31</v>
      </c>
      <c r="E628">
        <v>2023</v>
      </c>
      <c r="F628">
        <v>99999999</v>
      </c>
    </row>
    <row r="629" spans="3:6" x14ac:dyDescent="0.25">
      <c r="C629" t="s">
        <v>19</v>
      </c>
      <c r="D629" t="s">
        <v>31</v>
      </c>
      <c r="E629">
        <v>2024</v>
      </c>
      <c r="F629">
        <v>99999999</v>
      </c>
    </row>
    <row r="630" spans="3:6" x14ac:dyDescent="0.25">
      <c r="C630" t="s">
        <v>19</v>
      </c>
      <c r="D630" t="s">
        <v>31</v>
      </c>
      <c r="E630">
        <v>2025</v>
      </c>
      <c r="F630">
        <v>99999999</v>
      </c>
    </row>
    <row r="631" spans="3:6" x14ac:dyDescent="0.25">
      <c r="C631" t="s">
        <v>19</v>
      </c>
      <c r="D631" t="s">
        <v>31</v>
      </c>
      <c r="E631">
        <v>2026</v>
      </c>
      <c r="F631">
        <v>99999999</v>
      </c>
    </row>
    <row r="632" spans="3:6" x14ac:dyDescent="0.25">
      <c r="C632" t="s">
        <v>19</v>
      </c>
      <c r="D632" t="s">
        <v>31</v>
      </c>
      <c r="E632">
        <v>2027</v>
      </c>
      <c r="F632">
        <v>99999999</v>
      </c>
    </row>
    <row r="633" spans="3:6" x14ac:dyDescent="0.25">
      <c r="C633" t="s">
        <v>19</v>
      </c>
      <c r="D633" t="s">
        <v>31</v>
      </c>
      <c r="E633">
        <v>2028</v>
      </c>
      <c r="F633">
        <v>99999999</v>
      </c>
    </row>
    <row r="634" spans="3:6" x14ac:dyDescent="0.25">
      <c r="C634" t="s">
        <v>19</v>
      </c>
      <c r="D634" t="s">
        <v>31</v>
      </c>
      <c r="E634">
        <v>2029</v>
      </c>
      <c r="F634">
        <v>99999999</v>
      </c>
    </row>
    <row r="635" spans="3:6" x14ac:dyDescent="0.25">
      <c r="C635" t="s">
        <v>19</v>
      </c>
      <c r="D635" t="s">
        <v>31</v>
      </c>
      <c r="E635">
        <v>2030</v>
      </c>
      <c r="F635">
        <v>99999999</v>
      </c>
    </row>
    <row r="636" spans="3:6" x14ac:dyDescent="0.25">
      <c r="C636" t="s">
        <v>19</v>
      </c>
      <c r="D636" t="s">
        <v>31</v>
      </c>
      <c r="E636">
        <v>2031</v>
      </c>
      <c r="F636">
        <v>99999999</v>
      </c>
    </row>
    <row r="637" spans="3:6" x14ac:dyDescent="0.25">
      <c r="C637" t="s">
        <v>19</v>
      </c>
      <c r="D637" t="s">
        <v>31</v>
      </c>
      <c r="E637">
        <v>2032</v>
      </c>
      <c r="F637">
        <v>99999999</v>
      </c>
    </row>
    <row r="638" spans="3:6" x14ac:dyDescent="0.25">
      <c r="C638" t="s">
        <v>19</v>
      </c>
      <c r="D638" t="s">
        <v>31</v>
      </c>
      <c r="E638">
        <v>2033</v>
      </c>
      <c r="F638">
        <v>99999999</v>
      </c>
    </row>
    <row r="639" spans="3:6" x14ac:dyDescent="0.25">
      <c r="C639" t="s">
        <v>19</v>
      </c>
      <c r="D639" t="s">
        <v>31</v>
      </c>
      <c r="E639">
        <v>2034</v>
      </c>
      <c r="F639">
        <v>99999999</v>
      </c>
    </row>
    <row r="640" spans="3:6" x14ac:dyDescent="0.25">
      <c r="C640" t="s">
        <v>19</v>
      </c>
      <c r="D640" t="s">
        <v>31</v>
      </c>
      <c r="E640">
        <v>2035</v>
      </c>
      <c r="F640">
        <v>99999999</v>
      </c>
    </row>
    <row r="641" spans="3:6" x14ac:dyDescent="0.25">
      <c r="C641" t="s">
        <v>19</v>
      </c>
      <c r="D641" t="s">
        <v>31</v>
      </c>
      <c r="E641">
        <v>2036</v>
      </c>
      <c r="F641">
        <v>99999999</v>
      </c>
    </row>
    <row r="642" spans="3:6" x14ac:dyDescent="0.25">
      <c r="C642" t="s">
        <v>19</v>
      </c>
      <c r="D642" t="s">
        <v>31</v>
      </c>
      <c r="E642">
        <v>2037</v>
      </c>
      <c r="F642">
        <v>99999999</v>
      </c>
    </row>
    <row r="643" spans="3:6" x14ac:dyDescent="0.25">
      <c r="C643" t="s">
        <v>19</v>
      </c>
      <c r="D643" t="s">
        <v>31</v>
      </c>
      <c r="E643">
        <v>2038</v>
      </c>
      <c r="F643">
        <v>99999999</v>
      </c>
    </row>
    <row r="644" spans="3:6" x14ac:dyDescent="0.25">
      <c r="C644" t="s">
        <v>19</v>
      </c>
      <c r="D644" t="s">
        <v>31</v>
      </c>
      <c r="E644">
        <v>2039</v>
      </c>
      <c r="F644">
        <v>99999999</v>
      </c>
    </row>
    <row r="645" spans="3:6" x14ac:dyDescent="0.25">
      <c r="C645" t="s">
        <v>19</v>
      </c>
      <c r="D645" t="s">
        <v>31</v>
      </c>
      <c r="E645">
        <v>2040</v>
      </c>
      <c r="F645">
        <v>99999999</v>
      </c>
    </row>
    <row r="646" spans="3:6" x14ac:dyDescent="0.25">
      <c r="C646" t="s">
        <v>19</v>
      </c>
      <c r="D646" t="s">
        <v>31</v>
      </c>
      <c r="E646">
        <v>2041</v>
      </c>
      <c r="F646">
        <v>99999999</v>
      </c>
    </row>
    <row r="647" spans="3:6" x14ac:dyDescent="0.25">
      <c r="C647" t="s">
        <v>19</v>
      </c>
      <c r="D647" t="s">
        <v>31</v>
      </c>
      <c r="E647">
        <v>2042</v>
      </c>
      <c r="F647">
        <v>99999999</v>
      </c>
    </row>
    <row r="648" spans="3:6" x14ac:dyDescent="0.25">
      <c r="C648" t="s">
        <v>19</v>
      </c>
      <c r="D648" t="s">
        <v>31</v>
      </c>
      <c r="E648">
        <v>2043</v>
      </c>
      <c r="F648">
        <v>99999999</v>
      </c>
    </row>
    <row r="649" spans="3:6" x14ac:dyDescent="0.25">
      <c r="C649" t="s">
        <v>19</v>
      </c>
      <c r="D649" t="s">
        <v>31</v>
      </c>
      <c r="E649">
        <v>2044</v>
      </c>
      <c r="F649">
        <v>99999999</v>
      </c>
    </row>
    <row r="650" spans="3:6" x14ac:dyDescent="0.25">
      <c r="C650" t="s">
        <v>19</v>
      </c>
      <c r="D650" t="s">
        <v>31</v>
      </c>
      <c r="E650">
        <v>2045</v>
      </c>
      <c r="F650">
        <v>99999999</v>
      </c>
    </row>
    <row r="651" spans="3:6" x14ac:dyDescent="0.25">
      <c r="C651" t="s">
        <v>19</v>
      </c>
      <c r="D651" t="s">
        <v>31</v>
      </c>
      <c r="E651">
        <v>2046</v>
      </c>
      <c r="F651">
        <v>99999999</v>
      </c>
    </row>
    <row r="652" spans="3:6" x14ac:dyDescent="0.25">
      <c r="C652" t="s">
        <v>19</v>
      </c>
      <c r="D652" t="s">
        <v>31</v>
      </c>
      <c r="E652">
        <v>2047</v>
      </c>
      <c r="F652">
        <v>99999999</v>
      </c>
    </row>
    <row r="653" spans="3:6" x14ac:dyDescent="0.25">
      <c r="C653" t="s">
        <v>19</v>
      </c>
      <c r="D653" t="s">
        <v>31</v>
      </c>
      <c r="E653">
        <v>2048</v>
      </c>
      <c r="F653">
        <v>99999999</v>
      </c>
    </row>
    <row r="654" spans="3:6" x14ac:dyDescent="0.25">
      <c r="C654" t="s">
        <v>19</v>
      </c>
      <c r="D654" t="s">
        <v>31</v>
      </c>
      <c r="E654">
        <v>2049</v>
      </c>
      <c r="F654">
        <v>99999999</v>
      </c>
    </row>
    <row r="655" spans="3:6" x14ac:dyDescent="0.25">
      <c r="C655" t="s">
        <v>19</v>
      </c>
      <c r="D655" t="s">
        <v>31</v>
      </c>
      <c r="E655">
        <v>2050</v>
      </c>
      <c r="F655">
        <v>99999999</v>
      </c>
    </row>
    <row r="656" spans="3:6" x14ac:dyDescent="0.25">
      <c r="C656" t="s">
        <v>19</v>
      </c>
      <c r="D656" t="s">
        <v>31</v>
      </c>
      <c r="E656">
        <v>2051</v>
      </c>
      <c r="F656">
        <v>99999999</v>
      </c>
    </row>
    <row r="657" spans="3:6" x14ac:dyDescent="0.25">
      <c r="C657" t="s">
        <v>19</v>
      </c>
      <c r="D657" t="s">
        <v>31</v>
      </c>
      <c r="E657">
        <v>2052</v>
      </c>
      <c r="F657">
        <v>99999999</v>
      </c>
    </row>
    <row r="658" spans="3:6" x14ac:dyDescent="0.25">
      <c r="C658" t="s">
        <v>19</v>
      </c>
      <c r="D658" t="s">
        <v>31</v>
      </c>
      <c r="E658">
        <v>2053</v>
      </c>
      <c r="F658">
        <v>99999999</v>
      </c>
    </row>
    <row r="659" spans="3:6" x14ac:dyDescent="0.25">
      <c r="C659" t="s">
        <v>19</v>
      </c>
      <c r="D659" t="s">
        <v>31</v>
      </c>
      <c r="E659">
        <v>2054</v>
      </c>
      <c r="F659">
        <v>99999999</v>
      </c>
    </row>
    <row r="660" spans="3:6" x14ac:dyDescent="0.25">
      <c r="C660" t="s">
        <v>19</v>
      </c>
      <c r="D660" t="s">
        <v>31</v>
      </c>
      <c r="E660">
        <v>2055</v>
      </c>
      <c r="F660">
        <v>99999999</v>
      </c>
    </row>
    <row r="661" spans="3:6" x14ac:dyDescent="0.25">
      <c r="C661" t="s">
        <v>19</v>
      </c>
      <c r="D661" t="s">
        <v>31</v>
      </c>
      <c r="E661">
        <v>2056</v>
      </c>
      <c r="F661">
        <v>99999999</v>
      </c>
    </row>
    <row r="662" spans="3:6" x14ac:dyDescent="0.25">
      <c r="C662" t="s">
        <v>19</v>
      </c>
      <c r="D662" t="s">
        <v>31</v>
      </c>
      <c r="E662">
        <v>2057</v>
      </c>
      <c r="F662">
        <v>99999999</v>
      </c>
    </row>
    <row r="663" spans="3:6" x14ac:dyDescent="0.25">
      <c r="C663" t="s">
        <v>19</v>
      </c>
      <c r="D663" t="s">
        <v>31</v>
      </c>
      <c r="E663">
        <v>2058</v>
      </c>
      <c r="F663">
        <v>99999999</v>
      </c>
    </row>
    <row r="664" spans="3:6" x14ac:dyDescent="0.25">
      <c r="C664" t="s">
        <v>19</v>
      </c>
      <c r="D664" t="s">
        <v>31</v>
      </c>
      <c r="E664">
        <v>2059</v>
      </c>
      <c r="F664">
        <v>99999999</v>
      </c>
    </row>
    <row r="665" spans="3:6" x14ac:dyDescent="0.25">
      <c r="C665" t="s">
        <v>19</v>
      </c>
      <c r="D665" t="s">
        <v>31</v>
      </c>
      <c r="E665">
        <v>2060</v>
      </c>
      <c r="F665">
        <v>99999999</v>
      </c>
    </row>
    <row r="666" spans="3:6" x14ac:dyDescent="0.25">
      <c r="C666" t="s">
        <v>19</v>
      </c>
      <c r="D666" t="s">
        <v>31</v>
      </c>
      <c r="E666">
        <v>2061</v>
      </c>
      <c r="F666">
        <v>99999999</v>
      </c>
    </row>
    <row r="667" spans="3:6" x14ac:dyDescent="0.25">
      <c r="C667" t="s">
        <v>19</v>
      </c>
      <c r="D667" t="s">
        <v>31</v>
      </c>
      <c r="E667">
        <v>2062</v>
      </c>
      <c r="F667">
        <v>99999999</v>
      </c>
    </row>
    <row r="668" spans="3:6" x14ac:dyDescent="0.25">
      <c r="C668" t="s">
        <v>19</v>
      </c>
      <c r="D668" t="s">
        <v>31</v>
      </c>
      <c r="E668">
        <v>2063</v>
      </c>
      <c r="F668">
        <v>99999999</v>
      </c>
    </row>
    <row r="669" spans="3:6" x14ac:dyDescent="0.25">
      <c r="C669" t="s">
        <v>19</v>
      </c>
      <c r="D669" t="s">
        <v>31</v>
      </c>
      <c r="E669">
        <v>2064</v>
      </c>
      <c r="F669">
        <v>99999999</v>
      </c>
    </row>
    <row r="670" spans="3:6" x14ac:dyDescent="0.25">
      <c r="C670" t="s">
        <v>19</v>
      </c>
      <c r="D670" t="s">
        <v>31</v>
      </c>
      <c r="E670">
        <v>2065</v>
      </c>
      <c r="F670">
        <v>99999999</v>
      </c>
    </row>
    <row r="671" spans="3:6" x14ac:dyDescent="0.25">
      <c r="C671" t="s">
        <v>19</v>
      </c>
      <c r="D671" t="s">
        <v>31</v>
      </c>
      <c r="E671">
        <v>2066</v>
      </c>
      <c r="F671">
        <v>99999999</v>
      </c>
    </row>
    <row r="672" spans="3:6" x14ac:dyDescent="0.25">
      <c r="C672" t="s">
        <v>19</v>
      </c>
      <c r="D672" t="s">
        <v>31</v>
      </c>
      <c r="E672">
        <v>2067</v>
      </c>
      <c r="F672">
        <v>99999999</v>
      </c>
    </row>
    <row r="673" spans="3:6" x14ac:dyDescent="0.25">
      <c r="C673" t="s">
        <v>19</v>
      </c>
      <c r="D673" t="s">
        <v>31</v>
      </c>
      <c r="E673">
        <v>2068</v>
      </c>
      <c r="F673">
        <v>99999999</v>
      </c>
    </row>
    <row r="674" spans="3:6" x14ac:dyDescent="0.25">
      <c r="C674" t="s">
        <v>19</v>
      </c>
      <c r="D674" t="s">
        <v>31</v>
      </c>
      <c r="E674">
        <v>2069</v>
      </c>
      <c r="F674">
        <v>99999999</v>
      </c>
    </row>
    <row r="675" spans="3:6" x14ac:dyDescent="0.25">
      <c r="C675" t="s">
        <v>19</v>
      </c>
      <c r="D675" t="s">
        <v>31</v>
      </c>
      <c r="E675">
        <v>2070</v>
      </c>
      <c r="F675">
        <v>99999999</v>
      </c>
    </row>
    <row r="676" spans="3:6" x14ac:dyDescent="0.25">
      <c r="C676" t="s">
        <v>19</v>
      </c>
      <c r="D676" t="s">
        <v>32</v>
      </c>
      <c r="E676">
        <v>2015</v>
      </c>
      <c r="F676">
        <v>0</v>
      </c>
    </row>
    <row r="677" spans="3:6" x14ac:dyDescent="0.25">
      <c r="C677" t="s">
        <v>19</v>
      </c>
      <c r="D677" t="s">
        <v>32</v>
      </c>
      <c r="E677">
        <v>2016</v>
      </c>
      <c r="F677">
        <v>0</v>
      </c>
    </row>
    <row r="678" spans="3:6" x14ac:dyDescent="0.25">
      <c r="C678" t="s">
        <v>19</v>
      </c>
      <c r="D678" t="s">
        <v>32</v>
      </c>
      <c r="E678">
        <v>2017</v>
      </c>
      <c r="F678">
        <v>0</v>
      </c>
    </row>
    <row r="679" spans="3:6" x14ac:dyDescent="0.25">
      <c r="C679" t="s">
        <v>19</v>
      </c>
      <c r="D679" t="s">
        <v>32</v>
      </c>
      <c r="E679">
        <v>2018</v>
      </c>
      <c r="F679">
        <v>0</v>
      </c>
    </row>
    <row r="680" spans="3:6" x14ac:dyDescent="0.25">
      <c r="C680" t="s">
        <v>19</v>
      </c>
      <c r="D680" t="s">
        <v>32</v>
      </c>
      <c r="E680">
        <v>2019</v>
      </c>
      <c r="F680">
        <f>125/1000</f>
        <v>0.125</v>
      </c>
    </row>
    <row r="681" spans="3:6" x14ac:dyDescent="0.25">
      <c r="C681" t="s">
        <v>19</v>
      </c>
      <c r="D681" t="s">
        <v>32</v>
      </c>
      <c r="E681">
        <v>2020</v>
      </c>
      <c r="F681">
        <f t="shared" ref="F681:F682" si="18">125/1000</f>
        <v>0.125</v>
      </c>
    </row>
    <row r="682" spans="3:6" x14ac:dyDescent="0.25">
      <c r="C682" t="s">
        <v>19</v>
      </c>
      <c r="D682" t="s">
        <v>32</v>
      </c>
      <c r="E682">
        <v>2021</v>
      </c>
      <c r="F682">
        <f t="shared" si="18"/>
        <v>0.125</v>
      </c>
    </row>
    <row r="683" spans="3:6" x14ac:dyDescent="0.25">
      <c r="C683" t="s">
        <v>19</v>
      </c>
      <c r="D683" t="s">
        <v>32</v>
      </c>
      <c r="E683">
        <v>2022</v>
      </c>
      <c r="F683">
        <f>400/1000</f>
        <v>0.4</v>
      </c>
    </row>
    <row r="684" spans="3:6" x14ac:dyDescent="0.25">
      <c r="C684" t="s">
        <v>19</v>
      </c>
      <c r="D684" t="s">
        <v>32</v>
      </c>
      <c r="E684">
        <v>2023</v>
      </c>
      <c r="F684">
        <f t="shared" ref="F684:F686" si="19">400/1000</f>
        <v>0.4</v>
      </c>
    </row>
    <row r="685" spans="3:6" x14ac:dyDescent="0.25">
      <c r="C685" t="s">
        <v>19</v>
      </c>
      <c r="D685" t="s">
        <v>32</v>
      </c>
      <c r="E685">
        <v>2024</v>
      </c>
      <c r="F685">
        <f t="shared" si="19"/>
        <v>0.4</v>
      </c>
    </row>
    <row r="686" spans="3:6" x14ac:dyDescent="0.25">
      <c r="C686" t="s">
        <v>19</v>
      </c>
      <c r="D686" t="s">
        <v>32</v>
      </c>
      <c r="E686">
        <v>2025</v>
      </c>
      <c r="F686">
        <f t="shared" si="19"/>
        <v>0.4</v>
      </c>
    </row>
    <row r="687" spans="3:6" x14ac:dyDescent="0.25">
      <c r="C687" t="s">
        <v>19</v>
      </c>
      <c r="D687" t="s">
        <v>32</v>
      </c>
      <c r="E687">
        <v>2026</v>
      </c>
      <c r="F687">
        <f>600/1000</f>
        <v>0.6</v>
      </c>
    </row>
    <row r="688" spans="3:6" x14ac:dyDescent="0.25">
      <c r="C688" t="s">
        <v>19</v>
      </c>
      <c r="D688" t="s">
        <v>32</v>
      </c>
      <c r="E688">
        <v>2027</v>
      </c>
      <c r="F688">
        <f t="shared" ref="F688:F690" si="20">600/1000</f>
        <v>0.6</v>
      </c>
    </row>
    <row r="689" spans="3:6" x14ac:dyDescent="0.25">
      <c r="C689" t="s">
        <v>19</v>
      </c>
      <c r="D689" t="s">
        <v>32</v>
      </c>
      <c r="E689">
        <v>2028</v>
      </c>
      <c r="F689">
        <f t="shared" si="20"/>
        <v>0.6</v>
      </c>
    </row>
    <row r="690" spans="3:6" x14ac:dyDescent="0.25">
      <c r="C690" t="s">
        <v>19</v>
      </c>
      <c r="D690" t="s">
        <v>32</v>
      </c>
      <c r="E690">
        <v>2029</v>
      </c>
      <c r="F690">
        <f t="shared" si="20"/>
        <v>0.6</v>
      </c>
    </row>
    <row r="691" spans="3:6" x14ac:dyDescent="0.25">
      <c r="C691" t="s">
        <v>19</v>
      </c>
      <c r="D691" t="s">
        <v>32</v>
      </c>
      <c r="E691">
        <v>2030</v>
      </c>
      <c r="F691">
        <f>900/1000</f>
        <v>0.9</v>
      </c>
    </row>
    <row r="692" spans="3:6" x14ac:dyDescent="0.25">
      <c r="C692" t="s">
        <v>19</v>
      </c>
      <c r="D692" t="s">
        <v>32</v>
      </c>
      <c r="E692">
        <v>2031</v>
      </c>
      <c r="F692">
        <f t="shared" ref="F692:F694" si="21">900/1000</f>
        <v>0.9</v>
      </c>
    </row>
    <row r="693" spans="3:6" x14ac:dyDescent="0.25">
      <c r="C693" t="s">
        <v>19</v>
      </c>
      <c r="D693" t="s">
        <v>32</v>
      </c>
      <c r="E693">
        <v>2032</v>
      </c>
      <c r="F693">
        <f t="shared" si="21"/>
        <v>0.9</v>
      </c>
    </row>
    <row r="694" spans="3:6" x14ac:dyDescent="0.25">
      <c r="C694" t="s">
        <v>19</v>
      </c>
      <c r="D694" t="s">
        <v>32</v>
      </c>
      <c r="E694">
        <v>2033</v>
      </c>
      <c r="F694">
        <f t="shared" si="21"/>
        <v>0.9</v>
      </c>
    </row>
    <row r="695" spans="3:6" x14ac:dyDescent="0.25">
      <c r="C695" t="s">
        <v>19</v>
      </c>
      <c r="D695" t="s">
        <v>32</v>
      </c>
      <c r="E695">
        <v>2034</v>
      </c>
      <c r="F695">
        <f>1000/1000</f>
        <v>1</v>
      </c>
    </row>
    <row r="696" spans="3:6" x14ac:dyDescent="0.25">
      <c r="C696" t="s">
        <v>19</v>
      </c>
      <c r="D696" t="s">
        <v>32</v>
      </c>
      <c r="E696">
        <v>2035</v>
      </c>
      <c r="F696">
        <f t="shared" ref="F696:F698" si="22">1000/1000</f>
        <v>1</v>
      </c>
    </row>
    <row r="697" spans="3:6" x14ac:dyDescent="0.25">
      <c r="C697" t="s">
        <v>19</v>
      </c>
      <c r="D697" t="s">
        <v>32</v>
      </c>
      <c r="E697">
        <v>2036</v>
      </c>
      <c r="F697">
        <f t="shared" si="22"/>
        <v>1</v>
      </c>
    </row>
    <row r="698" spans="3:6" x14ac:dyDescent="0.25">
      <c r="C698" t="s">
        <v>19</v>
      </c>
      <c r="D698" t="s">
        <v>32</v>
      </c>
      <c r="E698">
        <v>2037</v>
      </c>
      <c r="F698">
        <f t="shared" si="22"/>
        <v>1</v>
      </c>
    </row>
    <row r="699" spans="3:6" x14ac:dyDescent="0.25">
      <c r="C699" t="s">
        <v>19</v>
      </c>
      <c r="D699" t="s">
        <v>32</v>
      </c>
      <c r="E699">
        <v>2038</v>
      </c>
      <c r="F699">
        <f>1200/1000</f>
        <v>1.2</v>
      </c>
    </row>
    <row r="700" spans="3:6" x14ac:dyDescent="0.25">
      <c r="C700" t="s">
        <v>19</v>
      </c>
      <c r="D700" t="s">
        <v>32</v>
      </c>
      <c r="E700">
        <v>2039</v>
      </c>
      <c r="F700">
        <f t="shared" ref="F700:F702" si="23">1200/1000</f>
        <v>1.2</v>
      </c>
    </row>
    <row r="701" spans="3:6" x14ac:dyDescent="0.25">
      <c r="C701" t="s">
        <v>19</v>
      </c>
      <c r="D701" t="s">
        <v>32</v>
      </c>
      <c r="E701">
        <v>2040</v>
      </c>
      <c r="F701">
        <f t="shared" si="23"/>
        <v>1.2</v>
      </c>
    </row>
    <row r="702" spans="3:6" x14ac:dyDescent="0.25">
      <c r="C702" t="s">
        <v>19</v>
      </c>
      <c r="D702" t="s">
        <v>32</v>
      </c>
      <c r="E702">
        <v>2041</v>
      </c>
      <c r="F702">
        <f t="shared" si="23"/>
        <v>1.2</v>
      </c>
    </row>
    <row r="703" spans="3:6" x14ac:dyDescent="0.25">
      <c r="C703" t="s">
        <v>19</v>
      </c>
      <c r="D703" t="s">
        <v>32</v>
      </c>
      <c r="E703">
        <v>2042</v>
      </c>
      <c r="F703">
        <f>1500/1000</f>
        <v>1.5</v>
      </c>
    </row>
    <row r="704" spans="3:6" x14ac:dyDescent="0.25">
      <c r="C704" t="s">
        <v>19</v>
      </c>
      <c r="D704" t="s">
        <v>32</v>
      </c>
      <c r="E704">
        <v>2043</v>
      </c>
      <c r="F704">
        <f t="shared" ref="F704:F731" si="24">1500/1000</f>
        <v>1.5</v>
      </c>
    </row>
    <row r="705" spans="3:6" x14ac:dyDescent="0.25">
      <c r="C705" t="s">
        <v>19</v>
      </c>
      <c r="D705" t="s">
        <v>32</v>
      </c>
      <c r="E705">
        <v>2044</v>
      </c>
      <c r="F705">
        <f t="shared" si="24"/>
        <v>1.5</v>
      </c>
    </row>
    <row r="706" spans="3:6" x14ac:dyDescent="0.25">
      <c r="C706" t="s">
        <v>19</v>
      </c>
      <c r="D706" t="s">
        <v>32</v>
      </c>
      <c r="E706">
        <v>2045</v>
      </c>
      <c r="F706">
        <f t="shared" si="24"/>
        <v>1.5</v>
      </c>
    </row>
    <row r="707" spans="3:6" x14ac:dyDescent="0.25">
      <c r="C707" t="s">
        <v>19</v>
      </c>
      <c r="D707" t="s">
        <v>32</v>
      </c>
      <c r="E707">
        <v>2046</v>
      </c>
      <c r="F707">
        <f t="shared" si="24"/>
        <v>1.5</v>
      </c>
    </row>
    <row r="708" spans="3:6" x14ac:dyDescent="0.25">
      <c r="C708" t="s">
        <v>19</v>
      </c>
      <c r="D708" t="s">
        <v>32</v>
      </c>
      <c r="E708">
        <v>2047</v>
      </c>
      <c r="F708">
        <f t="shared" si="24"/>
        <v>1.5</v>
      </c>
    </row>
    <row r="709" spans="3:6" x14ac:dyDescent="0.25">
      <c r="C709" t="s">
        <v>19</v>
      </c>
      <c r="D709" t="s">
        <v>32</v>
      </c>
      <c r="E709">
        <v>2048</v>
      </c>
      <c r="F709">
        <f t="shared" si="24"/>
        <v>1.5</v>
      </c>
    </row>
    <row r="710" spans="3:6" x14ac:dyDescent="0.25">
      <c r="C710" t="s">
        <v>19</v>
      </c>
      <c r="D710" t="s">
        <v>32</v>
      </c>
      <c r="E710">
        <v>2049</v>
      </c>
      <c r="F710">
        <f t="shared" si="24"/>
        <v>1.5</v>
      </c>
    </row>
    <row r="711" spans="3:6" x14ac:dyDescent="0.25">
      <c r="C711" t="s">
        <v>19</v>
      </c>
      <c r="D711" t="s">
        <v>32</v>
      </c>
      <c r="E711">
        <v>2050</v>
      </c>
      <c r="F711">
        <f t="shared" si="24"/>
        <v>1.5</v>
      </c>
    </row>
    <row r="712" spans="3:6" x14ac:dyDescent="0.25">
      <c r="C712" t="s">
        <v>19</v>
      </c>
      <c r="D712" t="s">
        <v>32</v>
      </c>
      <c r="E712">
        <v>2051</v>
      </c>
      <c r="F712">
        <f t="shared" si="24"/>
        <v>1.5</v>
      </c>
    </row>
    <row r="713" spans="3:6" x14ac:dyDescent="0.25">
      <c r="C713" t="s">
        <v>19</v>
      </c>
      <c r="D713" t="s">
        <v>32</v>
      </c>
      <c r="E713">
        <v>2052</v>
      </c>
      <c r="F713">
        <f t="shared" si="24"/>
        <v>1.5</v>
      </c>
    </row>
    <row r="714" spans="3:6" x14ac:dyDescent="0.25">
      <c r="C714" t="s">
        <v>19</v>
      </c>
      <c r="D714" t="s">
        <v>32</v>
      </c>
      <c r="E714">
        <v>2053</v>
      </c>
      <c r="F714">
        <f t="shared" si="24"/>
        <v>1.5</v>
      </c>
    </row>
    <row r="715" spans="3:6" x14ac:dyDescent="0.25">
      <c r="C715" t="s">
        <v>19</v>
      </c>
      <c r="D715" t="s">
        <v>32</v>
      </c>
      <c r="E715">
        <v>2054</v>
      </c>
      <c r="F715">
        <f t="shared" si="24"/>
        <v>1.5</v>
      </c>
    </row>
    <row r="716" spans="3:6" x14ac:dyDescent="0.25">
      <c r="C716" t="s">
        <v>19</v>
      </c>
      <c r="D716" t="s">
        <v>32</v>
      </c>
      <c r="E716">
        <v>2055</v>
      </c>
      <c r="F716">
        <f t="shared" si="24"/>
        <v>1.5</v>
      </c>
    </row>
    <row r="717" spans="3:6" x14ac:dyDescent="0.25">
      <c r="C717" t="s">
        <v>19</v>
      </c>
      <c r="D717" t="s">
        <v>32</v>
      </c>
      <c r="E717">
        <v>2056</v>
      </c>
      <c r="F717">
        <f t="shared" si="24"/>
        <v>1.5</v>
      </c>
    </row>
    <row r="718" spans="3:6" x14ac:dyDescent="0.25">
      <c r="C718" t="s">
        <v>19</v>
      </c>
      <c r="D718" t="s">
        <v>32</v>
      </c>
      <c r="E718">
        <v>2057</v>
      </c>
      <c r="F718">
        <f t="shared" si="24"/>
        <v>1.5</v>
      </c>
    </row>
    <row r="719" spans="3:6" x14ac:dyDescent="0.25">
      <c r="C719" t="s">
        <v>19</v>
      </c>
      <c r="D719" t="s">
        <v>32</v>
      </c>
      <c r="E719">
        <v>2058</v>
      </c>
      <c r="F719">
        <f t="shared" si="24"/>
        <v>1.5</v>
      </c>
    </row>
    <row r="720" spans="3:6" x14ac:dyDescent="0.25">
      <c r="C720" t="s">
        <v>19</v>
      </c>
      <c r="D720" t="s">
        <v>32</v>
      </c>
      <c r="E720">
        <v>2059</v>
      </c>
      <c r="F720">
        <f t="shared" si="24"/>
        <v>1.5</v>
      </c>
    </row>
    <row r="721" spans="3:6" x14ac:dyDescent="0.25">
      <c r="C721" t="s">
        <v>19</v>
      </c>
      <c r="D721" t="s">
        <v>32</v>
      </c>
      <c r="E721">
        <v>2060</v>
      </c>
      <c r="F721">
        <f t="shared" si="24"/>
        <v>1.5</v>
      </c>
    </row>
    <row r="722" spans="3:6" x14ac:dyDescent="0.25">
      <c r="C722" t="s">
        <v>19</v>
      </c>
      <c r="D722" t="s">
        <v>32</v>
      </c>
      <c r="E722">
        <v>2061</v>
      </c>
      <c r="F722">
        <f t="shared" si="24"/>
        <v>1.5</v>
      </c>
    </row>
    <row r="723" spans="3:6" x14ac:dyDescent="0.25">
      <c r="C723" t="s">
        <v>19</v>
      </c>
      <c r="D723" t="s">
        <v>32</v>
      </c>
      <c r="E723">
        <v>2062</v>
      </c>
      <c r="F723">
        <f t="shared" si="24"/>
        <v>1.5</v>
      </c>
    </row>
    <row r="724" spans="3:6" x14ac:dyDescent="0.25">
      <c r="C724" t="s">
        <v>19</v>
      </c>
      <c r="D724" t="s">
        <v>32</v>
      </c>
      <c r="E724">
        <v>2063</v>
      </c>
      <c r="F724">
        <f t="shared" si="24"/>
        <v>1.5</v>
      </c>
    </row>
    <row r="725" spans="3:6" x14ac:dyDescent="0.25">
      <c r="C725" t="s">
        <v>19</v>
      </c>
      <c r="D725" t="s">
        <v>32</v>
      </c>
      <c r="E725">
        <v>2064</v>
      </c>
      <c r="F725">
        <f t="shared" si="24"/>
        <v>1.5</v>
      </c>
    </row>
    <row r="726" spans="3:6" x14ac:dyDescent="0.25">
      <c r="C726" t="s">
        <v>19</v>
      </c>
      <c r="D726" t="s">
        <v>32</v>
      </c>
      <c r="E726">
        <v>2065</v>
      </c>
      <c r="F726">
        <f t="shared" si="24"/>
        <v>1.5</v>
      </c>
    </row>
    <row r="727" spans="3:6" x14ac:dyDescent="0.25">
      <c r="C727" t="s">
        <v>19</v>
      </c>
      <c r="D727" t="s">
        <v>32</v>
      </c>
      <c r="E727">
        <v>2066</v>
      </c>
      <c r="F727">
        <f t="shared" si="24"/>
        <v>1.5</v>
      </c>
    </row>
    <row r="728" spans="3:6" x14ac:dyDescent="0.25">
      <c r="C728" t="s">
        <v>19</v>
      </c>
      <c r="D728" t="s">
        <v>32</v>
      </c>
      <c r="E728">
        <v>2067</v>
      </c>
      <c r="F728">
        <f t="shared" si="24"/>
        <v>1.5</v>
      </c>
    </row>
    <row r="729" spans="3:6" x14ac:dyDescent="0.25">
      <c r="C729" t="s">
        <v>19</v>
      </c>
      <c r="D729" t="s">
        <v>32</v>
      </c>
      <c r="E729">
        <v>2068</v>
      </c>
      <c r="F729">
        <f t="shared" si="24"/>
        <v>1.5</v>
      </c>
    </row>
    <row r="730" spans="3:6" x14ac:dyDescent="0.25">
      <c r="C730" t="s">
        <v>19</v>
      </c>
      <c r="D730" t="s">
        <v>32</v>
      </c>
      <c r="E730">
        <v>2069</v>
      </c>
      <c r="F730">
        <f t="shared" si="24"/>
        <v>1.5</v>
      </c>
    </row>
    <row r="731" spans="3:6" x14ac:dyDescent="0.25">
      <c r="C731" t="s">
        <v>19</v>
      </c>
      <c r="D731" t="s">
        <v>32</v>
      </c>
      <c r="E731">
        <v>2070</v>
      </c>
      <c r="F731">
        <f t="shared" si="24"/>
        <v>1.5</v>
      </c>
    </row>
    <row r="732" spans="3:6" x14ac:dyDescent="0.25">
      <c r="C732" t="s">
        <v>19</v>
      </c>
      <c r="D732" t="s">
        <v>33</v>
      </c>
      <c r="E732">
        <v>2015</v>
      </c>
      <c r="F732">
        <v>99999999</v>
      </c>
    </row>
    <row r="733" spans="3:6" x14ac:dyDescent="0.25">
      <c r="C733" t="s">
        <v>19</v>
      </c>
      <c r="D733" t="s">
        <v>33</v>
      </c>
      <c r="E733">
        <v>2016</v>
      </c>
      <c r="F733">
        <v>99999999</v>
      </c>
    </row>
    <row r="734" spans="3:6" x14ac:dyDescent="0.25">
      <c r="C734" t="s">
        <v>19</v>
      </c>
      <c r="D734" t="s">
        <v>33</v>
      </c>
      <c r="E734">
        <v>2017</v>
      </c>
      <c r="F734">
        <v>99999999</v>
      </c>
    </row>
    <row r="735" spans="3:6" x14ac:dyDescent="0.25">
      <c r="C735" t="s">
        <v>19</v>
      </c>
      <c r="D735" t="s">
        <v>33</v>
      </c>
      <c r="E735">
        <v>2018</v>
      </c>
      <c r="F735">
        <v>99999999</v>
      </c>
    </row>
    <row r="736" spans="3:6" x14ac:dyDescent="0.25">
      <c r="C736" t="s">
        <v>19</v>
      </c>
      <c r="D736" t="s">
        <v>33</v>
      </c>
      <c r="E736">
        <v>2019</v>
      </c>
      <c r="F736">
        <v>99999999</v>
      </c>
    </row>
    <row r="737" spans="3:6" x14ac:dyDescent="0.25">
      <c r="C737" t="s">
        <v>19</v>
      </c>
      <c r="D737" t="s">
        <v>33</v>
      </c>
      <c r="E737">
        <v>2020</v>
      </c>
      <c r="F737">
        <v>99999999</v>
      </c>
    </row>
    <row r="738" spans="3:6" x14ac:dyDescent="0.25">
      <c r="C738" t="s">
        <v>19</v>
      </c>
      <c r="D738" t="s">
        <v>33</v>
      </c>
      <c r="E738">
        <v>2021</v>
      </c>
      <c r="F738">
        <v>99999999</v>
      </c>
    </row>
    <row r="739" spans="3:6" x14ac:dyDescent="0.25">
      <c r="C739" t="s">
        <v>19</v>
      </c>
      <c r="D739" t="s">
        <v>33</v>
      </c>
      <c r="E739">
        <v>2022</v>
      </c>
      <c r="F739">
        <v>99999999</v>
      </c>
    </row>
    <row r="740" spans="3:6" x14ac:dyDescent="0.25">
      <c r="C740" t="s">
        <v>19</v>
      </c>
      <c r="D740" t="s">
        <v>33</v>
      </c>
      <c r="E740">
        <v>2023</v>
      </c>
      <c r="F740">
        <v>99999999</v>
      </c>
    </row>
    <row r="741" spans="3:6" x14ac:dyDescent="0.25">
      <c r="C741" t="s">
        <v>19</v>
      </c>
      <c r="D741" t="s">
        <v>33</v>
      </c>
      <c r="E741">
        <v>2024</v>
      </c>
      <c r="F741">
        <v>99999999</v>
      </c>
    </row>
    <row r="742" spans="3:6" x14ac:dyDescent="0.25">
      <c r="C742" t="s">
        <v>19</v>
      </c>
      <c r="D742" t="s">
        <v>33</v>
      </c>
      <c r="E742">
        <v>2025</v>
      </c>
      <c r="F742">
        <v>99999999</v>
      </c>
    </row>
    <row r="743" spans="3:6" x14ac:dyDescent="0.25">
      <c r="C743" t="s">
        <v>19</v>
      </c>
      <c r="D743" t="s">
        <v>33</v>
      </c>
      <c r="E743">
        <v>2026</v>
      </c>
      <c r="F743">
        <v>99999999</v>
      </c>
    </row>
    <row r="744" spans="3:6" x14ac:dyDescent="0.25">
      <c r="C744" t="s">
        <v>19</v>
      </c>
      <c r="D744" t="s">
        <v>33</v>
      </c>
      <c r="E744">
        <v>2027</v>
      </c>
      <c r="F744">
        <v>99999999</v>
      </c>
    </row>
    <row r="745" spans="3:6" x14ac:dyDescent="0.25">
      <c r="C745" t="s">
        <v>19</v>
      </c>
      <c r="D745" t="s">
        <v>33</v>
      </c>
      <c r="E745">
        <v>2028</v>
      </c>
      <c r="F745">
        <v>99999999</v>
      </c>
    </row>
    <row r="746" spans="3:6" x14ac:dyDescent="0.25">
      <c r="C746" t="s">
        <v>19</v>
      </c>
      <c r="D746" t="s">
        <v>33</v>
      </c>
      <c r="E746">
        <v>2029</v>
      </c>
      <c r="F746">
        <v>99999999</v>
      </c>
    </row>
    <row r="747" spans="3:6" x14ac:dyDescent="0.25">
      <c r="C747" t="s">
        <v>19</v>
      </c>
      <c r="D747" t="s">
        <v>33</v>
      </c>
      <c r="E747">
        <v>2030</v>
      </c>
      <c r="F747">
        <v>99999999</v>
      </c>
    </row>
    <row r="748" spans="3:6" x14ac:dyDescent="0.25">
      <c r="C748" t="s">
        <v>19</v>
      </c>
      <c r="D748" t="s">
        <v>33</v>
      </c>
      <c r="E748">
        <v>2031</v>
      </c>
      <c r="F748">
        <v>99999999</v>
      </c>
    </row>
    <row r="749" spans="3:6" x14ac:dyDescent="0.25">
      <c r="C749" t="s">
        <v>19</v>
      </c>
      <c r="D749" t="s">
        <v>33</v>
      </c>
      <c r="E749">
        <v>2032</v>
      </c>
      <c r="F749">
        <v>99999999</v>
      </c>
    </row>
    <row r="750" spans="3:6" x14ac:dyDescent="0.25">
      <c r="C750" t="s">
        <v>19</v>
      </c>
      <c r="D750" t="s">
        <v>33</v>
      </c>
      <c r="E750">
        <v>2033</v>
      </c>
      <c r="F750">
        <v>99999999</v>
      </c>
    </row>
    <row r="751" spans="3:6" x14ac:dyDescent="0.25">
      <c r="C751" t="s">
        <v>19</v>
      </c>
      <c r="D751" t="s">
        <v>33</v>
      </c>
      <c r="E751">
        <v>2034</v>
      </c>
      <c r="F751">
        <v>99999999</v>
      </c>
    </row>
    <row r="752" spans="3:6" x14ac:dyDescent="0.25">
      <c r="C752" t="s">
        <v>19</v>
      </c>
      <c r="D752" t="s">
        <v>33</v>
      </c>
      <c r="E752">
        <v>2035</v>
      </c>
      <c r="F752">
        <v>99999999</v>
      </c>
    </row>
    <row r="753" spans="3:6" x14ac:dyDescent="0.25">
      <c r="C753" t="s">
        <v>19</v>
      </c>
      <c r="D753" t="s">
        <v>33</v>
      </c>
      <c r="E753">
        <v>2036</v>
      </c>
      <c r="F753">
        <v>99999999</v>
      </c>
    </row>
    <row r="754" spans="3:6" x14ac:dyDescent="0.25">
      <c r="C754" t="s">
        <v>19</v>
      </c>
      <c r="D754" t="s">
        <v>33</v>
      </c>
      <c r="E754">
        <v>2037</v>
      </c>
      <c r="F754">
        <v>99999999</v>
      </c>
    </row>
    <row r="755" spans="3:6" x14ac:dyDescent="0.25">
      <c r="C755" t="s">
        <v>19</v>
      </c>
      <c r="D755" t="s">
        <v>33</v>
      </c>
      <c r="E755">
        <v>2038</v>
      </c>
      <c r="F755">
        <v>99999999</v>
      </c>
    </row>
    <row r="756" spans="3:6" x14ac:dyDescent="0.25">
      <c r="C756" t="s">
        <v>19</v>
      </c>
      <c r="D756" t="s">
        <v>33</v>
      </c>
      <c r="E756">
        <v>2039</v>
      </c>
      <c r="F756">
        <v>99999999</v>
      </c>
    </row>
    <row r="757" spans="3:6" x14ac:dyDescent="0.25">
      <c r="C757" t="s">
        <v>19</v>
      </c>
      <c r="D757" t="s">
        <v>33</v>
      </c>
      <c r="E757">
        <v>2040</v>
      </c>
      <c r="F757">
        <v>99999999</v>
      </c>
    </row>
    <row r="758" spans="3:6" x14ac:dyDescent="0.25">
      <c r="C758" t="s">
        <v>19</v>
      </c>
      <c r="D758" t="s">
        <v>33</v>
      </c>
      <c r="E758">
        <v>2041</v>
      </c>
      <c r="F758">
        <v>99999999</v>
      </c>
    </row>
    <row r="759" spans="3:6" x14ac:dyDescent="0.25">
      <c r="C759" t="s">
        <v>19</v>
      </c>
      <c r="D759" t="s">
        <v>33</v>
      </c>
      <c r="E759">
        <v>2042</v>
      </c>
      <c r="F759">
        <v>99999999</v>
      </c>
    </row>
    <row r="760" spans="3:6" x14ac:dyDescent="0.25">
      <c r="C760" t="s">
        <v>19</v>
      </c>
      <c r="D760" t="s">
        <v>33</v>
      </c>
      <c r="E760">
        <v>2043</v>
      </c>
      <c r="F760">
        <v>99999999</v>
      </c>
    </row>
    <row r="761" spans="3:6" x14ac:dyDescent="0.25">
      <c r="C761" t="s">
        <v>19</v>
      </c>
      <c r="D761" t="s">
        <v>33</v>
      </c>
      <c r="E761">
        <v>2044</v>
      </c>
      <c r="F761">
        <v>99999999</v>
      </c>
    </row>
    <row r="762" spans="3:6" x14ac:dyDescent="0.25">
      <c r="C762" t="s">
        <v>19</v>
      </c>
      <c r="D762" t="s">
        <v>33</v>
      </c>
      <c r="E762">
        <v>2045</v>
      </c>
      <c r="F762">
        <v>99999999</v>
      </c>
    </row>
    <row r="763" spans="3:6" x14ac:dyDescent="0.25">
      <c r="C763" t="s">
        <v>19</v>
      </c>
      <c r="D763" t="s">
        <v>33</v>
      </c>
      <c r="E763">
        <v>2046</v>
      </c>
      <c r="F763">
        <v>99999999</v>
      </c>
    </row>
    <row r="764" spans="3:6" x14ac:dyDescent="0.25">
      <c r="C764" t="s">
        <v>19</v>
      </c>
      <c r="D764" t="s">
        <v>33</v>
      </c>
      <c r="E764">
        <v>2047</v>
      </c>
      <c r="F764">
        <v>99999999</v>
      </c>
    </row>
    <row r="765" spans="3:6" x14ac:dyDescent="0.25">
      <c r="C765" t="s">
        <v>19</v>
      </c>
      <c r="D765" t="s">
        <v>33</v>
      </c>
      <c r="E765">
        <v>2048</v>
      </c>
      <c r="F765">
        <v>99999999</v>
      </c>
    </row>
    <row r="766" spans="3:6" x14ac:dyDescent="0.25">
      <c r="C766" t="s">
        <v>19</v>
      </c>
      <c r="D766" t="s">
        <v>33</v>
      </c>
      <c r="E766">
        <v>2049</v>
      </c>
      <c r="F766">
        <v>99999999</v>
      </c>
    </row>
    <row r="767" spans="3:6" x14ac:dyDescent="0.25">
      <c r="C767" t="s">
        <v>19</v>
      </c>
      <c r="D767" t="s">
        <v>33</v>
      </c>
      <c r="E767">
        <v>2050</v>
      </c>
      <c r="F767">
        <v>99999999</v>
      </c>
    </row>
    <row r="768" spans="3:6" x14ac:dyDescent="0.25">
      <c r="C768" t="s">
        <v>19</v>
      </c>
      <c r="D768" t="s">
        <v>33</v>
      </c>
      <c r="E768">
        <v>2051</v>
      </c>
      <c r="F768">
        <v>99999999</v>
      </c>
    </row>
    <row r="769" spans="3:6" x14ac:dyDescent="0.25">
      <c r="C769" t="s">
        <v>19</v>
      </c>
      <c r="D769" t="s">
        <v>33</v>
      </c>
      <c r="E769">
        <v>2052</v>
      </c>
      <c r="F769">
        <v>99999999</v>
      </c>
    </row>
    <row r="770" spans="3:6" x14ac:dyDescent="0.25">
      <c r="C770" t="s">
        <v>19</v>
      </c>
      <c r="D770" t="s">
        <v>33</v>
      </c>
      <c r="E770">
        <v>2053</v>
      </c>
      <c r="F770">
        <v>99999999</v>
      </c>
    </row>
    <row r="771" spans="3:6" x14ac:dyDescent="0.25">
      <c r="C771" t="s">
        <v>19</v>
      </c>
      <c r="D771" t="s">
        <v>33</v>
      </c>
      <c r="E771">
        <v>2054</v>
      </c>
      <c r="F771">
        <v>99999999</v>
      </c>
    </row>
    <row r="772" spans="3:6" x14ac:dyDescent="0.25">
      <c r="C772" t="s">
        <v>19</v>
      </c>
      <c r="D772" t="s">
        <v>33</v>
      </c>
      <c r="E772">
        <v>2055</v>
      </c>
      <c r="F772">
        <v>99999999</v>
      </c>
    </row>
    <row r="773" spans="3:6" x14ac:dyDescent="0.25">
      <c r="C773" t="s">
        <v>19</v>
      </c>
      <c r="D773" t="s">
        <v>33</v>
      </c>
      <c r="E773">
        <v>2056</v>
      </c>
      <c r="F773">
        <v>99999999</v>
      </c>
    </row>
    <row r="774" spans="3:6" x14ac:dyDescent="0.25">
      <c r="C774" t="s">
        <v>19</v>
      </c>
      <c r="D774" t="s">
        <v>33</v>
      </c>
      <c r="E774">
        <v>2057</v>
      </c>
      <c r="F774">
        <v>99999999</v>
      </c>
    </row>
    <row r="775" spans="3:6" x14ac:dyDescent="0.25">
      <c r="C775" t="s">
        <v>19</v>
      </c>
      <c r="D775" t="s">
        <v>33</v>
      </c>
      <c r="E775">
        <v>2058</v>
      </c>
      <c r="F775">
        <v>99999999</v>
      </c>
    </row>
    <row r="776" spans="3:6" x14ac:dyDescent="0.25">
      <c r="C776" t="s">
        <v>19</v>
      </c>
      <c r="D776" t="s">
        <v>33</v>
      </c>
      <c r="E776">
        <v>2059</v>
      </c>
      <c r="F776">
        <v>99999999</v>
      </c>
    </row>
    <row r="777" spans="3:6" x14ac:dyDescent="0.25">
      <c r="C777" t="s">
        <v>19</v>
      </c>
      <c r="D777" t="s">
        <v>33</v>
      </c>
      <c r="E777">
        <v>2060</v>
      </c>
      <c r="F777">
        <v>99999999</v>
      </c>
    </row>
    <row r="778" spans="3:6" x14ac:dyDescent="0.25">
      <c r="C778" t="s">
        <v>19</v>
      </c>
      <c r="D778" t="s">
        <v>33</v>
      </c>
      <c r="E778">
        <v>2061</v>
      </c>
      <c r="F778">
        <v>99999999</v>
      </c>
    </row>
    <row r="779" spans="3:6" x14ac:dyDescent="0.25">
      <c r="C779" t="s">
        <v>19</v>
      </c>
      <c r="D779" t="s">
        <v>33</v>
      </c>
      <c r="E779">
        <v>2062</v>
      </c>
      <c r="F779">
        <v>99999999</v>
      </c>
    </row>
    <row r="780" spans="3:6" x14ac:dyDescent="0.25">
      <c r="C780" t="s">
        <v>19</v>
      </c>
      <c r="D780" t="s">
        <v>33</v>
      </c>
      <c r="E780">
        <v>2063</v>
      </c>
      <c r="F780">
        <v>99999999</v>
      </c>
    </row>
    <row r="781" spans="3:6" x14ac:dyDescent="0.25">
      <c r="C781" t="s">
        <v>19</v>
      </c>
      <c r="D781" t="s">
        <v>33</v>
      </c>
      <c r="E781">
        <v>2064</v>
      </c>
      <c r="F781">
        <v>99999999</v>
      </c>
    </row>
    <row r="782" spans="3:6" x14ac:dyDescent="0.25">
      <c r="C782" t="s">
        <v>19</v>
      </c>
      <c r="D782" t="s">
        <v>33</v>
      </c>
      <c r="E782">
        <v>2065</v>
      </c>
      <c r="F782">
        <v>99999999</v>
      </c>
    </row>
    <row r="783" spans="3:6" x14ac:dyDescent="0.25">
      <c r="C783" t="s">
        <v>19</v>
      </c>
      <c r="D783" t="s">
        <v>33</v>
      </c>
      <c r="E783">
        <v>2066</v>
      </c>
      <c r="F783">
        <v>99999999</v>
      </c>
    </row>
    <row r="784" spans="3:6" x14ac:dyDescent="0.25">
      <c r="C784" t="s">
        <v>19</v>
      </c>
      <c r="D784" t="s">
        <v>33</v>
      </c>
      <c r="E784">
        <v>2067</v>
      </c>
      <c r="F784">
        <v>99999999</v>
      </c>
    </row>
    <row r="785" spans="3:6" x14ac:dyDescent="0.25">
      <c r="C785" t="s">
        <v>19</v>
      </c>
      <c r="D785" t="s">
        <v>33</v>
      </c>
      <c r="E785">
        <v>2068</v>
      </c>
      <c r="F785">
        <v>99999999</v>
      </c>
    </row>
    <row r="786" spans="3:6" x14ac:dyDescent="0.25">
      <c r="C786" t="s">
        <v>19</v>
      </c>
      <c r="D786" t="s">
        <v>33</v>
      </c>
      <c r="E786">
        <v>2069</v>
      </c>
      <c r="F786">
        <v>99999999</v>
      </c>
    </row>
    <row r="787" spans="3:6" x14ac:dyDescent="0.25">
      <c r="C787" t="s">
        <v>19</v>
      </c>
      <c r="D787" t="s">
        <v>33</v>
      </c>
      <c r="E787">
        <v>2070</v>
      </c>
      <c r="F787">
        <v>99999999</v>
      </c>
    </row>
    <row r="788" spans="3:6" x14ac:dyDescent="0.25">
      <c r="C788" t="s">
        <v>19</v>
      </c>
      <c r="D788" t="s">
        <v>34</v>
      </c>
      <c r="E788">
        <v>2015</v>
      </c>
      <c r="F788">
        <v>0</v>
      </c>
    </row>
    <row r="789" spans="3:6" x14ac:dyDescent="0.25">
      <c r="C789" t="s">
        <v>19</v>
      </c>
      <c r="D789" t="s">
        <v>34</v>
      </c>
      <c r="E789">
        <v>2016</v>
      </c>
      <c r="F789">
        <v>0</v>
      </c>
    </row>
    <row r="790" spans="3:6" x14ac:dyDescent="0.25">
      <c r="C790" t="s">
        <v>19</v>
      </c>
      <c r="D790" t="s">
        <v>34</v>
      </c>
      <c r="E790">
        <v>2017</v>
      </c>
      <c r="F790">
        <v>0</v>
      </c>
    </row>
    <row r="791" spans="3:6" x14ac:dyDescent="0.25">
      <c r="C791" t="s">
        <v>19</v>
      </c>
      <c r="D791" t="s">
        <v>34</v>
      </c>
      <c r="E791">
        <v>2018</v>
      </c>
      <c r="F791">
        <v>0</v>
      </c>
    </row>
    <row r="792" spans="3:6" x14ac:dyDescent="0.25">
      <c r="C792" t="s">
        <v>19</v>
      </c>
      <c r="D792" t="s">
        <v>34</v>
      </c>
      <c r="E792">
        <v>2019</v>
      </c>
      <c r="F792">
        <v>0</v>
      </c>
    </row>
    <row r="793" spans="3:6" x14ac:dyDescent="0.25">
      <c r="C793" t="s">
        <v>19</v>
      </c>
      <c r="D793" t="s">
        <v>34</v>
      </c>
      <c r="E793">
        <v>2020</v>
      </c>
      <c r="F793">
        <v>0</v>
      </c>
    </row>
    <row r="794" spans="3:6" x14ac:dyDescent="0.25">
      <c r="C794" t="s">
        <v>19</v>
      </c>
      <c r="D794" t="s">
        <v>34</v>
      </c>
      <c r="E794">
        <v>2021</v>
      </c>
      <c r="F794">
        <v>0</v>
      </c>
    </row>
    <row r="795" spans="3:6" x14ac:dyDescent="0.25">
      <c r="C795" t="s">
        <v>19</v>
      </c>
      <c r="D795" t="s">
        <v>34</v>
      </c>
      <c r="E795">
        <v>2022</v>
      </c>
      <c r="F795">
        <v>0</v>
      </c>
    </row>
    <row r="796" spans="3:6" x14ac:dyDescent="0.25">
      <c r="C796" t="s">
        <v>19</v>
      </c>
      <c r="D796" t="s">
        <v>34</v>
      </c>
      <c r="E796">
        <v>2023</v>
      </c>
      <c r="F796">
        <v>0</v>
      </c>
    </row>
    <row r="797" spans="3:6" x14ac:dyDescent="0.25">
      <c r="C797" t="s">
        <v>19</v>
      </c>
      <c r="D797" t="s">
        <v>34</v>
      </c>
      <c r="E797">
        <v>2024</v>
      </c>
      <c r="F797">
        <v>0</v>
      </c>
    </row>
    <row r="798" spans="3:6" x14ac:dyDescent="0.25">
      <c r="C798" t="s">
        <v>19</v>
      </c>
      <c r="D798" t="s">
        <v>34</v>
      </c>
      <c r="E798">
        <v>2025</v>
      </c>
      <c r="F798">
        <v>0</v>
      </c>
    </row>
    <row r="799" spans="3:6" x14ac:dyDescent="0.25">
      <c r="C799" t="s">
        <v>19</v>
      </c>
      <c r="D799" t="s">
        <v>34</v>
      </c>
      <c r="E799">
        <v>2026</v>
      </c>
      <c r="F799">
        <v>0</v>
      </c>
    </row>
    <row r="800" spans="3:6" x14ac:dyDescent="0.25">
      <c r="C800" t="s">
        <v>19</v>
      </c>
      <c r="D800" t="s">
        <v>34</v>
      </c>
      <c r="E800">
        <v>2027</v>
      </c>
      <c r="F800">
        <v>0</v>
      </c>
    </row>
    <row r="801" spans="3:6" x14ac:dyDescent="0.25">
      <c r="C801" t="s">
        <v>19</v>
      </c>
      <c r="D801" t="s">
        <v>34</v>
      </c>
      <c r="E801">
        <v>2028</v>
      </c>
      <c r="F801">
        <v>0</v>
      </c>
    </row>
    <row r="802" spans="3:6" x14ac:dyDescent="0.25">
      <c r="C802" t="s">
        <v>19</v>
      </c>
      <c r="D802" t="s">
        <v>34</v>
      </c>
      <c r="E802">
        <v>2029</v>
      </c>
      <c r="F802">
        <f>1000/1000</f>
        <v>1</v>
      </c>
    </row>
    <row r="803" spans="3:6" x14ac:dyDescent="0.25">
      <c r="C803" t="s">
        <v>19</v>
      </c>
      <c r="D803" t="s">
        <v>34</v>
      </c>
      <c r="E803">
        <v>2030</v>
      </c>
      <c r="F803">
        <f>3000/1000</f>
        <v>3</v>
      </c>
    </row>
    <row r="804" spans="3:6" x14ac:dyDescent="0.25">
      <c r="C804" t="s">
        <v>19</v>
      </c>
      <c r="D804" t="s">
        <v>34</v>
      </c>
      <c r="E804">
        <v>2031</v>
      </c>
      <c r="F804">
        <f t="shared" ref="F804:F806" si="25">3000/1000</f>
        <v>3</v>
      </c>
    </row>
    <row r="805" spans="3:6" x14ac:dyDescent="0.25">
      <c r="C805" t="s">
        <v>19</v>
      </c>
      <c r="D805" t="s">
        <v>34</v>
      </c>
      <c r="E805">
        <v>2032</v>
      </c>
      <c r="F805">
        <f t="shared" si="25"/>
        <v>3</v>
      </c>
    </row>
    <row r="806" spans="3:6" x14ac:dyDescent="0.25">
      <c r="C806" t="s">
        <v>19</v>
      </c>
      <c r="D806" t="s">
        <v>34</v>
      </c>
      <c r="E806">
        <v>2033</v>
      </c>
      <c r="F806">
        <f t="shared" si="25"/>
        <v>3</v>
      </c>
    </row>
    <row r="807" spans="3:6" x14ac:dyDescent="0.25">
      <c r="C807" t="s">
        <v>19</v>
      </c>
      <c r="D807" t="s">
        <v>34</v>
      </c>
      <c r="E807">
        <v>2034</v>
      </c>
      <c r="F807">
        <f>5600/1000</f>
        <v>5.6</v>
      </c>
    </row>
    <row r="808" spans="3:6" x14ac:dyDescent="0.25">
      <c r="C808" t="s">
        <v>19</v>
      </c>
      <c r="D808" t="s">
        <v>34</v>
      </c>
      <c r="E808">
        <v>2035</v>
      </c>
      <c r="F808">
        <f t="shared" ref="F808:F810" si="26">5600/1000</f>
        <v>5.6</v>
      </c>
    </row>
    <row r="809" spans="3:6" x14ac:dyDescent="0.25">
      <c r="C809" t="s">
        <v>19</v>
      </c>
      <c r="D809" t="s">
        <v>34</v>
      </c>
      <c r="E809">
        <v>2036</v>
      </c>
      <c r="F809">
        <f t="shared" si="26"/>
        <v>5.6</v>
      </c>
    </row>
    <row r="810" spans="3:6" x14ac:dyDescent="0.25">
      <c r="C810" t="s">
        <v>19</v>
      </c>
      <c r="D810" t="s">
        <v>34</v>
      </c>
      <c r="E810">
        <v>2037</v>
      </c>
      <c r="F810">
        <f t="shared" si="26"/>
        <v>5.6</v>
      </c>
    </row>
    <row r="811" spans="3:6" x14ac:dyDescent="0.25">
      <c r="C811" t="s">
        <v>19</v>
      </c>
      <c r="D811" t="s">
        <v>34</v>
      </c>
      <c r="E811">
        <v>2038</v>
      </c>
      <c r="F811">
        <f>8600/1000</f>
        <v>8.6</v>
      </c>
    </row>
    <row r="812" spans="3:6" x14ac:dyDescent="0.25">
      <c r="C812" t="s">
        <v>19</v>
      </c>
      <c r="D812" t="s">
        <v>34</v>
      </c>
      <c r="E812">
        <v>2039</v>
      </c>
      <c r="F812">
        <f t="shared" ref="F812:F814" si="27">8600/1000</f>
        <v>8.6</v>
      </c>
    </row>
    <row r="813" spans="3:6" x14ac:dyDescent="0.25">
      <c r="C813" t="s">
        <v>19</v>
      </c>
      <c r="D813" t="s">
        <v>34</v>
      </c>
      <c r="E813">
        <v>2040</v>
      </c>
      <c r="F813">
        <f t="shared" si="27"/>
        <v>8.6</v>
      </c>
    </row>
    <row r="814" spans="3:6" x14ac:dyDescent="0.25">
      <c r="C814" t="s">
        <v>19</v>
      </c>
      <c r="D814" t="s">
        <v>34</v>
      </c>
      <c r="E814">
        <v>2041</v>
      </c>
      <c r="F814">
        <f t="shared" si="27"/>
        <v>8.6</v>
      </c>
    </row>
    <row r="815" spans="3:6" x14ac:dyDescent="0.25">
      <c r="C815" t="s">
        <v>19</v>
      </c>
      <c r="D815" t="s">
        <v>34</v>
      </c>
      <c r="E815">
        <v>2042</v>
      </c>
      <c r="F815">
        <f>11800/1000</f>
        <v>11.8</v>
      </c>
    </row>
    <row r="816" spans="3:6" x14ac:dyDescent="0.25">
      <c r="C816" t="s">
        <v>19</v>
      </c>
      <c r="D816" t="s">
        <v>34</v>
      </c>
      <c r="E816">
        <v>2043</v>
      </c>
      <c r="F816">
        <f t="shared" ref="F816:F818" si="28">11800/1000</f>
        <v>11.8</v>
      </c>
    </row>
    <row r="817" spans="3:6" x14ac:dyDescent="0.25">
      <c r="C817" t="s">
        <v>19</v>
      </c>
      <c r="D817" t="s">
        <v>34</v>
      </c>
      <c r="E817">
        <v>2044</v>
      </c>
      <c r="F817">
        <f t="shared" si="28"/>
        <v>11.8</v>
      </c>
    </row>
    <row r="818" spans="3:6" x14ac:dyDescent="0.25">
      <c r="C818" t="s">
        <v>19</v>
      </c>
      <c r="D818" t="s">
        <v>34</v>
      </c>
      <c r="E818">
        <v>2045</v>
      </c>
      <c r="F818">
        <f t="shared" si="28"/>
        <v>11.8</v>
      </c>
    </row>
    <row r="819" spans="3:6" x14ac:dyDescent="0.25">
      <c r="C819" t="s">
        <v>19</v>
      </c>
      <c r="D819" t="s">
        <v>34</v>
      </c>
      <c r="E819">
        <v>2046</v>
      </c>
      <c r="F819">
        <f>12800/1000</f>
        <v>12.8</v>
      </c>
    </row>
    <row r="820" spans="3:6" x14ac:dyDescent="0.25">
      <c r="C820" t="s">
        <v>19</v>
      </c>
      <c r="D820" t="s">
        <v>34</v>
      </c>
      <c r="E820">
        <v>2047</v>
      </c>
      <c r="F820">
        <f>12800/1000</f>
        <v>12.8</v>
      </c>
    </row>
    <row r="821" spans="3:6" x14ac:dyDescent="0.25">
      <c r="C821" t="s">
        <v>19</v>
      </c>
      <c r="D821" t="s">
        <v>34</v>
      </c>
      <c r="E821">
        <v>2048</v>
      </c>
      <c r="F821">
        <v>999999</v>
      </c>
    </row>
    <row r="822" spans="3:6" x14ac:dyDescent="0.25">
      <c r="C822" t="s">
        <v>19</v>
      </c>
      <c r="D822" t="s">
        <v>34</v>
      </c>
      <c r="E822">
        <v>2049</v>
      </c>
      <c r="F822">
        <v>999999</v>
      </c>
    </row>
    <row r="823" spans="3:6" x14ac:dyDescent="0.25">
      <c r="C823" t="s">
        <v>19</v>
      </c>
      <c r="D823" t="s">
        <v>34</v>
      </c>
      <c r="E823">
        <v>2050</v>
      </c>
      <c r="F823">
        <v>999999</v>
      </c>
    </row>
    <row r="824" spans="3:6" x14ac:dyDescent="0.25">
      <c r="C824" t="s">
        <v>19</v>
      </c>
      <c r="D824" t="s">
        <v>34</v>
      </c>
      <c r="E824">
        <v>2051</v>
      </c>
      <c r="F824">
        <v>999999</v>
      </c>
    </row>
    <row r="825" spans="3:6" x14ac:dyDescent="0.25">
      <c r="C825" t="s">
        <v>19</v>
      </c>
      <c r="D825" t="s">
        <v>34</v>
      </c>
      <c r="E825">
        <v>2052</v>
      </c>
      <c r="F825">
        <v>999999</v>
      </c>
    </row>
    <row r="826" spans="3:6" x14ac:dyDescent="0.25">
      <c r="C826" t="s">
        <v>19</v>
      </c>
      <c r="D826" t="s">
        <v>34</v>
      </c>
      <c r="E826">
        <v>2053</v>
      </c>
      <c r="F826">
        <v>999999</v>
      </c>
    </row>
    <row r="827" spans="3:6" x14ac:dyDescent="0.25">
      <c r="C827" t="s">
        <v>19</v>
      </c>
      <c r="D827" t="s">
        <v>34</v>
      </c>
      <c r="E827">
        <v>2054</v>
      </c>
      <c r="F827">
        <v>999999</v>
      </c>
    </row>
    <row r="828" spans="3:6" x14ac:dyDescent="0.25">
      <c r="C828" t="s">
        <v>19</v>
      </c>
      <c r="D828" t="s">
        <v>34</v>
      </c>
      <c r="E828">
        <v>2055</v>
      </c>
      <c r="F828">
        <v>999999</v>
      </c>
    </row>
    <row r="829" spans="3:6" x14ac:dyDescent="0.25">
      <c r="C829" t="s">
        <v>19</v>
      </c>
      <c r="D829" t="s">
        <v>34</v>
      </c>
      <c r="E829">
        <v>2056</v>
      </c>
      <c r="F829">
        <v>999999</v>
      </c>
    </row>
    <row r="830" spans="3:6" x14ac:dyDescent="0.25">
      <c r="C830" t="s">
        <v>19</v>
      </c>
      <c r="D830" t="s">
        <v>34</v>
      </c>
      <c r="E830">
        <v>2057</v>
      </c>
      <c r="F830">
        <v>999999</v>
      </c>
    </row>
    <row r="831" spans="3:6" x14ac:dyDescent="0.25">
      <c r="C831" t="s">
        <v>19</v>
      </c>
      <c r="D831" t="s">
        <v>34</v>
      </c>
      <c r="E831">
        <v>2058</v>
      </c>
      <c r="F831">
        <v>999999</v>
      </c>
    </row>
    <row r="832" spans="3:6" x14ac:dyDescent="0.25">
      <c r="C832" t="s">
        <v>19</v>
      </c>
      <c r="D832" t="s">
        <v>34</v>
      </c>
      <c r="E832">
        <v>2059</v>
      </c>
      <c r="F832">
        <v>999999</v>
      </c>
    </row>
    <row r="833" spans="3:6" x14ac:dyDescent="0.25">
      <c r="C833" t="s">
        <v>19</v>
      </c>
      <c r="D833" t="s">
        <v>34</v>
      </c>
      <c r="E833">
        <v>2060</v>
      </c>
      <c r="F833">
        <v>999999</v>
      </c>
    </row>
    <row r="834" spans="3:6" x14ac:dyDescent="0.25">
      <c r="C834" t="s">
        <v>19</v>
      </c>
      <c r="D834" t="s">
        <v>34</v>
      </c>
      <c r="E834">
        <v>2061</v>
      </c>
      <c r="F834">
        <v>999999</v>
      </c>
    </row>
    <row r="835" spans="3:6" x14ac:dyDescent="0.25">
      <c r="C835" t="s">
        <v>19</v>
      </c>
      <c r="D835" t="s">
        <v>34</v>
      </c>
      <c r="E835">
        <v>2062</v>
      </c>
      <c r="F835">
        <v>999999</v>
      </c>
    </row>
    <row r="836" spans="3:6" x14ac:dyDescent="0.25">
      <c r="C836" t="s">
        <v>19</v>
      </c>
      <c r="D836" t="s">
        <v>34</v>
      </c>
      <c r="E836">
        <v>2063</v>
      </c>
      <c r="F836">
        <v>999999</v>
      </c>
    </row>
    <row r="837" spans="3:6" x14ac:dyDescent="0.25">
      <c r="C837" t="s">
        <v>19</v>
      </c>
      <c r="D837" t="s">
        <v>34</v>
      </c>
      <c r="E837">
        <v>2064</v>
      </c>
      <c r="F837">
        <v>999999</v>
      </c>
    </row>
    <row r="838" spans="3:6" x14ac:dyDescent="0.25">
      <c r="C838" t="s">
        <v>19</v>
      </c>
      <c r="D838" t="s">
        <v>34</v>
      </c>
      <c r="E838">
        <v>2065</v>
      </c>
      <c r="F838">
        <v>999999</v>
      </c>
    </row>
    <row r="839" spans="3:6" x14ac:dyDescent="0.25">
      <c r="C839" t="s">
        <v>19</v>
      </c>
      <c r="D839" t="s">
        <v>34</v>
      </c>
      <c r="E839">
        <v>2066</v>
      </c>
      <c r="F839">
        <v>999999</v>
      </c>
    </row>
    <row r="840" spans="3:6" x14ac:dyDescent="0.25">
      <c r="C840" t="s">
        <v>19</v>
      </c>
      <c r="D840" t="s">
        <v>34</v>
      </c>
      <c r="E840">
        <v>2067</v>
      </c>
      <c r="F840">
        <v>999999</v>
      </c>
    </row>
    <row r="841" spans="3:6" x14ac:dyDescent="0.25">
      <c r="C841" t="s">
        <v>19</v>
      </c>
      <c r="D841" t="s">
        <v>34</v>
      </c>
      <c r="E841">
        <v>2068</v>
      </c>
      <c r="F841">
        <v>999999</v>
      </c>
    </row>
    <row r="842" spans="3:6" x14ac:dyDescent="0.25">
      <c r="C842" t="s">
        <v>19</v>
      </c>
      <c r="D842" t="s">
        <v>34</v>
      </c>
      <c r="E842">
        <v>2069</v>
      </c>
      <c r="F842">
        <v>999999</v>
      </c>
    </row>
    <row r="843" spans="3:6" x14ac:dyDescent="0.25">
      <c r="C843" t="s">
        <v>19</v>
      </c>
      <c r="D843" t="s">
        <v>34</v>
      </c>
      <c r="E843">
        <v>2070</v>
      </c>
      <c r="F843">
        <v>999999</v>
      </c>
    </row>
    <row r="844" spans="3:6" x14ac:dyDescent="0.25">
      <c r="C844" t="s">
        <v>19</v>
      </c>
      <c r="D844" t="s">
        <v>35</v>
      </c>
      <c r="E844">
        <v>2015</v>
      </c>
      <c r="F844">
        <v>99999999</v>
      </c>
    </row>
    <row r="845" spans="3:6" x14ac:dyDescent="0.25">
      <c r="C845" t="s">
        <v>19</v>
      </c>
      <c r="D845" t="s">
        <v>35</v>
      </c>
      <c r="E845">
        <v>2016</v>
      </c>
      <c r="F845">
        <v>99999999</v>
      </c>
    </row>
    <row r="846" spans="3:6" x14ac:dyDescent="0.25">
      <c r="C846" t="s">
        <v>19</v>
      </c>
      <c r="D846" t="s">
        <v>35</v>
      </c>
      <c r="E846">
        <v>2017</v>
      </c>
      <c r="F846">
        <v>99999999</v>
      </c>
    </row>
    <row r="847" spans="3:6" x14ac:dyDescent="0.25">
      <c r="C847" t="s">
        <v>19</v>
      </c>
      <c r="D847" t="s">
        <v>35</v>
      </c>
      <c r="E847">
        <v>2018</v>
      </c>
      <c r="F847">
        <v>99999999</v>
      </c>
    </row>
    <row r="848" spans="3:6" x14ac:dyDescent="0.25">
      <c r="C848" t="s">
        <v>19</v>
      </c>
      <c r="D848" t="s">
        <v>35</v>
      </c>
      <c r="E848">
        <v>2019</v>
      </c>
      <c r="F848">
        <v>99999999</v>
      </c>
    </row>
    <row r="849" spans="3:6" x14ac:dyDescent="0.25">
      <c r="C849" t="s">
        <v>19</v>
      </c>
      <c r="D849" t="s">
        <v>35</v>
      </c>
      <c r="E849">
        <v>2020</v>
      </c>
      <c r="F849">
        <v>99999999</v>
      </c>
    </row>
    <row r="850" spans="3:6" x14ac:dyDescent="0.25">
      <c r="C850" t="s">
        <v>19</v>
      </c>
      <c r="D850" t="s">
        <v>35</v>
      </c>
      <c r="E850">
        <v>2021</v>
      </c>
      <c r="F850">
        <v>99999999</v>
      </c>
    </row>
    <row r="851" spans="3:6" x14ac:dyDescent="0.25">
      <c r="C851" t="s">
        <v>19</v>
      </c>
      <c r="D851" t="s">
        <v>35</v>
      </c>
      <c r="E851">
        <v>2022</v>
      </c>
      <c r="F851">
        <v>99999999</v>
      </c>
    </row>
    <row r="852" spans="3:6" x14ac:dyDescent="0.25">
      <c r="C852" t="s">
        <v>19</v>
      </c>
      <c r="D852" t="s">
        <v>35</v>
      </c>
      <c r="E852">
        <v>2023</v>
      </c>
      <c r="F852">
        <v>99999999</v>
      </c>
    </row>
    <row r="853" spans="3:6" x14ac:dyDescent="0.25">
      <c r="C853" t="s">
        <v>19</v>
      </c>
      <c r="D853" t="s">
        <v>35</v>
      </c>
      <c r="E853">
        <v>2024</v>
      </c>
      <c r="F853">
        <v>99999999</v>
      </c>
    </row>
    <row r="854" spans="3:6" x14ac:dyDescent="0.25">
      <c r="C854" t="s">
        <v>19</v>
      </c>
      <c r="D854" t="s">
        <v>35</v>
      </c>
      <c r="E854">
        <v>2025</v>
      </c>
      <c r="F854">
        <v>99999999</v>
      </c>
    </row>
    <row r="855" spans="3:6" x14ac:dyDescent="0.25">
      <c r="C855" t="s">
        <v>19</v>
      </c>
      <c r="D855" t="s">
        <v>35</v>
      </c>
      <c r="E855">
        <v>2026</v>
      </c>
      <c r="F855">
        <v>99999999</v>
      </c>
    </row>
    <row r="856" spans="3:6" x14ac:dyDescent="0.25">
      <c r="C856" t="s">
        <v>19</v>
      </c>
      <c r="D856" t="s">
        <v>35</v>
      </c>
      <c r="E856">
        <v>2027</v>
      </c>
      <c r="F856">
        <v>99999999</v>
      </c>
    </row>
    <row r="857" spans="3:6" x14ac:dyDescent="0.25">
      <c r="C857" t="s">
        <v>19</v>
      </c>
      <c r="D857" t="s">
        <v>35</v>
      </c>
      <c r="E857">
        <v>2028</v>
      </c>
      <c r="F857">
        <v>99999999</v>
      </c>
    </row>
    <row r="858" spans="3:6" x14ac:dyDescent="0.25">
      <c r="C858" t="s">
        <v>19</v>
      </c>
      <c r="D858" t="s">
        <v>35</v>
      </c>
      <c r="E858">
        <v>2029</v>
      </c>
      <c r="F858">
        <v>99999999</v>
      </c>
    </row>
    <row r="859" spans="3:6" x14ac:dyDescent="0.25">
      <c r="C859" t="s">
        <v>19</v>
      </c>
      <c r="D859" t="s">
        <v>35</v>
      </c>
      <c r="E859">
        <v>2030</v>
      </c>
      <c r="F859">
        <v>99999999</v>
      </c>
    </row>
    <row r="860" spans="3:6" x14ac:dyDescent="0.25">
      <c r="C860" t="s">
        <v>19</v>
      </c>
      <c r="D860" t="s">
        <v>35</v>
      </c>
      <c r="E860">
        <v>2031</v>
      </c>
      <c r="F860">
        <v>99999999</v>
      </c>
    </row>
    <row r="861" spans="3:6" x14ac:dyDescent="0.25">
      <c r="C861" t="s">
        <v>19</v>
      </c>
      <c r="D861" t="s">
        <v>35</v>
      </c>
      <c r="E861">
        <v>2032</v>
      </c>
      <c r="F861">
        <v>99999999</v>
      </c>
    </row>
    <row r="862" spans="3:6" x14ac:dyDescent="0.25">
      <c r="C862" t="s">
        <v>19</v>
      </c>
      <c r="D862" t="s">
        <v>35</v>
      </c>
      <c r="E862">
        <v>2033</v>
      </c>
      <c r="F862">
        <v>99999999</v>
      </c>
    </row>
    <row r="863" spans="3:6" x14ac:dyDescent="0.25">
      <c r="C863" t="s">
        <v>19</v>
      </c>
      <c r="D863" t="s">
        <v>35</v>
      </c>
      <c r="E863">
        <v>2034</v>
      </c>
      <c r="F863">
        <v>99999999</v>
      </c>
    </row>
    <row r="864" spans="3:6" x14ac:dyDescent="0.25">
      <c r="C864" t="s">
        <v>19</v>
      </c>
      <c r="D864" t="s">
        <v>35</v>
      </c>
      <c r="E864">
        <v>2035</v>
      </c>
      <c r="F864">
        <v>99999999</v>
      </c>
    </row>
    <row r="865" spans="3:6" x14ac:dyDescent="0.25">
      <c r="C865" t="s">
        <v>19</v>
      </c>
      <c r="D865" t="s">
        <v>35</v>
      </c>
      <c r="E865">
        <v>2036</v>
      </c>
      <c r="F865">
        <v>99999999</v>
      </c>
    </row>
    <row r="866" spans="3:6" x14ac:dyDescent="0.25">
      <c r="C866" t="s">
        <v>19</v>
      </c>
      <c r="D866" t="s">
        <v>35</v>
      </c>
      <c r="E866">
        <v>2037</v>
      </c>
      <c r="F866">
        <v>99999999</v>
      </c>
    </row>
    <row r="867" spans="3:6" x14ac:dyDescent="0.25">
      <c r="C867" t="s">
        <v>19</v>
      </c>
      <c r="D867" t="s">
        <v>35</v>
      </c>
      <c r="E867">
        <v>2038</v>
      </c>
      <c r="F867">
        <v>99999999</v>
      </c>
    </row>
    <row r="868" spans="3:6" x14ac:dyDescent="0.25">
      <c r="C868" t="s">
        <v>19</v>
      </c>
      <c r="D868" t="s">
        <v>35</v>
      </c>
      <c r="E868">
        <v>2039</v>
      </c>
      <c r="F868">
        <v>99999999</v>
      </c>
    </row>
    <row r="869" spans="3:6" x14ac:dyDescent="0.25">
      <c r="C869" t="s">
        <v>19</v>
      </c>
      <c r="D869" t="s">
        <v>35</v>
      </c>
      <c r="E869">
        <v>2040</v>
      </c>
      <c r="F869">
        <v>99999999</v>
      </c>
    </row>
    <row r="870" spans="3:6" x14ac:dyDescent="0.25">
      <c r="C870" t="s">
        <v>19</v>
      </c>
      <c r="D870" t="s">
        <v>35</v>
      </c>
      <c r="E870">
        <v>2041</v>
      </c>
      <c r="F870">
        <v>99999999</v>
      </c>
    </row>
    <row r="871" spans="3:6" x14ac:dyDescent="0.25">
      <c r="C871" t="s">
        <v>19</v>
      </c>
      <c r="D871" t="s">
        <v>35</v>
      </c>
      <c r="E871">
        <v>2042</v>
      </c>
      <c r="F871">
        <v>99999999</v>
      </c>
    </row>
    <row r="872" spans="3:6" x14ac:dyDescent="0.25">
      <c r="C872" t="s">
        <v>19</v>
      </c>
      <c r="D872" t="s">
        <v>35</v>
      </c>
      <c r="E872">
        <v>2043</v>
      </c>
      <c r="F872">
        <v>99999999</v>
      </c>
    </row>
    <row r="873" spans="3:6" x14ac:dyDescent="0.25">
      <c r="C873" t="s">
        <v>19</v>
      </c>
      <c r="D873" t="s">
        <v>35</v>
      </c>
      <c r="E873">
        <v>2044</v>
      </c>
      <c r="F873">
        <v>99999999</v>
      </c>
    </row>
    <row r="874" spans="3:6" x14ac:dyDescent="0.25">
      <c r="C874" t="s">
        <v>19</v>
      </c>
      <c r="D874" t="s">
        <v>35</v>
      </c>
      <c r="E874">
        <v>2045</v>
      </c>
      <c r="F874">
        <v>99999999</v>
      </c>
    </row>
    <row r="875" spans="3:6" x14ac:dyDescent="0.25">
      <c r="C875" t="s">
        <v>19</v>
      </c>
      <c r="D875" t="s">
        <v>35</v>
      </c>
      <c r="E875">
        <v>2046</v>
      </c>
      <c r="F875">
        <v>99999999</v>
      </c>
    </row>
    <row r="876" spans="3:6" x14ac:dyDescent="0.25">
      <c r="C876" t="s">
        <v>19</v>
      </c>
      <c r="D876" t="s">
        <v>35</v>
      </c>
      <c r="E876">
        <v>2047</v>
      </c>
      <c r="F876">
        <v>99999999</v>
      </c>
    </row>
    <row r="877" spans="3:6" x14ac:dyDescent="0.25">
      <c r="C877" t="s">
        <v>19</v>
      </c>
      <c r="D877" t="s">
        <v>35</v>
      </c>
      <c r="E877">
        <v>2048</v>
      </c>
      <c r="F877">
        <v>99999999</v>
      </c>
    </row>
    <row r="878" spans="3:6" x14ac:dyDescent="0.25">
      <c r="C878" t="s">
        <v>19</v>
      </c>
      <c r="D878" t="s">
        <v>35</v>
      </c>
      <c r="E878">
        <v>2049</v>
      </c>
      <c r="F878">
        <v>99999999</v>
      </c>
    </row>
    <row r="879" spans="3:6" x14ac:dyDescent="0.25">
      <c r="C879" t="s">
        <v>19</v>
      </c>
      <c r="D879" t="s">
        <v>35</v>
      </c>
      <c r="E879">
        <v>2050</v>
      </c>
      <c r="F879">
        <v>99999999</v>
      </c>
    </row>
    <row r="880" spans="3:6" x14ac:dyDescent="0.25">
      <c r="C880" t="s">
        <v>19</v>
      </c>
      <c r="D880" t="s">
        <v>35</v>
      </c>
      <c r="E880">
        <v>2051</v>
      </c>
      <c r="F880">
        <v>99999999</v>
      </c>
    </row>
    <row r="881" spans="3:6" x14ac:dyDescent="0.25">
      <c r="C881" t="s">
        <v>19</v>
      </c>
      <c r="D881" t="s">
        <v>35</v>
      </c>
      <c r="E881">
        <v>2052</v>
      </c>
      <c r="F881">
        <v>99999999</v>
      </c>
    </row>
    <row r="882" spans="3:6" x14ac:dyDescent="0.25">
      <c r="C882" t="s">
        <v>19</v>
      </c>
      <c r="D882" t="s">
        <v>35</v>
      </c>
      <c r="E882">
        <v>2053</v>
      </c>
      <c r="F882">
        <v>99999999</v>
      </c>
    </row>
    <row r="883" spans="3:6" x14ac:dyDescent="0.25">
      <c r="C883" t="s">
        <v>19</v>
      </c>
      <c r="D883" t="s">
        <v>35</v>
      </c>
      <c r="E883">
        <v>2054</v>
      </c>
      <c r="F883">
        <v>99999999</v>
      </c>
    </row>
    <row r="884" spans="3:6" x14ac:dyDescent="0.25">
      <c r="C884" t="s">
        <v>19</v>
      </c>
      <c r="D884" t="s">
        <v>35</v>
      </c>
      <c r="E884">
        <v>2055</v>
      </c>
      <c r="F884">
        <v>99999999</v>
      </c>
    </row>
    <row r="885" spans="3:6" x14ac:dyDescent="0.25">
      <c r="C885" t="s">
        <v>19</v>
      </c>
      <c r="D885" t="s">
        <v>35</v>
      </c>
      <c r="E885">
        <v>2056</v>
      </c>
      <c r="F885">
        <v>99999999</v>
      </c>
    </row>
    <row r="886" spans="3:6" x14ac:dyDescent="0.25">
      <c r="C886" t="s">
        <v>19</v>
      </c>
      <c r="D886" t="s">
        <v>35</v>
      </c>
      <c r="E886">
        <v>2057</v>
      </c>
      <c r="F886">
        <v>99999999</v>
      </c>
    </row>
    <row r="887" spans="3:6" x14ac:dyDescent="0.25">
      <c r="C887" t="s">
        <v>19</v>
      </c>
      <c r="D887" t="s">
        <v>35</v>
      </c>
      <c r="E887">
        <v>2058</v>
      </c>
      <c r="F887">
        <v>99999999</v>
      </c>
    </row>
    <row r="888" spans="3:6" x14ac:dyDescent="0.25">
      <c r="C888" t="s">
        <v>19</v>
      </c>
      <c r="D888" t="s">
        <v>35</v>
      </c>
      <c r="E888">
        <v>2059</v>
      </c>
      <c r="F888">
        <v>99999999</v>
      </c>
    </row>
    <row r="889" spans="3:6" x14ac:dyDescent="0.25">
      <c r="C889" t="s">
        <v>19</v>
      </c>
      <c r="D889" t="s">
        <v>35</v>
      </c>
      <c r="E889">
        <v>2060</v>
      </c>
      <c r="F889">
        <v>99999999</v>
      </c>
    </row>
    <row r="890" spans="3:6" x14ac:dyDescent="0.25">
      <c r="C890" t="s">
        <v>19</v>
      </c>
      <c r="D890" t="s">
        <v>35</v>
      </c>
      <c r="E890">
        <v>2061</v>
      </c>
      <c r="F890">
        <v>99999999</v>
      </c>
    </row>
    <row r="891" spans="3:6" x14ac:dyDescent="0.25">
      <c r="C891" t="s">
        <v>19</v>
      </c>
      <c r="D891" t="s">
        <v>35</v>
      </c>
      <c r="E891">
        <v>2062</v>
      </c>
      <c r="F891">
        <v>99999999</v>
      </c>
    </row>
    <row r="892" spans="3:6" x14ac:dyDescent="0.25">
      <c r="C892" t="s">
        <v>19</v>
      </c>
      <c r="D892" t="s">
        <v>35</v>
      </c>
      <c r="E892">
        <v>2063</v>
      </c>
      <c r="F892">
        <v>99999999</v>
      </c>
    </row>
    <row r="893" spans="3:6" x14ac:dyDescent="0.25">
      <c r="C893" t="s">
        <v>19</v>
      </c>
      <c r="D893" t="s">
        <v>35</v>
      </c>
      <c r="E893">
        <v>2064</v>
      </c>
      <c r="F893">
        <v>99999999</v>
      </c>
    </row>
    <row r="894" spans="3:6" x14ac:dyDescent="0.25">
      <c r="C894" t="s">
        <v>19</v>
      </c>
      <c r="D894" t="s">
        <v>35</v>
      </c>
      <c r="E894">
        <v>2065</v>
      </c>
      <c r="F894">
        <v>99999999</v>
      </c>
    </row>
    <row r="895" spans="3:6" x14ac:dyDescent="0.25">
      <c r="C895" t="s">
        <v>19</v>
      </c>
      <c r="D895" t="s">
        <v>35</v>
      </c>
      <c r="E895">
        <v>2066</v>
      </c>
      <c r="F895">
        <v>99999999</v>
      </c>
    </row>
    <row r="896" spans="3:6" x14ac:dyDescent="0.25">
      <c r="C896" t="s">
        <v>19</v>
      </c>
      <c r="D896" t="s">
        <v>35</v>
      </c>
      <c r="E896">
        <v>2067</v>
      </c>
      <c r="F896">
        <v>99999999</v>
      </c>
    </row>
    <row r="897" spans="3:6" x14ac:dyDescent="0.25">
      <c r="C897" t="s">
        <v>19</v>
      </c>
      <c r="D897" t="s">
        <v>35</v>
      </c>
      <c r="E897">
        <v>2068</v>
      </c>
      <c r="F897">
        <v>99999999</v>
      </c>
    </row>
    <row r="898" spans="3:6" x14ac:dyDescent="0.25">
      <c r="C898" t="s">
        <v>19</v>
      </c>
      <c r="D898" t="s">
        <v>35</v>
      </c>
      <c r="E898">
        <v>2069</v>
      </c>
      <c r="F898">
        <v>99999999</v>
      </c>
    </row>
    <row r="899" spans="3:6" x14ac:dyDescent="0.25">
      <c r="C899" t="s">
        <v>19</v>
      </c>
      <c r="D899" t="s">
        <v>35</v>
      </c>
      <c r="E899">
        <v>2070</v>
      </c>
      <c r="F899">
        <v>99999999</v>
      </c>
    </row>
    <row r="900" spans="3:6" x14ac:dyDescent="0.25">
      <c r="C900" s="1" t="s">
        <v>36</v>
      </c>
    </row>
    <row r="901" spans="3:6" x14ac:dyDescent="0.25">
      <c r="C901" t="s">
        <v>19</v>
      </c>
      <c r="D901" t="s">
        <v>37</v>
      </c>
      <c r="E901">
        <v>2015</v>
      </c>
      <c r="F901">
        <f>(22.5)/1000</f>
        <v>2.2499999999999999E-2</v>
      </c>
    </row>
    <row r="902" spans="3:6" x14ac:dyDescent="0.25">
      <c r="C902" t="s">
        <v>19</v>
      </c>
      <c r="D902" t="s">
        <v>37</v>
      </c>
      <c r="E902">
        <v>2016</v>
      </c>
      <c r="F902">
        <f>200/1000</f>
        <v>0.2</v>
      </c>
    </row>
    <row r="903" spans="3:6" x14ac:dyDescent="0.25">
      <c r="C903" t="s">
        <v>19</v>
      </c>
      <c r="D903" t="s">
        <v>37</v>
      </c>
      <c r="E903">
        <v>2017</v>
      </c>
      <c r="F903">
        <f t="shared" ref="F903:F906" si="29">200/1000</f>
        <v>0.2</v>
      </c>
    </row>
    <row r="904" spans="3:6" x14ac:dyDescent="0.25">
      <c r="C904" t="s">
        <v>19</v>
      </c>
      <c r="D904" t="s">
        <v>37</v>
      </c>
      <c r="E904">
        <v>2018</v>
      </c>
      <c r="F904">
        <f t="shared" si="29"/>
        <v>0.2</v>
      </c>
    </row>
    <row r="905" spans="3:6" x14ac:dyDescent="0.25">
      <c r="C905" t="s">
        <v>19</v>
      </c>
      <c r="D905" t="s">
        <v>37</v>
      </c>
      <c r="E905">
        <v>2019</v>
      </c>
      <c r="F905">
        <f t="shared" si="29"/>
        <v>0.2</v>
      </c>
    </row>
    <row r="906" spans="3:6" x14ac:dyDescent="0.25">
      <c r="C906" t="s">
        <v>19</v>
      </c>
      <c r="D906" t="s">
        <v>37</v>
      </c>
      <c r="E906">
        <v>2020</v>
      </c>
      <c r="F906">
        <f t="shared" si="29"/>
        <v>0.2</v>
      </c>
    </row>
    <row r="907" spans="3:6" x14ac:dyDescent="0.25">
      <c r="C907" t="s">
        <v>19</v>
      </c>
      <c r="D907" t="s">
        <v>37</v>
      </c>
      <c r="E907">
        <v>2021</v>
      </c>
      <c r="F907">
        <f>(1000+700)/1000</f>
        <v>1.7</v>
      </c>
    </row>
    <row r="908" spans="3:6" x14ac:dyDescent="0.25">
      <c r="C908" t="s">
        <v>19</v>
      </c>
      <c r="D908" t="s">
        <v>37</v>
      </c>
      <c r="E908">
        <v>2022</v>
      </c>
      <c r="F908">
        <f t="shared" ref="F908:F916" si="30">(1000+700)/1000</f>
        <v>1.7</v>
      </c>
    </row>
    <row r="909" spans="3:6" x14ac:dyDescent="0.25">
      <c r="C909" t="s">
        <v>19</v>
      </c>
      <c r="D909" t="s">
        <v>37</v>
      </c>
      <c r="E909">
        <v>2023</v>
      </c>
      <c r="F909">
        <f t="shared" si="30"/>
        <v>1.7</v>
      </c>
    </row>
    <row r="910" spans="3:6" x14ac:dyDescent="0.25">
      <c r="C910" t="s">
        <v>19</v>
      </c>
      <c r="D910" t="s">
        <v>37</v>
      </c>
      <c r="E910">
        <v>2024</v>
      </c>
      <c r="F910">
        <f t="shared" si="30"/>
        <v>1.7</v>
      </c>
    </row>
    <row r="911" spans="3:6" x14ac:dyDescent="0.25">
      <c r="C911" t="s">
        <v>19</v>
      </c>
      <c r="D911" t="s">
        <v>37</v>
      </c>
      <c r="E911">
        <v>2025</v>
      </c>
      <c r="F911">
        <f t="shared" si="30"/>
        <v>1.7</v>
      </c>
    </row>
    <row r="912" spans="3:6" x14ac:dyDescent="0.25">
      <c r="C912" t="s">
        <v>19</v>
      </c>
      <c r="D912" t="s">
        <v>37</v>
      </c>
      <c r="E912">
        <v>2026</v>
      </c>
      <c r="F912">
        <f t="shared" si="30"/>
        <v>1.7</v>
      </c>
    </row>
    <row r="913" spans="3:6" x14ac:dyDescent="0.25">
      <c r="C913" t="s">
        <v>19</v>
      </c>
      <c r="D913" t="s">
        <v>37</v>
      </c>
      <c r="E913">
        <v>2027</v>
      </c>
      <c r="F913">
        <f t="shared" si="30"/>
        <v>1.7</v>
      </c>
    </row>
    <row r="914" spans="3:6" x14ac:dyDescent="0.25">
      <c r="C914" t="s">
        <v>19</v>
      </c>
      <c r="D914" t="s">
        <v>37</v>
      </c>
      <c r="E914">
        <v>2028</v>
      </c>
      <c r="F914">
        <f t="shared" si="30"/>
        <v>1.7</v>
      </c>
    </row>
    <row r="915" spans="3:6" x14ac:dyDescent="0.25">
      <c r="C915" t="s">
        <v>19</v>
      </c>
      <c r="D915" t="s">
        <v>37</v>
      </c>
      <c r="E915">
        <v>2029</v>
      </c>
      <c r="F915">
        <f t="shared" si="30"/>
        <v>1.7</v>
      </c>
    </row>
    <row r="916" spans="3:6" x14ac:dyDescent="0.25">
      <c r="C916" t="s">
        <v>19</v>
      </c>
      <c r="D916" t="s">
        <v>37</v>
      </c>
      <c r="E916">
        <v>2030</v>
      </c>
      <c r="F916">
        <f t="shared" si="30"/>
        <v>1.7</v>
      </c>
    </row>
    <row r="917" spans="3:6" x14ac:dyDescent="0.25">
      <c r="C917" t="s">
        <v>19</v>
      </c>
      <c r="D917" t="s">
        <v>37</v>
      </c>
      <c r="E917">
        <v>2031</v>
      </c>
      <c r="F917">
        <f>(800+2000)/1000</f>
        <v>2.8</v>
      </c>
    </row>
    <row r="918" spans="3:6" x14ac:dyDescent="0.25">
      <c r="C918" t="s">
        <v>19</v>
      </c>
      <c r="D918" t="s">
        <v>37</v>
      </c>
      <c r="E918">
        <v>2032</v>
      </c>
      <c r="F918">
        <f t="shared" ref="F918:F933" si="31">(800+2000)/1000</f>
        <v>2.8</v>
      </c>
    </row>
    <row r="919" spans="3:6" x14ac:dyDescent="0.25">
      <c r="C919" t="s">
        <v>19</v>
      </c>
      <c r="D919" t="s">
        <v>37</v>
      </c>
      <c r="E919">
        <v>2033</v>
      </c>
      <c r="F919">
        <f t="shared" si="31"/>
        <v>2.8</v>
      </c>
    </row>
    <row r="920" spans="3:6" x14ac:dyDescent="0.25">
      <c r="C920" t="s">
        <v>19</v>
      </c>
      <c r="D920" t="s">
        <v>37</v>
      </c>
      <c r="E920">
        <v>2034</v>
      </c>
      <c r="F920">
        <f t="shared" si="31"/>
        <v>2.8</v>
      </c>
    </row>
    <row r="921" spans="3:6" x14ac:dyDescent="0.25">
      <c r="C921" t="s">
        <v>19</v>
      </c>
      <c r="D921" t="s">
        <v>37</v>
      </c>
      <c r="E921">
        <v>2035</v>
      </c>
      <c r="F921">
        <f t="shared" si="31"/>
        <v>2.8</v>
      </c>
    </row>
    <row r="922" spans="3:6" x14ac:dyDescent="0.25">
      <c r="C922" t="s">
        <v>19</v>
      </c>
      <c r="D922" t="s">
        <v>37</v>
      </c>
      <c r="E922">
        <v>2036</v>
      </c>
      <c r="F922">
        <f t="shared" si="31"/>
        <v>2.8</v>
      </c>
    </row>
    <row r="923" spans="3:6" x14ac:dyDescent="0.25">
      <c r="C923" t="s">
        <v>19</v>
      </c>
      <c r="D923" t="s">
        <v>37</v>
      </c>
      <c r="E923">
        <v>2037</v>
      </c>
      <c r="F923">
        <f t="shared" si="31"/>
        <v>2.8</v>
      </c>
    </row>
    <row r="924" spans="3:6" x14ac:dyDescent="0.25">
      <c r="C924" t="s">
        <v>19</v>
      </c>
      <c r="D924" t="s">
        <v>37</v>
      </c>
      <c r="E924">
        <v>2038</v>
      </c>
      <c r="F924">
        <f t="shared" si="31"/>
        <v>2.8</v>
      </c>
    </row>
    <row r="925" spans="3:6" x14ac:dyDescent="0.25">
      <c r="C925" t="s">
        <v>19</v>
      </c>
      <c r="D925" t="s">
        <v>37</v>
      </c>
      <c r="E925">
        <v>2039</v>
      </c>
      <c r="F925">
        <f t="shared" si="31"/>
        <v>2.8</v>
      </c>
    </row>
    <row r="926" spans="3:6" x14ac:dyDescent="0.25">
      <c r="C926" t="s">
        <v>19</v>
      </c>
      <c r="D926" t="s">
        <v>37</v>
      </c>
      <c r="E926">
        <v>2040</v>
      </c>
      <c r="F926">
        <f t="shared" si="31"/>
        <v>2.8</v>
      </c>
    </row>
    <row r="927" spans="3:6" x14ac:dyDescent="0.25">
      <c r="C927" t="s">
        <v>19</v>
      </c>
      <c r="D927" t="s">
        <v>37</v>
      </c>
      <c r="E927">
        <v>2041</v>
      </c>
      <c r="F927">
        <f t="shared" si="31"/>
        <v>2.8</v>
      </c>
    </row>
    <row r="928" spans="3:6" x14ac:dyDescent="0.25">
      <c r="C928" t="s">
        <v>19</v>
      </c>
      <c r="D928" t="s">
        <v>37</v>
      </c>
      <c r="E928">
        <v>2042</v>
      </c>
      <c r="F928">
        <f t="shared" si="31"/>
        <v>2.8</v>
      </c>
    </row>
    <row r="929" spans="3:6" x14ac:dyDescent="0.25">
      <c r="C929" t="s">
        <v>19</v>
      </c>
      <c r="D929" t="s">
        <v>37</v>
      </c>
      <c r="E929">
        <v>2043</v>
      </c>
      <c r="F929">
        <f t="shared" si="31"/>
        <v>2.8</v>
      </c>
    </row>
    <row r="930" spans="3:6" x14ac:dyDescent="0.25">
      <c r="C930" t="s">
        <v>19</v>
      </c>
      <c r="D930" t="s">
        <v>37</v>
      </c>
      <c r="E930">
        <v>2044</v>
      </c>
      <c r="F930">
        <f t="shared" si="31"/>
        <v>2.8</v>
      </c>
    </row>
    <row r="931" spans="3:6" x14ac:dyDescent="0.25">
      <c r="C931" t="s">
        <v>19</v>
      </c>
      <c r="D931" t="s">
        <v>37</v>
      </c>
      <c r="E931">
        <v>2045</v>
      </c>
      <c r="F931">
        <f t="shared" si="31"/>
        <v>2.8</v>
      </c>
    </row>
    <row r="932" spans="3:6" x14ac:dyDescent="0.25">
      <c r="C932" t="s">
        <v>19</v>
      </c>
      <c r="D932" t="s">
        <v>37</v>
      </c>
      <c r="E932">
        <v>2046</v>
      </c>
      <c r="F932">
        <f t="shared" si="31"/>
        <v>2.8</v>
      </c>
    </row>
    <row r="933" spans="3:6" x14ac:dyDescent="0.25">
      <c r="C933" t="s">
        <v>19</v>
      </c>
      <c r="D933" t="s">
        <v>37</v>
      </c>
      <c r="E933">
        <v>2047</v>
      </c>
      <c r="F933">
        <f t="shared" si="31"/>
        <v>2.8</v>
      </c>
    </row>
    <row r="934" spans="3:6" x14ac:dyDescent="0.25">
      <c r="C934" t="s">
        <v>19</v>
      </c>
      <c r="D934" t="s">
        <v>37</v>
      </c>
      <c r="E934">
        <v>2048</v>
      </c>
      <c r="F934">
        <v>999999</v>
      </c>
    </row>
    <row r="935" spans="3:6" x14ac:dyDescent="0.25">
      <c r="C935" t="s">
        <v>19</v>
      </c>
      <c r="D935" t="s">
        <v>37</v>
      </c>
      <c r="E935">
        <v>2049</v>
      </c>
      <c r="F935">
        <v>999999</v>
      </c>
    </row>
    <row r="936" spans="3:6" x14ac:dyDescent="0.25">
      <c r="C936" t="s">
        <v>19</v>
      </c>
      <c r="D936" t="s">
        <v>37</v>
      </c>
      <c r="E936">
        <v>2050</v>
      </c>
      <c r="F936">
        <v>999999</v>
      </c>
    </row>
    <row r="937" spans="3:6" x14ac:dyDescent="0.25">
      <c r="C937" t="s">
        <v>19</v>
      </c>
      <c r="D937" t="s">
        <v>37</v>
      </c>
      <c r="E937">
        <v>2051</v>
      </c>
      <c r="F937">
        <v>999999</v>
      </c>
    </row>
    <row r="938" spans="3:6" x14ac:dyDescent="0.25">
      <c r="C938" t="s">
        <v>19</v>
      </c>
      <c r="D938" t="s">
        <v>37</v>
      </c>
      <c r="E938">
        <v>2052</v>
      </c>
      <c r="F938">
        <v>999999</v>
      </c>
    </row>
    <row r="939" spans="3:6" x14ac:dyDescent="0.25">
      <c r="C939" t="s">
        <v>19</v>
      </c>
      <c r="D939" t="s">
        <v>37</v>
      </c>
      <c r="E939">
        <v>2053</v>
      </c>
      <c r="F939">
        <v>999999</v>
      </c>
    </row>
    <row r="940" spans="3:6" x14ac:dyDescent="0.25">
      <c r="C940" t="s">
        <v>19</v>
      </c>
      <c r="D940" t="s">
        <v>37</v>
      </c>
      <c r="E940">
        <v>2054</v>
      </c>
      <c r="F940">
        <v>999999</v>
      </c>
    </row>
    <row r="941" spans="3:6" x14ac:dyDescent="0.25">
      <c r="C941" t="s">
        <v>19</v>
      </c>
      <c r="D941" t="s">
        <v>37</v>
      </c>
      <c r="E941">
        <v>2055</v>
      </c>
      <c r="F941">
        <v>999999</v>
      </c>
    </row>
    <row r="942" spans="3:6" x14ac:dyDescent="0.25">
      <c r="C942" t="s">
        <v>19</v>
      </c>
      <c r="D942" t="s">
        <v>37</v>
      </c>
      <c r="E942">
        <v>2056</v>
      </c>
      <c r="F942">
        <v>999999</v>
      </c>
    </row>
    <row r="943" spans="3:6" x14ac:dyDescent="0.25">
      <c r="C943" t="s">
        <v>19</v>
      </c>
      <c r="D943" t="s">
        <v>37</v>
      </c>
      <c r="E943">
        <v>2057</v>
      </c>
      <c r="F943">
        <v>999999</v>
      </c>
    </row>
    <row r="944" spans="3:6" x14ac:dyDescent="0.25">
      <c r="C944" t="s">
        <v>19</v>
      </c>
      <c r="D944" t="s">
        <v>37</v>
      </c>
      <c r="E944">
        <v>2058</v>
      </c>
      <c r="F944">
        <v>999999</v>
      </c>
    </row>
    <row r="945" spans="3:6" x14ac:dyDescent="0.25">
      <c r="C945" t="s">
        <v>19</v>
      </c>
      <c r="D945" t="s">
        <v>37</v>
      </c>
      <c r="E945">
        <v>2059</v>
      </c>
      <c r="F945">
        <v>999999</v>
      </c>
    </row>
    <row r="946" spans="3:6" x14ac:dyDescent="0.25">
      <c r="C946" t="s">
        <v>19</v>
      </c>
      <c r="D946" t="s">
        <v>37</v>
      </c>
      <c r="E946">
        <v>2060</v>
      </c>
      <c r="F946">
        <v>999999</v>
      </c>
    </row>
    <row r="947" spans="3:6" x14ac:dyDescent="0.25">
      <c r="C947" t="s">
        <v>19</v>
      </c>
      <c r="D947" t="s">
        <v>37</v>
      </c>
      <c r="E947">
        <v>2061</v>
      </c>
      <c r="F947">
        <v>999999</v>
      </c>
    </row>
    <row r="948" spans="3:6" x14ac:dyDescent="0.25">
      <c r="C948" t="s">
        <v>19</v>
      </c>
      <c r="D948" t="s">
        <v>37</v>
      </c>
      <c r="E948">
        <v>2062</v>
      </c>
      <c r="F948">
        <v>999999</v>
      </c>
    </row>
    <row r="949" spans="3:6" x14ac:dyDescent="0.25">
      <c r="C949" t="s">
        <v>19</v>
      </c>
      <c r="D949" t="s">
        <v>37</v>
      </c>
      <c r="E949">
        <v>2063</v>
      </c>
      <c r="F949">
        <v>999999</v>
      </c>
    </row>
    <row r="950" spans="3:6" x14ac:dyDescent="0.25">
      <c r="C950" t="s">
        <v>19</v>
      </c>
      <c r="D950" t="s">
        <v>37</v>
      </c>
      <c r="E950">
        <v>2064</v>
      </c>
      <c r="F950">
        <v>999999</v>
      </c>
    </row>
    <row r="951" spans="3:6" x14ac:dyDescent="0.25">
      <c r="C951" t="s">
        <v>19</v>
      </c>
      <c r="D951" t="s">
        <v>37</v>
      </c>
      <c r="E951">
        <v>2065</v>
      </c>
      <c r="F951">
        <v>999999</v>
      </c>
    </row>
    <row r="952" spans="3:6" x14ac:dyDescent="0.25">
      <c r="C952" t="s">
        <v>19</v>
      </c>
      <c r="D952" t="s">
        <v>37</v>
      </c>
      <c r="E952">
        <v>2066</v>
      </c>
      <c r="F952">
        <v>999999</v>
      </c>
    </row>
    <row r="953" spans="3:6" x14ac:dyDescent="0.25">
      <c r="C953" t="s">
        <v>19</v>
      </c>
      <c r="D953" t="s">
        <v>37</v>
      </c>
      <c r="E953">
        <v>2067</v>
      </c>
      <c r="F953">
        <v>999999</v>
      </c>
    </row>
    <row r="954" spans="3:6" x14ac:dyDescent="0.25">
      <c r="C954" t="s">
        <v>19</v>
      </c>
      <c r="D954" t="s">
        <v>37</v>
      </c>
      <c r="E954">
        <v>2068</v>
      </c>
      <c r="F954">
        <v>999999</v>
      </c>
    </row>
    <row r="955" spans="3:6" x14ac:dyDescent="0.25">
      <c r="C955" t="s">
        <v>19</v>
      </c>
      <c r="D955" t="s">
        <v>37</v>
      </c>
      <c r="E955">
        <v>2069</v>
      </c>
      <c r="F955">
        <v>999999</v>
      </c>
    </row>
    <row r="956" spans="3:6" x14ac:dyDescent="0.25">
      <c r="C956" t="s">
        <v>19</v>
      </c>
      <c r="D956" t="s">
        <v>37</v>
      </c>
      <c r="E956">
        <v>2070</v>
      </c>
      <c r="F956">
        <v>999999</v>
      </c>
    </row>
    <row r="957" spans="3:6" x14ac:dyDescent="0.25">
      <c r="C957" t="s">
        <v>19</v>
      </c>
      <c r="D957" t="s">
        <v>38</v>
      </c>
      <c r="E957">
        <v>2015</v>
      </c>
      <c r="F957">
        <v>0</v>
      </c>
    </row>
    <row r="958" spans="3:6" x14ac:dyDescent="0.25">
      <c r="C958" t="s">
        <v>19</v>
      </c>
      <c r="D958" t="s">
        <v>38</v>
      </c>
      <c r="E958">
        <v>2016</v>
      </c>
      <c r="F958">
        <v>0</v>
      </c>
    </row>
    <row r="959" spans="3:6" x14ac:dyDescent="0.25">
      <c r="C959" t="s">
        <v>19</v>
      </c>
      <c r="D959" t="s">
        <v>38</v>
      </c>
      <c r="E959">
        <v>2017</v>
      </c>
      <c r="F959">
        <v>0</v>
      </c>
    </row>
    <row r="960" spans="3:6" x14ac:dyDescent="0.25">
      <c r="C960" t="s">
        <v>19</v>
      </c>
      <c r="D960" t="s">
        <v>38</v>
      </c>
      <c r="E960">
        <v>2018</v>
      </c>
      <c r="F960">
        <v>0</v>
      </c>
    </row>
    <row r="961" spans="3:6" x14ac:dyDescent="0.25">
      <c r="C961" t="s">
        <v>19</v>
      </c>
      <c r="D961" t="s">
        <v>38</v>
      </c>
      <c r="E961">
        <v>2019</v>
      </c>
      <c r="F961">
        <v>0</v>
      </c>
    </row>
    <row r="962" spans="3:6" x14ac:dyDescent="0.25">
      <c r="C962" t="s">
        <v>19</v>
      </c>
      <c r="D962" t="s">
        <v>38</v>
      </c>
      <c r="E962">
        <v>2020</v>
      </c>
      <c r="F962">
        <f>20/1000</f>
        <v>0.02</v>
      </c>
    </row>
    <row r="963" spans="3:6" x14ac:dyDescent="0.25">
      <c r="C963" t="s">
        <v>19</v>
      </c>
      <c r="D963" t="s">
        <v>38</v>
      </c>
      <c r="E963">
        <v>2021</v>
      </c>
      <c r="F963">
        <f>200/1000</f>
        <v>0.2</v>
      </c>
    </row>
    <row r="964" spans="3:6" x14ac:dyDescent="0.25">
      <c r="C964" t="s">
        <v>19</v>
      </c>
      <c r="D964" t="s">
        <v>38</v>
      </c>
      <c r="E964">
        <v>2022</v>
      </c>
      <c r="F964">
        <f t="shared" ref="F964:F972" si="32">200/1000</f>
        <v>0.2</v>
      </c>
    </row>
    <row r="965" spans="3:6" x14ac:dyDescent="0.25">
      <c r="C965" t="s">
        <v>19</v>
      </c>
      <c r="D965" t="s">
        <v>38</v>
      </c>
      <c r="E965">
        <v>2023</v>
      </c>
      <c r="F965">
        <f t="shared" si="32"/>
        <v>0.2</v>
      </c>
    </row>
    <row r="966" spans="3:6" x14ac:dyDescent="0.25">
      <c r="C966" t="s">
        <v>19</v>
      </c>
      <c r="D966" t="s">
        <v>38</v>
      </c>
      <c r="E966">
        <v>2024</v>
      </c>
      <c r="F966">
        <f t="shared" si="32"/>
        <v>0.2</v>
      </c>
    </row>
    <row r="967" spans="3:6" x14ac:dyDescent="0.25">
      <c r="C967" t="s">
        <v>19</v>
      </c>
      <c r="D967" t="s">
        <v>38</v>
      </c>
      <c r="E967">
        <v>2025</v>
      </c>
      <c r="F967">
        <f t="shared" si="32"/>
        <v>0.2</v>
      </c>
    </row>
    <row r="968" spans="3:6" x14ac:dyDescent="0.25">
      <c r="C968" t="s">
        <v>19</v>
      </c>
      <c r="D968" t="s">
        <v>38</v>
      </c>
      <c r="E968">
        <v>2026</v>
      </c>
      <c r="F968">
        <f t="shared" si="32"/>
        <v>0.2</v>
      </c>
    </row>
    <row r="969" spans="3:6" x14ac:dyDescent="0.25">
      <c r="C969" t="s">
        <v>19</v>
      </c>
      <c r="D969" t="s">
        <v>38</v>
      </c>
      <c r="E969">
        <v>2027</v>
      </c>
      <c r="F969">
        <f t="shared" si="32"/>
        <v>0.2</v>
      </c>
    </row>
    <row r="970" spans="3:6" x14ac:dyDescent="0.25">
      <c r="C970" t="s">
        <v>19</v>
      </c>
      <c r="D970" t="s">
        <v>38</v>
      </c>
      <c r="E970">
        <v>2028</v>
      </c>
      <c r="F970">
        <f t="shared" si="32"/>
        <v>0.2</v>
      </c>
    </row>
    <row r="971" spans="3:6" x14ac:dyDescent="0.25">
      <c r="C971" t="s">
        <v>19</v>
      </c>
      <c r="D971" t="s">
        <v>38</v>
      </c>
      <c r="E971">
        <v>2029</v>
      </c>
      <c r="F971">
        <f t="shared" si="32"/>
        <v>0.2</v>
      </c>
    </row>
    <row r="972" spans="3:6" x14ac:dyDescent="0.25">
      <c r="C972" t="s">
        <v>19</v>
      </c>
      <c r="D972" t="s">
        <v>38</v>
      </c>
      <c r="E972">
        <v>2030</v>
      </c>
      <c r="F972">
        <f t="shared" si="32"/>
        <v>0.2</v>
      </c>
    </row>
    <row r="973" spans="3:6" x14ac:dyDescent="0.25">
      <c r="C973" t="s">
        <v>19</v>
      </c>
      <c r="D973" t="s">
        <v>38</v>
      </c>
      <c r="E973">
        <v>2031</v>
      </c>
      <c r="F973">
        <f>3554/1000</f>
        <v>3.5539999999999998</v>
      </c>
    </row>
    <row r="974" spans="3:6" x14ac:dyDescent="0.25">
      <c r="C974" t="s">
        <v>19</v>
      </c>
      <c r="D974" t="s">
        <v>38</v>
      </c>
      <c r="E974">
        <v>2032</v>
      </c>
      <c r="F974">
        <f t="shared" ref="F974:F989" si="33">3554/1000</f>
        <v>3.5539999999999998</v>
      </c>
    </row>
    <row r="975" spans="3:6" x14ac:dyDescent="0.25">
      <c r="C975" t="s">
        <v>19</v>
      </c>
      <c r="D975" t="s">
        <v>38</v>
      </c>
      <c r="E975">
        <v>2033</v>
      </c>
      <c r="F975">
        <f t="shared" si="33"/>
        <v>3.5539999999999998</v>
      </c>
    </row>
    <row r="976" spans="3:6" x14ac:dyDescent="0.25">
      <c r="C976" t="s">
        <v>19</v>
      </c>
      <c r="D976" t="s">
        <v>38</v>
      </c>
      <c r="E976">
        <v>2034</v>
      </c>
      <c r="F976">
        <f t="shared" si="33"/>
        <v>3.5539999999999998</v>
      </c>
    </row>
    <row r="977" spans="3:6" x14ac:dyDescent="0.25">
      <c r="C977" t="s">
        <v>19</v>
      </c>
      <c r="D977" t="s">
        <v>38</v>
      </c>
      <c r="E977">
        <v>2035</v>
      </c>
      <c r="F977">
        <f t="shared" si="33"/>
        <v>3.5539999999999998</v>
      </c>
    </row>
    <row r="978" spans="3:6" x14ac:dyDescent="0.25">
      <c r="C978" t="s">
        <v>19</v>
      </c>
      <c r="D978" t="s">
        <v>38</v>
      </c>
      <c r="E978">
        <v>2036</v>
      </c>
      <c r="F978">
        <f t="shared" si="33"/>
        <v>3.5539999999999998</v>
      </c>
    </row>
    <row r="979" spans="3:6" x14ac:dyDescent="0.25">
      <c r="C979" t="s">
        <v>19</v>
      </c>
      <c r="D979" t="s">
        <v>38</v>
      </c>
      <c r="E979">
        <v>2037</v>
      </c>
      <c r="F979">
        <f t="shared" si="33"/>
        <v>3.5539999999999998</v>
      </c>
    </row>
    <row r="980" spans="3:6" x14ac:dyDescent="0.25">
      <c r="C980" t="s">
        <v>19</v>
      </c>
      <c r="D980" t="s">
        <v>38</v>
      </c>
      <c r="E980">
        <v>2038</v>
      </c>
      <c r="F980">
        <f t="shared" si="33"/>
        <v>3.5539999999999998</v>
      </c>
    </row>
    <row r="981" spans="3:6" x14ac:dyDescent="0.25">
      <c r="C981" t="s">
        <v>19</v>
      </c>
      <c r="D981" t="s">
        <v>38</v>
      </c>
      <c r="E981">
        <v>2039</v>
      </c>
      <c r="F981">
        <f t="shared" si="33"/>
        <v>3.5539999999999998</v>
      </c>
    </row>
    <row r="982" spans="3:6" x14ac:dyDescent="0.25">
      <c r="C982" t="s">
        <v>19</v>
      </c>
      <c r="D982" t="s">
        <v>38</v>
      </c>
      <c r="E982">
        <v>2040</v>
      </c>
      <c r="F982">
        <f t="shared" si="33"/>
        <v>3.5539999999999998</v>
      </c>
    </row>
    <row r="983" spans="3:6" x14ac:dyDescent="0.25">
      <c r="C983" t="s">
        <v>19</v>
      </c>
      <c r="D983" t="s">
        <v>38</v>
      </c>
      <c r="E983">
        <v>2041</v>
      </c>
      <c r="F983">
        <f t="shared" si="33"/>
        <v>3.5539999999999998</v>
      </c>
    </row>
    <row r="984" spans="3:6" x14ac:dyDescent="0.25">
      <c r="C984" t="s">
        <v>19</v>
      </c>
      <c r="D984" t="s">
        <v>38</v>
      </c>
      <c r="E984">
        <v>2042</v>
      </c>
      <c r="F984">
        <f t="shared" si="33"/>
        <v>3.5539999999999998</v>
      </c>
    </row>
    <row r="985" spans="3:6" x14ac:dyDescent="0.25">
      <c r="C985" t="s">
        <v>19</v>
      </c>
      <c r="D985" t="s">
        <v>38</v>
      </c>
      <c r="E985">
        <v>2043</v>
      </c>
      <c r="F985">
        <f t="shared" si="33"/>
        <v>3.5539999999999998</v>
      </c>
    </row>
    <row r="986" spans="3:6" x14ac:dyDescent="0.25">
      <c r="C986" t="s">
        <v>19</v>
      </c>
      <c r="D986" t="s">
        <v>38</v>
      </c>
      <c r="E986">
        <v>2044</v>
      </c>
      <c r="F986">
        <f t="shared" si="33"/>
        <v>3.5539999999999998</v>
      </c>
    </row>
    <row r="987" spans="3:6" x14ac:dyDescent="0.25">
      <c r="C987" t="s">
        <v>19</v>
      </c>
      <c r="D987" t="s">
        <v>38</v>
      </c>
      <c r="E987">
        <v>2045</v>
      </c>
      <c r="F987">
        <f t="shared" si="33"/>
        <v>3.5539999999999998</v>
      </c>
    </row>
    <row r="988" spans="3:6" x14ac:dyDescent="0.25">
      <c r="C988" t="s">
        <v>19</v>
      </c>
      <c r="D988" t="s">
        <v>38</v>
      </c>
      <c r="E988">
        <v>2046</v>
      </c>
      <c r="F988">
        <f t="shared" si="33"/>
        <v>3.5539999999999998</v>
      </c>
    </row>
    <row r="989" spans="3:6" x14ac:dyDescent="0.25">
      <c r="C989" t="s">
        <v>19</v>
      </c>
      <c r="D989" t="s">
        <v>38</v>
      </c>
      <c r="E989">
        <v>2047</v>
      </c>
      <c r="F989">
        <f t="shared" si="33"/>
        <v>3.5539999999999998</v>
      </c>
    </row>
    <row r="990" spans="3:6" x14ac:dyDescent="0.25">
      <c r="C990" t="s">
        <v>19</v>
      </c>
      <c r="D990" t="s">
        <v>38</v>
      </c>
      <c r="E990">
        <v>2048</v>
      </c>
      <c r="F990">
        <v>999999</v>
      </c>
    </row>
    <row r="991" spans="3:6" x14ac:dyDescent="0.25">
      <c r="C991" t="s">
        <v>19</v>
      </c>
      <c r="D991" t="s">
        <v>38</v>
      </c>
      <c r="E991">
        <v>2049</v>
      </c>
      <c r="F991">
        <v>999999</v>
      </c>
    </row>
    <row r="992" spans="3:6" x14ac:dyDescent="0.25">
      <c r="C992" t="s">
        <v>19</v>
      </c>
      <c r="D992" t="s">
        <v>38</v>
      </c>
      <c r="E992">
        <v>2050</v>
      </c>
      <c r="F992">
        <v>999999</v>
      </c>
    </row>
    <row r="993" spans="3:6" x14ac:dyDescent="0.25">
      <c r="C993" t="s">
        <v>19</v>
      </c>
      <c r="D993" t="s">
        <v>38</v>
      </c>
      <c r="E993">
        <v>2051</v>
      </c>
      <c r="F993">
        <v>999999</v>
      </c>
    </row>
    <row r="994" spans="3:6" x14ac:dyDescent="0.25">
      <c r="C994" t="s">
        <v>19</v>
      </c>
      <c r="D994" t="s">
        <v>38</v>
      </c>
      <c r="E994">
        <v>2052</v>
      </c>
      <c r="F994">
        <v>999999</v>
      </c>
    </row>
    <row r="995" spans="3:6" x14ac:dyDescent="0.25">
      <c r="C995" t="s">
        <v>19</v>
      </c>
      <c r="D995" t="s">
        <v>38</v>
      </c>
      <c r="E995">
        <v>2053</v>
      </c>
      <c r="F995">
        <v>999999</v>
      </c>
    </row>
    <row r="996" spans="3:6" x14ac:dyDescent="0.25">
      <c r="C996" t="s">
        <v>19</v>
      </c>
      <c r="D996" t="s">
        <v>38</v>
      </c>
      <c r="E996">
        <v>2054</v>
      </c>
      <c r="F996">
        <v>999999</v>
      </c>
    </row>
    <row r="997" spans="3:6" x14ac:dyDescent="0.25">
      <c r="C997" t="s">
        <v>19</v>
      </c>
      <c r="D997" t="s">
        <v>38</v>
      </c>
      <c r="E997">
        <v>2055</v>
      </c>
      <c r="F997">
        <v>999999</v>
      </c>
    </row>
    <row r="998" spans="3:6" x14ac:dyDescent="0.25">
      <c r="C998" t="s">
        <v>19</v>
      </c>
      <c r="D998" t="s">
        <v>38</v>
      </c>
      <c r="E998">
        <v>2056</v>
      </c>
      <c r="F998">
        <v>999999</v>
      </c>
    </row>
    <row r="999" spans="3:6" x14ac:dyDescent="0.25">
      <c r="C999" t="s">
        <v>19</v>
      </c>
      <c r="D999" t="s">
        <v>38</v>
      </c>
      <c r="E999">
        <v>2057</v>
      </c>
      <c r="F999">
        <v>999999</v>
      </c>
    </row>
    <row r="1000" spans="3:6" x14ac:dyDescent="0.25">
      <c r="C1000" t="s">
        <v>19</v>
      </c>
      <c r="D1000" t="s">
        <v>38</v>
      </c>
      <c r="E1000">
        <v>2058</v>
      </c>
      <c r="F1000">
        <v>999999</v>
      </c>
    </row>
    <row r="1001" spans="3:6" x14ac:dyDescent="0.25">
      <c r="C1001" t="s">
        <v>19</v>
      </c>
      <c r="D1001" t="s">
        <v>38</v>
      </c>
      <c r="E1001">
        <v>2059</v>
      </c>
      <c r="F1001">
        <v>999999</v>
      </c>
    </row>
    <row r="1002" spans="3:6" x14ac:dyDescent="0.25">
      <c r="C1002" t="s">
        <v>19</v>
      </c>
      <c r="D1002" t="s">
        <v>38</v>
      </c>
      <c r="E1002">
        <v>2060</v>
      </c>
      <c r="F1002">
        <v>999999</v>
      </c>
    </row>
    <row r="1003" spans="3:6" x14ac:dyDescent="0.25">
      <c r="C1003" t="s">
        <v>19</v>
      </c>
      <c r="D1003" t="s">
        <v>38</v>
      </c>
      <c r="E1003">
        <v>2061</v>
      </c>
      <c r="F1003">
        <v>999999</v>
      </c>
    </row>
    <row r="1004" spans="3:6" x14ac:dyDescent="0.25">
      <c r="C1004" t="s">
        <v>19</v>
      </c>
      <c r="D1004" t="s">
        <v>38</v>
      </c>
      <c r="E1004">
        <v>2062</v>
      </c>
      <c r="F1004">
        <v>999999</v>
      </c>
    </row>
    <row r="1005" spans="3:6" x14ac:dyDescent="0.25">
      <c r="C1005" t="s">
        <v>19</v>
      </c>
      <c r="D1005" t="s">
        <v>38</v>
      </c>
      <c r="E1005">
        <v>2063</v>
      </c>
      <c r="F1005">
        <v>999999</v>
      </c>
    </row>
    <row r="1006" spans="3:6" x14ac:dyDescent="0.25">
      <c r="C1006" t="s">
        <v>19</v>
      </c>
      <c r="D1006" t="s">
        <v>38</v>
      </c>
      <c r="E1006">
        <v>2064</v>
      </c>
      <c r="F1006">
        <v>999999</v>
      </c>
    </row>
    <row r="1007" spans="3:6" x14ac:dyDescent="0.25">
      <c r="C1007" t="s">
        <v>19</v>
      </c>
      <c r="D1007" t="s">
        <v>38</v>
      </c>
      <c r="E1007">
        <v>2065</v>
      </c>
      <c r="F1007">
        <v>999999</v>
      </c>
    </row>
    <row r="1008" spans="3:6" x14ac:dyDescent="0.25">
      <c r="C1008" t="s">
        <v>19</v>
      </c>
      <c r="D1008" t="s">
        <v>38</v>
      </c>
      <c r="E1008">
        <v>2066</v>
      </c>
      <c r="F1008">
        <v>999999</v>
      </c>
    </row>
    <row r="1009" spans="3:6" x14ac:dyDescent="0.25">
      <c r="C1009" t="s">
        <v>19</v>
      </c>
      <c r="D1009" t="s">
        <v>38</v>
      </c>
      <c r="E1009">
        <v>2067</v>
      </c>
      <c r="F1009">
        <v>999999</v>
      </c>
    </row>
    <row r="1010" spans="3:6" x14ac:dyDescent="0.25">
      <c r="C1010" t="s">
        <v>19</v>
      </c>
      <c r="D1010" t="s">
        <v>38</v>
      </c>
      <c r="E1010">
        <v>2068</v>
      </c>
      <c r="F1010">
        <v>999999</v>
      </c>
    </row>
    <row r="1011" spans="3:6" x14ac:dyDescent="0.25">
      <c r="C1011" t="s">
        <v>19</v>
      </c>
      <c r="D1011" t="s">
        <v>38</v>
      </c>
      <c r="E1011">
        <v>2069</v>
      </c>
      <c r="F1011">
        <v>999999</v>
      </c>
    </row>
    <row r="1012" spans="3:6" x14ac:dyDescent="0.25">
      <c r="C1012" t="s">
        <v>19</v>
      </c>
      <c r="D1012" t="s">
        <v>38</v>
      </c>
      <c r="E1012">
        <v>2070</v>
      </c>
      <c r="F1012">
        <v>999999</v>
      </c>
    </row>
    <row r="1013" spans="3:6" x14ac:dyDescent="0.25">
      <c r="C1013" t="s">
        <v>19</v>
      </c>
      <c r="D1013" t="s">
        <v>39</v>
      </c>
      <c r="E1013">
        <v>2015</v>
      </c>
      <c r="F1013">
        <v>99999999</v>
      </c>
    </row>
    <row r="1014" spans="3:6" x14ac:dyDescent="0.25">
      <c r="C1014" t="s">
        <v>19</v>
      </c>
      <c r="D1014" t="s">
        <v>39</v>
      </c>
      <c r="E1014">
        <v>2016</v>
      </c>
      <c r="F1014">
        <v>99999999</v>
      </c>
    </row>
    <row r="1015" spans="3:6" x14ac:dyDescent="0.25">
      <c r="C1015" t="s">
        <v>19</v>
      </c>
      <c r="D1015" t="s">
        <v>39</v>
      </c>
      <c r="E1015">
        <v>2017</v>
      </c>
      <c r="F1015">
        <v>99999999</v>
      </c>
    </row>
    <row r="1016" spans="3:6" x14ac:dyDescent="0.25">
      <c r="C1016" t="s">
        <v>19</v>
      </c>
      <c r="D1016" t="s">
        <v>39</v>
      </c>
      <c r="E1016">
        <v>2018</v>
      </c>
      <c r="F1016">
        <v>99999999</v>
      </c>
    </row>
    <row r="1017" spans="3:6" x14ac:dyDescent="0.25">
      <c r="C1017" t="s">
        <v>19</v>
      </c>
      <c r="D1017" t="s">
        <v>39</v>
      </c>
      <c r="E1017">
        <v>2019</v>
      </c>
      <c r="F1017">
        <v>99999999</v>
      </c>
    </row>
    <row r="1018" spans="3:6" x14ac:dyDescent="0.25">
      <c r="C1018" t="s">
        <v>19</v>
      </c>
      <c r="D1018" t="s">
        <v>39</v>
      </c>
      <c r="E1018">
        <v>2020</v>
      </c>
      <c r="F1018">
        <v>99999999</v>
      </c>
    </row>
    <row r="1019" spans="3:6" x14ac:dyDescent="0.25">
      <c r="C1019" t="s">
        <v>19</v>
      </c>
      <c r="D1019" t="s">
        <v>39</v>
      </c>
      <c r="E1019">
        <v>2021</v>
      </c>
      <c r="F1019">
        <v>99999999</v>
      </c>
    </row>
    <row r="1020" spans="3:6" x14ac:dyDescent="0.25">
      <c r="C1020" t="s">
        <v>19</v>
      </c>
      <c r="D1020" t="s">
        <v>39</v>
      </c>
      <c r="E1020">
        <v>2022</v>
      </c>
      <c r="F1020">
        <v>99999999</v>
      </c>
    </row>
    <row r="1021" spans="3:6" x14ac:dyDescent="0.25">
      <c r="C1021" t="s">
        <v>19</v>
      </c>
      <c r="D1021" t="s">
        <v>39</v>
      </c>
      <c r="E1021">
        <v>2023</v>
      </c>
      <c r="F1021">
        <v>99999999</v>
      </c>
    </row>
    <row r="1022" spans="3:6" x14ac:dyDescent="0.25">
      <c r="C1022" t="s">
        <v>19</v>
      </c>
      <c r="D1022" t="s">
        <v>39</v>
      </c>
      <c r="E1022">
        <v>2024</v>
      </c>
      <c r="F1022">
        <v>99999999</v>
      </c>
    </row>
    <row r="1023" spans="3:6" x14ac:dyDescent="0.25">
      <c r="C1023" t="s">
        <v>19</v>
      </c>
      <c r="D1023" t="s">
        <v>39</v>
      </c>
      <c r="E1023">
        <v>2025</v>
      </c>
      <c r="F1023">
        <v>99999999</v>
      </c>
    </row>
    <row r="1024" spans="3:6" x14ac:dyDescent="0.25">
      <c r="C1024" t="s">
        <v>19</v>
      </c>
      <c r="D1024" t="s">
        <v>39</v>
      </c>
      <c r="E1024">
        <v>2026</v>
      </c>
      <c r="F1024">
        <v>99999999</v>
      </c>
    </row>
    <row r="1025" spans="3:6" x14ac:dyDescent="0.25">
      <c r="C1025" t="s">
        <v>19</v>
      </c>
      <c r="D1025" t="s">
        <v>39</v>
      </c>
      <c r="E1025">
        <v>2027</v>
      </c>
      <c r="F1025">
        <v>99999999</v>
      </c>
    </row>
    <row r="1026" spans="3:6" x14ac:dyDescent="0.25">
      <c r="C1026" t="s">
        <v>19</v>
      </c>
      <c r="D1026" t="s">
        <v>39</v>
      </c>
      <c r="E1026">
        <v>2028</v>
      </c>
      <c r="F1026">
        <v>99999999</v>
      </c>
    </row>
    <row r="1027" spans="3:6" x14ac:dyDescent="0.25">
      <c r="C1027" t="s">
        <v>19</v>
      </c>
      <c r="D1027" t="s">
        <v>39</v>
      </c>
      <c r="E1027">
        <v>2029</v>
      </c>
      <c r="F1027">
        <v>99999999</v>
      </c>
    </row>
    <row r="1028" spans="3:6" x14ac:dyDescent="0.25">
      <c r="C1028" t="s">
        <v>19</v>
      </c>
      <c r="D1028" t="s">
        <v>39</v>
      </c>
      <c r="E1028">
        <v>2030</v>
      </c>
      <c r="F1028">
        <v>99999999</v>
      </c>
    </row>
    <row r="1029" spans="3:6" x14ac:dyDescent="0.25">
      <c r="C1029" t="s">
        <v>19</v>
      </c>
      <c r="D1029" t="s">
        <v>39</v>
      </c>
      <c r="E1029">
        <v>2031</v>
      </c>
      <c r="F1029">
        <v>99999999</v>
      </c>
    </row>
    <row r="1030" spans="3:6" x14ac:dyDescent="0.25">
      <c r="C1030" t="s">
        <v>19</v>
      </c>
      <c r="D1030" t="s">
        <v>39</v>
      </c>
      <c r="E1030">
        <v>2032</v>
      </c>
      <c r="F1030">
        <v>99999999</v>
      </c>
    </row>
    <row r="1031" spans="3:6" x14ac:dyDescent="0.25">
      <c r="C1031" t="s">
        <v>19</v>
      </c>
      <c r="D1031" t="s">
        <v>39</v>
      </c>
      <c r="E1031">
        <v>2033</v>
      </c>
      <c r="F1031">
        <v>99999999</v>
      </c>
    </row>
    <row r="1032" spans="3:6" x14ac:dyDescent="0.25">
      <c r="C1032" t="s">
        <v>19</v>
      </c>
      <c r="D1032" t="s">
        <v>39</v>
      </c>
      <c r="E1032">
        <v>2034</v>
      </c>
      <c r="F1032">
        <v>99999999</v>
      </c>
    </row>
    <row r="1033" spans="3:6" x14ac:dyDescent="0.25">
      <c r="C1033" t="s">
        <v>19</v>
      </c>
      <c r="D1033" t="s">
        <v>39</v>
      </c>
      <c r="E1033">
        <v>2035</v>
      </c>
      <c r="F1033">
        <v>99999999</v>
      </c>
    </row>
    <row r="1034" spans="3:6" x14ac:dyDescent="0.25">
      <c r="C1034" t="s">
        <v>19</v>
      </c>
      <c r="D1034" t="s">
        <v>39</v>
      </c>
      <c r="E1034">
        <v>2036</v>
      </c>
      <c r="F1034">
        <v>99999999</v>
      </c>
    </row>
    <row r="1035" spans="3:6" x14ac:dyDescent="0.25">
      <c r="C1035" t="s">
        <v>19</v>
      </c>
      <c r="D1035" t="s">
        <v>39</v>
      </c>
      <c r="E1035">
        <v>2037</v>
      </c>
      <c r="F1035">
        <v>99999999</v>
      </c>
    </row>
    <row r="1036" spans="3:6" x14ac:dyDescent="0.25">
      <c r="C1036" t="s">
        <v>19</v>
      </c>
      <c r="D1036" t="s">
        <v>39</v>
      </c>
      <c r="E1036">
        <v>2038</v>
      </c>
      <c r="F1036">
        <v>99999999</v>
      </c>
    </row>
    <row r="1037" spans="3:6" x14ac:dyDescent="0.25">
      <c r="C1037" t="s">
        <v>19</v>
      </c>
      <c r="D1037" t="s">
        <v>39</v>
      </c>
      <c r="E1037">
        <v>2039</v>
      </c>
      <c r="F1037">
        <v>99999999</v>
      </c>
    </row>
    <row r="1038" spans="3:6" x14ac:dyDescent="0.25">
      <c r="C1038" t="s">
        <v>19</v>
      </c>
      <c r="D1038" t="s">
        <v>39</v>
      </c>
      <c r="E1038">
        <v>2040</v>
      </c>
      <c r="F1038">
        <v>99999999</v>
      </c>
    </row>
    <row r="1039" spans="3:6" x14ac:dyDescent="0.25">
      <c r="C1039" t="s">
        <v>19</v>
      </c>
      <c r="D1039" t="s">
        <v>39</v>
      </c>
      <c r="E1039">
        <v>2041</v>
      </c>
      <c r="F1039">
        <v>99999999</v>
      </c>
    </row>
    <row r="1040" spans="3:6" x14ac:dyDescent="0.25">
      <c r="C1040" t="s">
        <v>19</v>
      </c>
      <c r="D1040" t="s">
        <v>39</v>
      </c>
      <c r="E1040">
        <v>2042</v>
      </c>
      <c r="F1040">
        <v>99999999</v>
      </c>
    </row>
    <row r="1041" spans="3:6" x14ac:dyDescent="0.25">
      <c r="C1041" t="s">
        <v>19</v>
      </c>
      <c r="D1041" t="s">
        <v>39</v>
      </c>
      <c r="E1041">
        <v>2043</v>
      </c>
      <c r="F1041">
        <v>99999999</v>
      </c>
    </row>
    <row r="1042" spans="3:6" x14ac:dyDescent="0.25">
      <c r="C1042" t="s">
        <v>19</v>
      </c>
      <c r="D1042" t="s">
        <v>39</v>
      </c>
      <c r="E1042">
        <v>2044</v>
      </c>
      <c r="F1042">
        <v>99999999</v>
      </c>
    </row>
    <row r="1043" spans="3:6" x14ac:dyDescent="0.25">
      <c r="C1043" t="s">
        <v>19</v>
      </c>
      <c r="D1043" t="s">
        <v>39</v>
      </c>
      <c r="E1043">
        <v>2045</v>
      </c>
      <c r="F1043">
        <v>99999999</v>
      </c>
    </row>
    <row r="1044" spans="3:6" x14ac:dyDescent="0.25">
      <c r="C1044" t="s">
        <v>19</v>
      </c>
      <c r="D1044" t="s">
        <v>39</v>
      </c>
      <c r="E1044">
        <v>2046</v>
      </c>
      <c r="F1044">
        <v>99999999</v>
      </c>
    </row>
    <row r="1045" spans="3:6" x14ac:dyDescent="0.25">
      <c r="C1045" t="s">
        <v>19</v>
      </c>
      <c r="D1045" t="s">
        <v>39</v>
      </c>
      <c r="E1045">
        <v>2047</v>
      </c>
      <c r="F1045">
        <v>99999999</v>
      </c>
    </row>
    <row r="1046" spans="3:6" x14ac:dyDescent="0.25">
      <c r="C1046" t="s">
        <v>19</v>
      </c>
      <c r="D1046" t="s">
        <v>39</v>
      </c>
      <c r="E1046">
        <v>2048</v>
      </c>
      <c r="F1046">
        <v>99999999</v>
      </c>
    </row>
    <row r="1047" spans="3:6" x14ac:dyDescent="0.25">
      <c r="C1047" t="s">
        <v>19</v>
      </c>
      <c r="D1047" t="s">
        <v>39</v>
      </c>
      <c r="E1047">
        <v>2049</v>
      </c>
      <c r="F1047">
        <v>99999999</v>
      </c>
    </row>
    <row r="1048" spans="3:6" x14ac:dyDescent="0.25">
      <c r="C1048" t="s">
        <v>19</v>
      </c>
      <c r="D1048" t="s">
        <v>39</v>
      </c>
      <c r="E1048">
        <v>2050</v>
      </c>
      <c r="F1048">
        <v>99999999</v>
      </c>
    </row>
    <row r="1049" spans="3:6" x14ac:dyDescent="0.25">
      <c r="C1049" t="s">
        <v>19</v>
      </c>
      <c r="D1049" t="s">
        <v>39</v>
      </c>
      <c r="E1049">
        <v>2051</v>
      </c>
      <c r="F1049">
        <v>99999999</v>
      </c>
    </row>
    <row r="1050" spans="3:6" x14ac:dyDescent="0.25">
      <c r="C1050" t="s">
        <v>19</v>
      </c>
      <c r="D1050" t="s">
        <v>39</v>
      </c>
      <c r="E1050">
        <v>2052</v>
      </c>
      <c r="F1050">
        <v>99999999</v>
      </c>
    </row>
    <row r="1051" spans="3:6" x14ac:dyDescent="0.25">
      <c r="C1051" t="s">
        <v>19</v>
      </c>
      <c r="D1051" t="s">
        <v>39</v>
      </c>
      <c r="E1051">
        <v>2053</v>
      </c>
      <c r="F1051">
        <v>99999999</v>
      </c>
    </row>
    <row r="1052" spans="3:6" x14ac:dyDescent="0.25">
      <c r="C1052" t="s">
        <v>19</v>
      </c>
      <c r="D1052" t="s">
        <v>39</v>
      </c>
      <c r="E1052">
        <v>2054</v>
      </c>
      <c r="F1052">
        <v>99999999</v>
      </c>
    </row>
    <row r="1053" spans="3:6" x14ac:dyDescent="0.25">
      <c r="C1053" t="s">
        <v>19</v>
      </c>
      <c r="D1053" t="s">
        <v>39</v>
      </c>
      <c r="E1053">
        <v>2055</v>
      </c>
      <c r="F1053">
        <v>99999999</v>
      </c>
    </row>
    <row r="1054" spans="3:6" x14ac:dyDescent="0.25">
      <c r="C1054" t="s">
        <v>19</v>
      </c>
      <c r="D1054" t="s">
        <v>39</v>
      </c>
      <c r="E1054">
        <v>2056</v>
      </c>
      <c r="F1054">
        <v>99999999</v>
      </c>
    </row>
    <row r="1055" spans="3:6" x14ac:dyDescent="0.25">
      <c r="C1055" t="s">
        <v>19</v>
      </c>
      <c r="D1055" t="s">
        <v>39</v>
      </c>
      <c r="E1055">
        <v>2057</v>
      </c>
      <c r="F1055">
        <v>99999999</v>
      </c>
    </row>
    <row r="1056" spans="3:6" x14ac:dyDescent="0.25">
      <c r="C1056" t="s">
        <v>19</v>
      </c>
      <c r="D1056" t="s">
        <v>39</v>
      </c>
      <c r="E1056">
        <v>2058</v>
      </c>
      <c r="F1056">
        <v>99999999</v>
      </c>
    </row>
    <row r="1057" spans="3:6" x14ac:dyDescent="0.25">
      <c r="C1057" t="s">
        <v>19</v>
      </c>
      <c r="D1057" t="s">
        <v>39</v>
      </c>
      <c r="E1057">
        <v>2059</v>
      </c>
      <c r="F1057">
        <v>99999999</v>
      </c>
    </row>
    <row r="1058" spans="3:6" x14ac:dyDescent="0.25">
      <c r="C1058" t="s">
        <v>19</v>
      </c>
      <c r="D1058" t="s">
        <v>39</v>
      </c>
      <c r="E1058">
        <v>2060</v>
      </c>
      <c r="F1058">
        <v>99999999</v>
      </c>
    </row>
    <row r="1059" spans="3:6" x14ac:dyDescent="0.25">
      <c r="C1059" t="s">
        <v>19</v>
      </c>
      <c r="D1059" t="s">
        <v>39</v>
      </c>
      <c r="E1059">
        <v>2061</v>
      </c>
      <c r="F1059">
        <v>99999999</v>
      </c>
    </row>
    <row r="1060" spans="3:6" x14ac:dyDescent="0.25">
      <c r="C1060" t="s">
        <v>19</v>
      </c>
      <c r="D1060" t="s">
        <v>39</v>
      </c>
      <c r="E1060">
        <v>2062</v>
      </c>
      <c r="F1060">
        <v>99999999</v>
      </c>
    </row>
    <row r="1061" spans="3:6" x14ac:dyDescent="0.25">
      <c r="C1061" t="s">
        <v>19</v>
      </c>
      <c r="D1061" t="s">
        <v>39</v>
      </c>
      <c r="E1061">
        <v>2063</v>
      </c>
      <c r="F1061">
        <v>99999999</v>
      </c>
    </row>
    <row r="1062" spans="3:6" x14ac:dyDescent="0.25">
      <c r="C1062" t="s">
        <v>19</v>
      </c>
      <c r="D1062" t="s">
        <v>39</v>
      </c>
      <c r="E1062">
        <v>2064</v>
      </c>
      <c r="F1062">
        <v>99999999</v>
      </c>
    </row>
    <row r="1063" spans="3:6" x14ac:dyDescent="0.25">
      <c r="C1063" t="s">
        <v>19</v>
      </c>
      <c r="D1063" t="s">
        <v>39</v>
      </c>
      <c r="E1063">
        <v>2065</v>
      </c>
      <c r="F1063">
        <v>99999999</v>
      </c>
    </row>
    <row r="1064" spans="3:6" x14ac:dyDescent="0.25">
      <c r="C1064" t="s">
        <v>19</v>
      </c>
      <c r="D1064" t="s">
        <v>39</v>
      </c>
      <c r="E1064">
        <v>2066</v>
      </c>
      <c r="F1064">
        <v>99999999</v>
      </c>
    </row>
    <row r="1065" spans="3:6" x14ac:dyDescent="0.25">
      <c r="C1065" t="s">
        <v>19</v>
      </c>
      <c r="D1065" t="s">
        <v>39</v>
      </c>
      <c r="E1065">
        <v>2067</v>
      </c>
      <c r="F1065">
        <v>99999999</v>
      </c>
    </row>
    <row r="1066" spans="3:6" x14ac:dyDescent="0.25">
      <c r="C1066" t="s">
        <v>19</v>
      </c>
      <c r="D1066" t="s">
        <v>39</v>
      </c>
      <c r="E1066">
        <v>2068</v>
      </c>
      <c r="F1066">
        <v>99999999</v>
      </c>
    </row>
    <row r="1067" spans="3:6" x14ac:dyDescent="0.25">
      <c r="C1067" t="s">
        <v>19</v>
      </c>
      <c r="D1067" t="s">
        <v>39</v>
      </c>
      <c r="E1067">
        <v>2069</v>
      </c>
      <c r="F1067">
        <v>99999999</v>
      </c>
    </row>
    <row r="1068" spans="3:6" x14ac:dyDescent="0.25">
      <c r="C1068" t="s">
        <v>19</v>
      </c>
      <c r="D1068" t="s">
        <v>39</v>
      </c>
      <c r="E1068">
        <v>2070</v>
      </c>
      <c r="F1068">
        <v>99999999</v>
      </c>
    </row>
    <row r="1069" spans="3:6" x14ac:dyDescent="0.25">
      <c r="C1069" t="s">
        <v>19</v>
      </c>
      <c r="D1069" t="s">
        <v>40</v>
      </c>
      <c r="E1069">
        <v>2015</v>
      </c>
      <c r="F1069">
        <v>0</v>
      </c>
    </row>
    <row r="1070" spans="3:6" x14ac:dyDescent="0.25">
      <c r="C1070" t="s">
        <v>19</v>
      </c>
      <c r="D1070" t="s">
        <v>40</v>
      </c>
      <c r="E1070">
        <v>2016</v>
      </c>
      <c r="F1070">
        <v>0</v>
      </c>
    </row>
    <row r="1071" spans="3:6" x14ac:dyDescent="0.25">
      <c r="C1071" t="s">
        <v>19</v>
      </c>
      <c r="D1071" t="s">
        <v>40</v>
      </c>
      <c r="E1071">
        <v>2017</v>
      </c>
      <c r="F1071">
        <v>0</v>
      </c>
    </row>
    <row r="1072" spans="3:6" x14ac:dyDescent="0.25">
      <c r="C1072" t="s">
        <v>19</v>
      </c>
      <c r="D1072" t="s">
        <v>40</v>
      </c>
      <c r="E1072">
        <v>2018</v>
      </c>
      <c r="F1072">
        <v>0</v>
      </c>
    </row>
    <row r="1073" spans="3:6" x14ac:dyDescent="0.25">
      <c r="C1073" t="s">
        <v>19</v>
      </c>
      <c r="D1073" t="s">
        <v>40</v>
      </c>
      <c r="E1073">
        <v>2019</v>
      </c>
      <c r="F1073">
        <v>0</v>
      </c>
    </row>
    <row r="1074" spans="3:6" x14ac:dyDescent="0.25">
      <c r="C1074" t="s">
        <v>19</v>
      </c>
      <c r="D1074" t="s">
        <v>40</v>
      </c>
      <c r="E1074">
        <v>2020</v>
      </c>
      <c r="F1074">
        <v>0</v>
      </c>
    </row>
    <row r="1075" spans="3:6" x14ac:dyDescent="0.25">
      <c r="C1075" t="s">
        <v>19</v>
      </c>
      <c r="D1075" t="s">
        <v>40</v>
      </c>
      <c r="E1075">
        <v>2021</v>
      </c>
      <c r="F1075">
        <f>2/1000</f>
        <v>2E-3</v>
      </c>
    </row>
    <row r="1076" spans="3:6" x14ac:dyDescent="0.25">
      <c r="C1076" t="s">
        <v>19</v>
      </c>
      <c r="D1076" t="s">
        <v>40</v>
      </c>
      <c r="E1076">
        <v>2022</v>
      </c>
      <c r="F1076">
        <f>10/1000</f>
        <v>0.01</v>
      </c>
    </row>
    <row r="1077" spans="3:6" x14ac:dyDescent="0.25">
      <c r="C1077" t="s">
        <v>19</v>
      </c>
      <c r="D1077" t="s">
        <v>40</v>
      </c>
      <c r="E1077">
        <v>2023</v>
      </c>
      <c r="F1077">
        <f t="shared" ref="F1077:F1083" si="34">10/1000</f>
        <v>0.01</v>
      </c>
    </row>
    <row r="1078" spans="3:6" x14ac:dyDescent="0.25">
      <c r="C1078" t="s">
        <v>19</v>
      </c>
      <c r="D1078" t="s">
        <v>40</v>
      </c>
      <c r="E1078">
        <v>2024</v>
      </c>
      <c r="F1078">
        <f t="shared" si="34"/>
        <v>0.01</v>
      </c>
    </row>
    <row r="1079" spans="3:6" x14ac:dyDescent="0.25">
      <c r="C1079" t="s">
        <v>19</v>
      </c>
      <c r="D1079" t="s">
        <v>40</v>
      </c>
      <c r="E1079">
        <v>2025</v>
      </c>
      <c r="F1079">
        <f t="shared" si="34"/>
        <v>0.01</v>
      </c>
    </row>
    <row r="1080" spans="3:6" x14ac:dyDescent="0.25">
      <c r="C1080" t="s">
        <v>19</v>
      </c>
      <c r="D1080" t="s">
        <v>40</v>
      </c>
      <c r="E1080">
        <v>2026</v>
      </c>
      <c r="F1080">
        <f t="shared" si="34"/>
        <v>0.01</v>
      </c>
    </row>
    <row r="1081" spans="3:6" x14ac:dyDescent="0.25">
      <c r="C1081" t="s">
        <v>19</v>
      </c>
      <c r="D1081" t="s">
        <v>40</v>
      </c>
      <c r="E1081">
        <v>2027</v>
      </c>
      <c r="F1081">
        <f t="shared" si="34"/>
        <v>0.01</v>
      </c>
    </row>
    <row r="1082" spans="3:6" x14ac:dyDescent="0.25">
      <c r="C1082" t="s">
        <v>19</v>
      </c>
      <c r="D1082" t="s">
        <v>40</v>
      </c>
      <c r="E1082">
        <v>2028</v>
      </c>
      <c r="F1082">
        <f t="shared" si="34"/>
        <v>0.01</v>
      </c>
    </row>
    <row r="1083" spans="3:6" x14ac:dyDescent="0.25">
      <c r="C1083" t="s">
        <v>19</v>
      </c>
      <c r="D1083" t="s">
        <v>40</v>
      </c>
      <c r="E1083">
        <v>2029</v>
      </c>
      <c r="F1083">
        <f t="shared" si="34"/>
        <v>0.01</v>
      </c>
    </row>
    <row r="1084" spans="3:6" x14ac:dyDescent="0.25">
      <c r="C1084" t="s">
        <v>19</v>
      </c>
      <c r="D1084" t="s">
        <v>40</v>
      </c>
      <c r="E1084">
        <v>2030</v>
      </c>
      <c r="F1084">
        <f>50/1000</f>
        <v>0.05</v>
      </c>
    </row>
    <row r="1085" spans="3:6" x14ac:dyDescent="0.25">
      <c r="C1085" t="s">
        <v>19</v>
      </c>
      <c r="D1085" t="s">
        <v>40</v>
      </c>
      <c r="E1085">
        <v>2031</v>
      </c>
      <c r="F1085">
        <f t="shared" ref="F1085:F1087" si="35">50/1000</f>
        <v>0.05</v>
      </c>
    </row>
    <row r="1086" spans="3:6" x14ac:dyDescent="0.25">
      <c r="C1086" t="s">
        <v>19</v>
      </c>
      <c r="D1086" t="s">
        <v>40</v>
      </c>
      <c r="E1086">
        <v>2032</v>
      </c>
      <c r="F1086">
        <f t="shared" si="35"/>
        <v>0.05</v>
      </c>
    </row>
    <row r="1087" spans="3:6" x14ac:dyDescent="0.25">
      <c r="C1087" t="s">
        <v>19</v>
      </c>
      <c r="D1087" t="s">
        <v>40</v>
      </c>
      <c r="E1087">
        <v>2033</v>
      </c>
      <c r="F1087">
        <f t="shared" si="35"/>
        <v>0.05</v>
      </c>
    </row>
    <row r="1088" spans="3:6" x14ac:dyDescent="0.25">
      <c r="C1088" t="s">
        <v>19</v>
      </c>
      <c r="D1088" t="s">
        <v>40</v>
      </c>
      <c r="E1088">
        <v>2034</v>
      </c>
      <c r="F1088">
        <f>50/1000</f>
        <v>0.05</v>
      </c>
    </row>
    <row r="1089" spans="3:6" x14ac:dyDescent="0.25">
      <c r="C1089" t="s">
        <v>19</v>
      </c>
      <c r="D1089" t="s">
        <v>40</v>
      </c>
      <c r="E1089">
        <v>2035</v>
      </c>
      <c r="F1089">
        <f t="shared" ref="F1089:F1095" si="36">50/1000</f>
        <v>0.05</v>
      </c>
    </row>
    <row r="1090" spans="3:6" x14ac:dyDescent="0.25">
      <c r="C1090" t="s">
        <v>19</v>
      </c>
      <c r="D1090" t="s">
        <v>40</v>
      </c>
      <c r="E1090">
        <v>2036</v>
      </c>
      <c r="F1090">
        <f t="shared" si="36"/>
        <v>0.05</v>
      </c>
    </row>
    <row r="1091" spans="3:6" x14ac:dyDescent="0.25">
      <c r="C1091" t="s">
        <v>19</v>
      </c>
      <c r="D1091" t="s">
        <v>40</v>
      </c>
      <c r="E1091">
        <v>2037</v>
      </c>
      <c r="F1091">
        <f t="shared" si="36"/>
        <v>0.05</v>
      </c>
    </row>
    <row r="1092" spans="3:6" x14ac:dyDescent="0.25">
      <c r="C1092" t="s">
        <v>19</v>
      </c>
      <c r="D1092" t="s">
        <v>40</v>
      </c>
      <c r="E1092">
        <v>2038</v>
      </c>
      <c r="F1092">
        <f t="shared" si="36"/>
        <v>0.05</v>
      </c>
    </row>
    <row r="1093" spans="3:6" x14ac:dyDescent="0.25">
      <c r="C1093" t="s">
        <v>19</v>
      </c>
      <c r="D1093" t="s">
        <v>40</v>
      </c>
      <c r="E1093">
        <v>2039</v>
      </c>
      <c r="F1093">
        <f t="shared" si="36"/>
        <v>0.05</v>
      </c>
    </row>
    <row r="1094" spans="3:6" x14ac:dyDescent="0.25">
      <c r="C1094" t="s">
        <v>19</v>
      </c>
      <c r="D1094" t="s">
        <v>40</v>
      </c>
      <c r="E1094">
        <v>2040</v>
      </c>
      <c r="F1094">
        <f t="shared" si="36"/>
        <v>0.05</v>
      </c>
    </row>
    <row r="1095" spans="3:6" x14ac:dyDescent="0.25">
      <c r="C1095" t="s">
        <v>19</v>
      </c>
      <c r="D1095" t="s">
        <v>40</v>
      </c>
      <c r="E1095">
        <v>2041</v>
      </c>
      <c r="F1095">
        <f t="shared" si="36"/>
        <v>0.05</v>
      </c>
    </row>
    <row r="1096" spans="3:6" x14ac:dyDescent="0.25">
      <c r="C1096" t="s">
        <v>19</v>
      </c>
      <c r="D1096" t="s">
        <v>40</v>
      </c>
      <c r="E1096">
        <v>2042</v>
      </c>
      <c r="F1096">
        <f>100/1000</f>
        <v>0.1</v>
      </c>
    </row>
    <row r="1097" spans="3:6" x14ac:dyDescent="0.25">
      <c r="C1097" t="s">
        <v>19</v>
      </c>
      <c r="D1097" t="s">
        <v>40</v>
      </c>
      <c r="E1097">
        <v>2043</v>
      </c>
      <c r="F1097">
        <f t="shared" ref="F1097:F1101" si="37">100/1000</f>
        <v>0.1</v>
      </c>
    </row>
    <row r="1098" spans="3:6" x14ac:dyDescent="0.25">
      <c r="C1098" t="s">
        <v>19</v>
      </c>
      <c r="D1098" t="s">
        <v>40</v>
      </c>
      <c r="E1098">
        <v>2044</v>
      </c>
      <c r="F1098">
        <f t="shared" si="37"/>
        <v>0.1</v>
      </c>
    </row>
    <row r="1099" spans="3:6" x14ac:dyDescent="0.25">
      <c r="C1099" t="s">
        <v>19</v>
      </c>
      <c r="D1099" t="s">
        <v>40</v>
      </c>
      <c r="E1099">
        <v>2045</v>
      </c>
      <c r="F1099">
        <f t="shared" si="37"/>
        <v>0.1</v>
      </c>
    </row>
    <row r="1100" spans="3:6" x14ac:dyDescent="0.25">
      <c r="C1100" t="s">
        <v>19</v>
      </c>
      <c r="D1100" t="s">
        <v>40</v>
      </c>
      <c r="E1100">
        <v>2046</v>
      </c>
      <c r="F1100">
        <f t="shared" si="37"/>
        <v>0.1</v>
      </c>
    </row>
    <row r="1101" spans="3:6" x14ac:dyDescent="0.25">
      <c r="C1101" t="s">
        <v>19</v>
      </c>
      <c r="D1101" t="s">
        <v>40</v>
      </c>
      <c r="E1101">
        <v>2047</v>
      </c>
      <c r="F1101">
        <f t="shared" si="37"/>
        <v>0.1</v>
      </c>
    </row>
    <row r="1102" spans="3:6" x14ac:dyDescent="0.25">
      <c r="C1102" t="s">
        <v>19</v>
      </c>
      <c r="D1102" t="s">
        <v>40</v>
      </c>
      <c r="E1102">
        <v>2048</v>
      </c>
      <c r="F1102">
        <v>999999</v>
      </c>
    </row>
    <row r="1103" spans="3:6" x14ac:dyDescent="0.25">
      <c r="C1103" t="s">
        <v>19</v>
      </c>
      <c r="D1103" t="s">
        <v>40</v>
      </c>
      <c r="E1103">
        <v>2049</v>
      </c>
      <c r="F1103">
        <v>999999</v>
      </c>
    </row>
    <row r="1104" spans="3:6" x14ac:dyDescent="0.25">
      <c r="C1104" t="s">
        <v>19</v>
      </c>
      <c r="D1104" t="s">
        <v>40</v>
      </c>
      <c r="E1104">
        <v>2050</v>
      </c>
      <c r="F1104">
        <v>999999</v>
      </c>
    </row>
    <row r="1105" spans="3:6" x14ac:dyDescent="0.25">
      <c r="C1105" t="s">
        <v>19</v>
      </c>
      <c r="D1105" t="s">
        <v>40</v>
      </c>
      <c r="E1105">
        <v>2051</v>
      </c>
      <c r="F1105">
        <v>999999</v>
      </c>
    </row>
    <row r="1106" spans="3:6" x14ac:dyDescent="0.25">
      <c r="C1106" t="s">
        <v>19</v>
      </c>
      <c r="D1106" t="s">
        <v>40</v>
      </c>
      <c r="E1106">
        <v>2052</v>
      </c>
      <c r="F1106">
        <v>999999</v>
      </c>
    </row>
    <row r="1107" spans="3:6" x14ac:dyDescent="0.25">
      <c r="C1107" t="s">
        <v>19</v>
      </c>
      <c r="D1107" t="s">
        <v>40</v>
      </c>
      <c r="E1107">
        <v>2053</v>
      </c>
      <c r="F1107">
        <v>999999</v>
      </c>
    </row>
    <row r="1108" spans="3:6" x14ac:dyDescent="0.25">
      <c r="C1108" t="s">
        <v>19</v>
      </c>
      <c r="D1108" t="s">
        <v>40</v>
      </c>
      <c r="E1108">
        <v>2054</v>
      </c>
      <c r="F1108">
        <v>999999</v>
      </c>
    </row>
    <row r="1109" spans="3:6" x14ac:dyDescent="0.25">
      <c r="C1109" t="s">
        <v>19</v>
      </c>
      <c r="D1109" t="s">
        <v>40</v>
      </c>
      <c r="E1109">
        <v>2055</v>
      </c>
      <c r="F1109">
        <v>999999</v>
      </c>
    </row>
    <row r="1110" spans="3:6" x14ac:dyDescent="0.25">
      <c r="C1110" t="s">
        <v>19</v>
      </c>
      <c r="D1110" t="s">
        <v>40</v>
      </c>
      <c r="E1110">
        <v>2056</v>
      </c>
      <c r="F1110">
        <v>999999</v>
      </c>
    </row>
    <row r="1111" spans="3:6" x14ac:dyDescent="0.25">
      <c r="C1111" t="s">
        <v>19</v>
      </c>
      <c r="D1111" t="s">
        <v>40</v>
      </c>
      <c r="E1111">
        <v>2057</v>
      </c>
      <c r="F1111">
        <v>999999</v>
      </c>
    </row>
    <row r="1112" spans="3:6" x14ac:dyDescent="0.25">
      <c r="C1112" t="s">
        <v>19</v>
      </c>
      <c r="D1112" t="s">
        <v>40</v>
      </c>
      <c r="E1112">
        <v>2058</v>
      </c>
      <c r="F1112">
        <v>999999</v>
      </c>
    </row>
    <row r="1113" spans="3:6" x14ac:dyDescent="0.25">
      <c r="C1113" t="s">
        <v>19</v>
      </c>
      <c r="D1113" t="s">
        <v>40</v>
      </c>
      <c r="E1113">
        <v>2059</v>
      </c>
      <c r="F1113">
        <v>999999</v>
      </c>
    </row>
    <row r="1114" spans="3:6" x14ac:dyDescent="0.25">
      <c r="C1114" t="s">
        <v>19</v>
      </c>
      <c r="D1114" t="s">
        <v>40</v>
      </c>
      <c r="E1114">
        <v>2060</v>
      </c>
      <c r="F1114">
        <v>999999</v>
      </c>
    </row>
    <row r="1115" spans="3:6" x14ac:dyDescent="0.25">
      <c r="C1115" t="s">
        <v>19</v>
      </c>
      <c r="D1115" t="s">
        <v>40</v>
      </c>
      <c r="E1115">
        <v>2061</v>
      </c>
      <c r="F1115">
        <v>999999</v>
      </c>
    </row>
    <row r="1116" spans="3:6" x14ac:dyDescent="0.25">
      <c r="C1116" t="s">
        <v>19</v>
      </c>
      <c r="D1116" t="s">
        <v>40</v>
      </c>
      <c r="E1116">
        <v>2062</v>
      </c>
      <c r="F1116">
        <v>999999</v>
      </c>
    </row>
    <row r="1117" spans="3:6" x14ac:dyDescent="0.25">
      <c r="C1117" t="s">
        <v>19</v>
      </c>
      <c r="D1117" t="s">
        <v>40</v>
      </c>
      <c r="E1117">
        <v>2063</v>
      </c>
      <c r="F1117">
        <v>999999</v>
      </c>
    </row>
    <row r="1118" spans="3:6" x14ac:dyDescent="0.25">
      <c r="C1118" t="s">
        <v>19</v>
      </c>
      <c r="D1118" t="s">
        <v>40</v>
      </c>
      <c r="E1118">
        <v>2064</v>
      </c>
      <c r="F1118">
        <v>999999</v>
      </c>
    </row>
    <row r="1119" spans="3:6" x14ac:dyDescent="0.25">
      <c r="C1119" t="s">
        <v>19</v>
      </c>
      <c r="D1119" t="s">
        <v>40</v>
      </c>
      <c r="E1119">
        <v>2065</v>
      </c>
      <c r="F1119">
        <v>999999</v>
      </c>
    </row>
    <row r="1120" spans="3:6" x14ac:dyDescent="0.25">
      <c r="C1120" t="s">
        <v>19</v>
      </c>
      <c r="D1120" t="s">
        <v>40</v>
      </c>
      <c r="E1120">
        <v>2066</v>
      </c>
      <c r="F1120">
        <v>999999</v>
      </c>
    </row>
    <row r="1121" spans="3:12" x14ac:dyDescent="0.25">
      <c r="C1121" t="s">
        <v>19</v>
      </c>
      <c r="D1121" t="s">
        <v>40</v>
      </c>
      <c r="E1121">
        <v>2067</v>
      </c>
      <c r="F1121">
        <v>999999</v>
      </c>
    </row>
    <row r="1122" spans="3:12" x14ac:dyDescent="0.25">
      <c r="C1122" t="s">
        <v>19</v>
      </c>
      <c r="D1122" t="s">
        <v>40</v>
      </c>
      <c r="E1122">
        <v>2068</v>
      </c>
      <c r="F1122">
        <v>999999</v>
      </c>
    </row>
    <row r="1123" spans="3:12" x14ac:dyDescent="0.25">
      <c r="C1123" t="s">
        <v>19</v>
      </c>
      <c r="D1123" t="s">
        <v>40</v>
      </c>
      <c r="E1123">
        <v>2069</v>
      </c>
      <c r="F1123">
        <v>999999</v>
      </c>
    </row>
    <row r="1124" spans="3:12" x14ac:dyDescent="0.25">
      <c r="C1124" t="s">
        <v>19</v>
      </c>
      <c r="D1124" t="s">
        <v>40</v>
      </c>
      <c r="E1124">
        <v>2070</v>
      </c>
      <c r="F1124">
        <v>999999</v>
      </c>
      <c r="G1124" t="s">
        <v>54</v>
      </c>
    </row>
    <row r="1125" spans="3:12" x14ac:dyDescent="0.25">
      <c r="C1125" t="s">
        <v>19</v>
      </c>
      <c r="D1125" t="s">
        <v>41</v>
      </c>
      <c r="E1125">
        <v>2015</v>
      </c>
      <c r="F1125">
        <v>99999999</v>
      </c>
      <c r="G1125">
        <v>0</v>
      </c>
      <c r="I1125" t="s">
        <v>19</v>
      </c>
      <c r="J1125" t="s">
        <v>41</v>
      </c>
      <c r="K1125">
        <v>2015</v>
      </c>
      <c r="L1125">
        <v>0</v>
      </c>
    </row>
    <row r="1126" spans="3:12" x14ac:dyDescent="0.25">
      <c r="C1126" t="s">
        <v>19</v>
      </c>
      <c r="D1126" t="s">
        <v>41</v>
      </c>
      <c r="E1126">
        <v>2016</v>
      </c>
      <c r="F1126">
        <v>99999999</v>
      </c>
      <c r="G1126">
        <v>0</v>
      </c>
      <c r="I1126" t="s">
        <v>19</v>
      </c>
      <c r="J1126" t="s">
        <v>41</v>
      </c>
      <c r="K1126">
        <v>2016</v>
      </c>
      <c r="L1126">
        <v>0</v>
      </c>
    </row>
    <row r="1127" spans="3:12" x14ac:dyDescent="0.25">
      <c r="C1127" t="s">
        <v>19</v>
      </c>
      <c r="D1127" t="s">
        <v>41</v>
      </c>
      <c r="E1127">
        <v>2017</v>
      </c>
      <c r="F1127">
        <v>99999999</v>
      </c>
      <c r="G1127">
        <v>0</v>
      </c>
      <c r="I1127" t="s">
        <v>19</v>
      </c>
      <c r="J1127" t="s">
        <v>41</v>
      </c>
      <c r="K1127">
        <v>2017</v>
      </c>
      <c r="L1127">
        <v>0</v>
      </c>
    </row>
    <row r="1128" spans="3:12" x14ac:dyDescent="0.25">
      <c r="C1128" t="s">
        <v>19</v>
      </c>
      <c r="D1128" t="s">
        <v>41</v>
      </c>
      <c r="E1128">
        <v>2018</v>
      </c>
      <c r="F1128">
        <v>99999999</v>
      </c>
      <c r="G1128">
        <v>0</v>
      </c>
      <c r="I1128" t="s">
        <v>19</v>
      </c>
      <c r="J1128" t="s">
        <v>41</v>
      </c>
      <c r="K1128">
        <v>2018</v>
      </c>
      <c r="L1128">
        <v>0</v>
      </c>
    </row>
    <row r="1129" spans="3:12" x14ac:dyDescent="0.25">
      <c r="C1129" t="s">
        <v>19</v>
      </c>
      <c r="D1129" t="s">
        <v>41</v>
      </c>
      <c r="E1129">
        <v>2019</v>
      </c>
      <c r="F1129">
        <v>99999999</v>
      </c>
      <c r="G1129">
        <v>0</v>
      </c>
      <c r="I1129" t="s">
        <v>19</v>
      </c>
      <c r="J1129" t="s">
        <v>41</v>
      </c>
      <c r="K1129">
        <v>2019</v>
      </c>
      <c r="L1129">
        <v>0</v>
      </c>
    </row>
    <row r="1130" spans="3:12" x14ac:dyDescent="0.25">
      <c r="C1130" t="s">
        <v>19</v>
      </c>
      <c r="D1130" t="s">
        <v>41</v>
      </c>
      <c r="E1130">
        <v>2020</v>
      </c>
      <c r="F1130">
        <v>99999999</v>
      </c>
      <c r="G1130">
        <v>0</v>
      </c>
      <c r="I1130" t="s">
        <v>19</v>
      </c>
      <c r="J1130" t="s">
        <v>41</v>
      </c>
      <c r="K1130">
        <v>2020</v>
      </c>
      <c r="L1130">
        <v>0</v>
      </c>
    </row>
    <row r="1131" spans="3:12" x14ac:dyDescent="0.25">
      <c r="C1131" t="s">
        <v>19</v>
      </c>
      <c r="D1131" t="s">
        <v>41</v>
      </c>
      <c r="E1131">
        <v>2021</v>
      </c>
      <c r="F1131">
        <v>99999999</v>
      </c>
      <c r="G1131">
        <v>0</v>
      </c>
      <c r="I1131" t="s">
        <v>19</v>
      </c>
      <c r="J1131" t="s">
        <v>41</v>
      </c>
      <c r="K1131">
        <v>2021</v>
      </c>
      <c r="L1131">
        <v>0</v>
      </c>
    </row>
    <row r="1132" spans="3:12" x14ac:dyDescent="0.25">
      <c r="C1132" t="s">
        <v>19</v>
      </c>
      <c r="D1132" t="s">
        <v>41</v>
      </c>
      <c r="E1132">
        <v>2022</v>
      </c>
      <c r="F1132">
        <v>99999999</v>
      </c>
      <c r="G1132">
        <v>0</v>
      </c>
      <c r="I1132" t="s">
        <v>19</v>
      </c>
      <c r="J1132" t="s">
        <v>41</v>
      </c>
      <c r="K1132">
        <v>2022</v>
      </c>
      <c r="L1132">
        <v>0</v>
      </c>
    </row>
    <row r="1133" spans="3:12" x14ac:dyDescent="0.25">
      <c r="C1133" t="s">
        <v>19</v>
      </c>
      <c r="D1133" t="s">
        <v>41</v>
      </c>
      <c r="E1133">
        <v>2023</v>
      </c>
      <c r="F1133">
        <v>99999999</v>
      </c>
      <c r="G1133">
        <v>0</v>
      </c>
      <c r="I1133" t="s">
        <v>19</v>
      </c>
      <c r="J1133" t="s">
        <v>41</v>
      </c>
      <c r="K1133">
        <v>2023</v>
      </c>
      <c r="L1133">
        <v>0</v>
      </c>
    </row>
    <row r="1134" spans="3:12" x14ac:dyDescent="0.25">
      <c r="C1134" t="s">
        <v>19</v>
      </c>
      <c r="D1134" t="s">
        <v>41</v>
      </c>
      <c r="E1134">
        <v>2024</v>
      </c>
      <c r="F1134">
        <v>99999999</v>
      </c>
      <c r="G1134">
        <v>0</v>
      </c>
      <c r="I1134" t="s">
        <v>19</v>
      </c>
      <c r="J1134" t="s">
        <v>41</v>
      </c>
      <c r="K1134">
        <v>2024</v>
      </c>
      <c r="L1134">
        <v>0</v>
      </c>
    </row>
    <row r="1135" spans="3:12" x14ac:dyDescent="0.25">
      <c r="C1135" t="s">
        <v>19</v>
      </c>
      <c r="D1135" t="s">
        <v>41</v>
      </c>
      <c r="E1135">
        <v>2025</v>
      </c>
      <c r="F1135">
        <v>99999999</v>
      </c>
      <c r="G1135">
        <v>0</v>
      </c>
      <c r="I1135" t="s">
        <v>19</v>
      </c>
      <c r="J1135" t="s">
        <v>41</v>
      </c>
      <c r="K1135">
        <v>2025</v>
      </c>
      <c r="L1135">
        <v>0</v>
      </c>
    </row>
    <row r="1136" spans="3:12" x14ac:dyDescent="0.25">
      <c r="C1136" t="s">
        <v>19</v>
      </c>
      <c r="D1136" t="s">
        <v>41</v>
      </c>
      <c r="E1136">
        <v>2026</v>
      </c>
      <c r="F1136">
        <v>99999999</v>
      </c>
      <c r="G1136">
        <v>0</v>
      </c>
      <c r="I1136" t="s">
        <v>19</v>
      </c>
      <c r="J1136" t="s">
        <v>41</v>
      </c>
      <c r="K1136">
        <v>2026</v>
      </c>
      <c r="L1136">
        <v>0</v>
      </c>
    </row>
    <row r="1137" spans="3:12" x14ac:dyDescent="0.25">
      <c r="C1137" t="s">
        <v>19</v>
      </c>
      <c r="D1137" t="s">
        <v>41</v>
      </c>
      <c r="E1137">
        <v>2027</v>
      </c>
      <c r="F1137">
        <v>99999999</v>
      </c>
      <c r="G1137">
        <v>0</v>
      </c>
      <c r="I1137" t="s">
        <v>19</v>
      </c>
      <c r="J1137" t="s">
        <v>41</v>
      </c>
      <c r="K1137">
        <v>2027</v>
      </c>
      <c r="L1137">
        <v>0</v>
      </c>
    </row>
    <row r="1138" spans="3:12" x14ac:dyDescent="0.25">
      <c r="C1138" t="s">
        <v>19</v>
      </c>
      <c r="D1138" t="s">
        <v>41</v>
      </c>
      <c r="E1138">
        <v>2028</v>
      </c>
      <c r="F1138">
        <v>99999999</v>
      </c>
      <c r="G1138">
        <v>0</v>
      </c>
      <c r="I1138" t="s">
        <v>19</v>
      </c>
      <c r="J1138" t="s">
        <v>41</v>
      </c>
      <c r="K1138">
        <v>2028</v>
      </c>
      <c r="L1138">
        <v>0</v>
      </c>
    </row>
    <row r="1139" spans="3:12" x14ac:dyDescent="0.25">
      <c r="C1139" t="s">
        <v>19</v>
      </c>
      <c r="D1139" t="s">
        <v>41</v>
      </c>
      <c r="E1139">
        <v>2029</v>
      </c>
      <c r="F1139">
        <v>99999999</v>
      </c>
      <c r="G1139">
        <v>0</v>
      </c>
      <c r="I1139" t="s">
        <v>19</v>
      </c>
      <c r="J1139" t="s">
        <v>41</v>
      </c>
      <c r="K1139">
        <v>2029</v>
      </c>
      <c r="L1139">
        <v>0</v>
      </c>
    </row>
    <row r="1140" spans="3:12" x14ac:dyDescent="0.25">
      <c r="C1140" t="s">
        <v>19</v>
      </c>
      <c r="D1140" t="s">
        <v>41</v>
      </c>
      <c r="E1140">
        <v>2030</v>
      </c>
      <c r="F1140">
        <v>99999999</v>
      </c>
      <c r="G1140">
        <v>0</v>
      </c>
      <c r="I1140" t="s">
        <v>19</v>
      </c>
      <c r="J1140" t="s">
        <v>41</v>
      </c>
      <c r="K1140">
        <v>2030</v>
      </c>
      <c r="L1140">
        <v>0</v>
      </c>
    </row>
    <row r="1141" spans="3:12" x14ac:dyDescent="0.25">
      <c r="C1141" t="s">
        <v>19</v>
      </c>
      <c r="D1141" t="s">
        <v>41</v>
      </c>
      <c r="E1141">
        <v>2031</v>
      </c>
      <c r="F1141">
        <v>99999999</v>
      </c>
      <c r="G1141">
        <v>0</v>
      </c>
      <c r="I1141" t="s">
        <v>19</v>
      </c>
      <c r="J1141" t="s">
        <v>41</v>
      </c>
      <c r="K1141">
        <v>2031</v>
      </c>
      <c r="L1141">
        <v>0</v>
      </c>
    </row>
    <row r="1142" spans="3:12" x14ac:dyDescent="0.25">
      <c r="C1142" t="s">
        <v>19</v>
      </c>
      <c r="D1142" t="s">
        <v>41</v>
      </c>
      <c r="E1142">
        <v>2032</v>
      </c>
      <c r="F1142">
        <v>99999999</v>
      </c>
      <c r="G1142">
        <v>0</v>
      </c>
      <c r="I1142" t="s">
        <v>19</v>
      </c>
      <c r="J1142" t="s">
        <v>41</v>
      </c>
      <c r="K1142">
        <v>2032</v>
      </c>
      <c r="L1142">
        <v>0</v>
      </c>
    </row>
    <row r="1143" spans="3:12" x14ac:dyDescent="0.25">
      <c r="C1143" t="s">
        <v>19</v>
      </c>
      <c r="D1143" t="s">
        <v>41</v>
      </c>
      <c r="E1143">
        <v>2033</v>
      </c>
      <c r="F1143">
        <v>99999999</v>
      </c>
      <c r="G1143">
        <v>0</v>
      </c>
      <c r="I1143" t="s">
        <v>19</v>
      </c>
      <c r="J1143" t="s">
        <v>41</v>
      </c>
      <c r="K1143">
        <v>2033</v>
      </c>
      <c r="L1143">
        <v>0</v>
      </c>
    </row>
    <row r="1144" spans="3:12" x14ac:dyDescent="0.25">
      <c r="C1144" t="s">
        <v>19</v>
      </c>
      <c r="D1144" t="s">
        <v>41</v>
      </c>
      <c r="E1144">
        <v>2034</v>
      </c>
      <c r="F1144">
        <v>99999999</v>
      </c>
      <c r="G1144">
        <v>0</v>
      </c>
      <c r="I1144" t="s">
        <v>19</v>
      </c>
      <c r="J1144" t="s">
        <v>41</v>
      </c>
      <c r="K1144">
        <v>2034</v>
      </c>
      <c r="L1144">
        <v>0</v>
      </c>
    </row>
    <row r="1145" spans="3:12" x14ac:dyDescent="0.25">
      <c r="C1145" t="s">
        <v>19</v>
      </c>
      <c r="D1145" t="s">
        <v>41</v>
      </c>
      <c r="E1145">
        <v>2035</v>
      </c>
      <c r="F1145">
        <v>99999999</v>
      </c>
      <c r="G1145">
        <v>0</v>
      </c>
      <c r="I1145" t="s">
        <v>19</v>
      </c>
      <c r="J1145" t="s">
        <v>41</v>
      </c>
      <c r="K1145">
        <v>2035</v>
      </c>
      <c r="L1145">
        <v>0</v>
      </c>
    </row>
    <row r="1146" spans="3:12" x14ac:dyDescent="0.25">
      <c r="C1146" t="s">
        <v>19</v>
      </c>
      <c r="D1146" t="s">
        <v>41</v>
      </c>
      <c r="E1146">
        <v>2036</v>
      </c>
      <c r="F1146">
        <v>99999999</v>
      </c>
      <c r="G1146">
        <v>0</v>
      </c>
      <c r="I1146" t="s">
        <v>19</v>
      </c>
      <c r="J1146" t="s">
        <v>41</v>
      </c>
      <c r="K1146">
        <v>2036</v>
      </c>
      <c r="L1146">
        <v>0</v>
      </c>
    </row>
    <row r="1147" spans="3:12" x14ac:dyDescent="0.25">
      <c r="C1147" t="s">
        <v>19</v>
      </c>
      <c r="D1147" t="s">
        <v>41</v>
      </c>
      <c r="E1147">
        <v>2037</v>
      </c>
      <c r="F1147">
        <v>99999999</v>
      </c>
      <c r="G1147">
        <v>0</v>
      </c>
      <c r="I1147" t="s">
        <v>19</v>
      </c>
      <c r="J1147" t="s">
        <v>41</v>
      </c>
      <c r="K1147">
        <v>2037</v>
      </c>
      <c r="L1147">
        <v>0</v>
      </c>
    </row>
    <row r="1148" spans="3:12" x14ac:dyDescent="0.25">
      <c r="C1148" t="s">
        <v>19</v>
      </c>
      <c r="D1148" t="s">
        <v>41</v>
      </c>
      <c r="E1148">
        <v>2038</v>
      </c>
      <c r="F1148">
        <v>99999999</v>
      </c>
      <c r="G1148">
        <v>0</v>
      </c>
      <c r="I1148" t="s">
        <v>19</v>
      </c>
      <c r="J1148" t="s">
        <v>41</v>
      </c>
      <c r="K1148">
        <v>2038</v>
      </c>
      <c r="L1148">
        <v>0</v>
      </c>
    </row>
    <row r="1149" spans="3:12" x14ac:dyDescent="0.25">
      <c r="C1149" t="s">
        <v>19</v>
      </c>
      <c r="D1149" t="s">
        <v>41</v>
      </c>
      <c r="E1149">
        <v>2039</v>
      </c>
      <c r="F1149">
        <v>99999999</v>
      </c>
      <c r="G1149">
        <v>0</v>
      </c>
      <c r="I1149" t="s">
        <v>19</v>
      </c>
      <c r="J1149" t="s">
        <v>41</v>
      </c>
      <c r="K1149">
        <v>2039</v>
      </c>
      <c r="L1149">
        <v>0</v>
      </c>
    </row>
    <row r="1150" spans="3:12" x14ac:dyDescent="0.25">
      <c r="C1150" t="s">
        <v>19</v>
      </c>
      <c r="D1150" t="s">
        <v>41</v>
      </c>
      <c r="E1150">
        <v>2040</v>
      </c>
      <c r="F1150">
        <v>99999999</v>
      </c>
      <c r="G1150">
        <v>0</v>
      </c>
      <c r="I1150" t="s">
        <v>19</v>
      </c>
      <c r="J1150" t="s">
        <v>41</v>
      </c>
      <c r="K1150">
        <v>2040</v>
      </c>
      <c r="L1150">
        <v>0</v>
      </c>
    </row>
    <row r="1151" spans="3:12" x14ac:dyDescent="0.25">
      <c r="C1151" t="s">
        <v>19</v>
      </c>
      <c r="D1151" t="s">
        <v>41</v>
      </c>
      <c r="E1151">
        <v>2041</v>
      </c>
      <c r="F1151">
        <v>99999999</v>
      </c>
      <c r="G1151">
        <v>0</v>
      </c>
      <c r="I1151" t="s">
        <v>19</v>
      </c>
      <c r="J1151" t="s">
        <v>41</v>
      </c>
      <c r="K1151">
        <v>2041</v>
      </c>
      <c r="L1151">
        <v>0</v>
      </c>
    </row>
    <row r="1152" spans="3:12" x14ac:dyDescent="0.25">
      <c r="C1152" t="s">
        <v>19</v>
      </c>
      <c r="D1152" t="s">
        <v>41</v>
      </c>
      <c r="E1152">
        <v>2042</v>
      </c>
      <c r="F1152">
        <v>99999999</v>
      </c>
      <c r="G1152">
        <v>0</v>
      </c>
      <c r="I1152" t="s">
        <v>19</v>
      </c>
      <c r="J1152" t="s">
        <v>41</v>
      </c>
      <c r="K1152">
        <v>2042</v>
      </c>
      <c r="L1152">
        <v>0</v>
      </c>
    </row>
    <row r="1153" spans="3:12" x14ac:dyDescent="0.25">
      <c r="C1153" t="s">
        <v>19</v>
      </c>
      <c r="D1153" t="s">
        <v>41</v>
      </c>
      <c r="E1153">
        <v>2043</v>
      </c>
      <c r="F1153">
        <v>99999999</v>
      </c>
      <c r="G1153">
        <v>0</v>
      </c>
      <c r="I1153" t="s">
        <v>19</v>
      </c>
      <c r="J1153" t="s">
        <v>41</v>
      </c>
      <c r="K1153">
        <v>2043</v>
      </c>
      <c r="L1153">
        <v>0</v>
      </c>
    </row>
    <row r="1154" spans="3:12" x14ac:dyDescent="0.25">
      <c r="C1154" t="s">
        <v>19</v>
      </c>
      <c r="D1154" t="s">
        <v>41</v>
      </c>
      <c r="E1154">
        <v>2044</v>
      </c>
      <c r="F1154">
        <v>99999999</v>
      </c>
      <c r="G1154">
        <v>0</v>
      </c>
      <c r="I1154" t="s">
        <v>19</v>
      </c>
      <c r="J1154" t="s">
        <v>41</v>
      </c>
      <c r="K1154">
        <v>2044</v>
      </c>
      <c r="L1154">
        <v>0</v>
      </c>
    </row>
    <row r="1155" spans="3:12" x14ac:dyDescent="0.25">
      <c r="C1155" t="s">
        <v>19</v>
      </c>
      <c r="D1155" t="s">
        <v>41</v>
      </c>
      <c r="E1155">
        <v>2045</v>
      </c>
      <c r="F1155">
        <v>99999999</v>
      </c>
      <c r="G1155">
        <v>0</v>
      </c>
      <c r="I1155" t="s">
        <v>19</v>
      </c>
      <c r="J1155" t="s">
        <v>41</v>
      </c>
      <c r="K1155">
        <v>2045</v>
      </c>
      <c r="L1155">
        <v>0</v>
      </c>
    </row>
    <row r="1156" spans="3:12" x14ac:dyDescent="0.25">
      <c r="C1156" t="s">
        <v>19</v>
      </c>
      <c r="D1156" t="s">
        <v>41</v>
      </c>
      <c r="E1156">
        <v>2046</v>
      </c>
      <c r="F1156">
        <v>99999999</v>
      </c>
      <c r="G1156">
        <v>0</v>
      </c>
      <c r="I1156" t="s">
        <v>19</v>
      </c>
      <c r="J1156" t="s">
        <v>41</v>
      </c>
      <c r="K1156">
        <v>2046</v>
      </c>
      <c r="L1156">
        <v>0</v>
      </c>
    </row>
    <row r="1157" spans="3:12" x14ac:dyDescent="0.25">
      <c r="C1157" t="s">
        <v>19</v>
      </c>
      <c r="D1157" t="s">
        <v>41</v>
      </c>
      <c r="E1157">
        <v>2047</v>
      </c>
      <c r="F1157">
        <v>99999999</v>
      </c>
      <c r="G1157">
        <v>0</v>
      </c>
      <c r="I1157" t="s">
        <v>19</v>
      </c>
      <c r="J1157" t="s">
        <v>41</v>
      </c>
      <c r="K1157">
        <v>2047</v>
      </c>
      <c r="L1157">
        <v>0</v>
      </c>
    </row>
    <row r="1158" spans="3:12" x14ac:dyDescent="0.25">
      <c r="C1158" t="s">
        <v>19</v>
      </c>
      <c r="D1158" t="s">
        <v>41</v>
      </c>
      <c r="E1158">
        <v>2048</v>
      </c>
      <c r="F1158">
        <v>99999999</v>
      </c>
      <c r="G1158">
        <v>0</v>
      </c>
      <c r="I1158" t="s">
        <v>19</v>
      </c>
      <c r="J1158" t="s">
        <v>41</v>
      </c>
      <c r="K1158">
        <v>2048</v>
      </c>
      <c r="L1158">
        <v>0</v>
      </c>
    </row>
    <row r="1159" spans="3:12" x14ac:dyDescent="0.25">
      <c r="C1159" t="s">
        <v>19</v>
      </c>
      <c r="D1159" t="s">
        <v>41</v>
      </c>
      <c r="E1159">
        <v>2049</v>
      </c>
      <c r="F1159">
        <v>99999999</v>
      </c>
      <c r="G1159">
        <v>0</v>
      </c>
      <c r="I1159" t="s">
        <v>19</v>
      </c>
      <c r="J1159" t="s">
        <v>41</v>
      </c>
      <c r="K1159">
        <v>2049</v>
      </c>
      <c r="L1159">
        <v>0</v>
      </c>
    </row>
    <row r="1160" spans="3:12" x14ac:dyDescent="0.25">
      <c r="C1160" t="s">
        <v>19</v>
      </c>
      <c r="D1160" t="s">
        <v>41</v>
      </c>
      <c r="E1160">
        <v>2050</v>
      </c>
      <c r="F1160">
        <v>99999999</v>
      </c>
      <c r="G1160">
        <v>0</v>
      </c>
      <c r="I1160" t="s">
        <v>19</v>
      </c>
      <c r="J1160" t="s">
        <v>41</v>
      </c>
      <c r="K1160">
        <v>2050</v>
      </c>
      <c r="L1160">
        <v>0</v>
      </c>
    </row>
    <row r="1161" spans="3:12" x14ac:dyDescent="0.25">
      <c r="C1161" t="s">
        <v>19</v>
      </c>
      <c r="D1161" t="s">
        <v>41</v>
      </c>
      <c r="E1161">
        <v>2051</v>
      </c>
      <c r="F1161">
        <v>99999999</v>
      </c>
      <c r="G1161">
        <v>0</v>
      </c>
      <c r="I1161" t="s">
        <v>19</v>
      </c>
      <c r="J1161" t="s">
        <v>41</v>
      </c>
      <c r="K1161">
        <v>2051</v>
      </c>
      <c r="L1161">
        <v>0</v>
      </c>
    </row>
    <row r="1162" spans="3:12" x14ac:dyDescent="0.25">
      <c r="C1162" t="s">
        <v>19</v>
      </c>
      <c r="D1162" t="s">
        <v>41</v>
      </c>
      <c r="E1162">
        <v>2052</v>
      </c>
      <c r="F1162">
        <v>99999999</v>
      </c>
      <c r="G1162">
        <v>0</v>
      </c>
      <c r="I1162" t="s">
        <v>19</v>
      </c>
      <c r="J1162" t="s">
        <v>41</v>
      </c>
      <c r="K1162">
        <v>2052</v>
      </c>
      <c r="L1162">
        <v>0</v>
      </c>
    </row>
    <row r="1163" spans="3:12" x14ac:dyDescent="0.25">
      <c r="C1163" t="s">
        <v>19</v>
      </c>
      <c r="D1163" t="s">
        <v>41</v>
      </c>
      <c r="E1163">
        <v>2053</v>
      </c>
      <c r="F1163">
        <v>99999999</v>
      </c>
      <c r="G1163">
        <v>0</v>
      </c>
      <c r="I1163" t="s">
        <v>19</v>
      </c>
      <c r="J1163" t="s">
        <v>41</v>
      </c>
      <c r="K1163">
        <v>2053</v>
      </c>
      <c r="L1163">
        <v>0</v>
      </c>
    </row>
    <row r="1164" spans="3:12" x14ac:dyDescent="0.25">
      <c r="C1164" t="s">
        <v>19</v>
      </c>
      <c r="D1164" t="s">
        <v>41</v>
      </c>
      <c r="E1164">
        <v>2054</v>
      </c>
      <c r="F1164">
        <v>99999999</v>
      </c>
      <c r="G1164">
        <v>0</v>
      </c>
      <c r="I1164" t="s">
        <v>19</v>
      </c>
      <c r="J1164" t="s">
        <v>41</v>
      </c>
      <c r="K1164">
        <v>2054</v>
      </c>
      <c r="L1164">
        <v>0</v>
      </c>
    </row>
    <row r="1165" spans="3:12" x14ac:dyDescent="0.25">
      <c r="C1165" t="s">
        <v>19</v>
      </c>
      <c r="D1165" t="s">
        <v>41</v>
      </c>
      <c r="E1165">
        <v>2055</v>
      </c>
      <c r="F1165">
        <v>99999999</v>
      </c>
      <c r="G1165">
        <v>0</v>
      </c>
      <c r="I1165" t="s">
        <v>19</v>
      </c>
      <c r="J1165" t="s">
        <v>41</v>
      </c>
      <c r="K1165">
        <v>2055</v>
      </c>
      <c r="L1165">
        <v>0</v>
      </c>
    </row>
    <row r="1166" spans="3:12" x14ac:dyDescent="0.25">
      <c r="C1166" t="s">
        <v>19</v>
      </c>
      <c r="D1166" t="s">
        <v>41</v>
      </c>
      <c r="E1166">
        <v>2056</v>
      </c>
      <c r="F1166">
        <v>99999999</v>
      </c>
      <c r="G1166">
        <v>0</v>
      </c>
      <c r="I1166" t="s">
        <v>19</v>
      </c>
      <c r="J1166" t="s">
        <v>41</v>
      </c>
      <c r="K1166">
        <v>2056</v>
      </c>
      <c r="L1166">
        <v>0</v>
      </c>
    </row>
    <row r="1167" spans="3:12" x14ac:dyDescent="0.25">
      <c r="C1167" t="s">
        <v>19</v>
      </c>
      <c r="D1167" t="s">
        <v>41</v>
      </c>
      <c r="E1167">
        <v>2057</v>
      </c>
      <c r="F1167">
        <v>99999999</v>
      </c>
      <c r="G1167">
        <v>0</v>
      </c>
      <c r="I1167" t="s">
        <v>19</v>
      </c>
      <c r="J1167" t="s">
        <v>41</v>
      </c>
      <c r="K1167">
        <v>2057</v>
      </c>
      <c r="L1167">
        <v>0</v>
      </c>
    </row>
    <row r="1168" spans="3:12" x14ac:dyDescent="0.25">
      <c r="C1168" t="s">
        <v>19</v>
      </c>
      <c r="D1168" t="s">
        <v>41</v>
      </c>
      <c r="E1168">
        <v>2058</v>
      </c>
      <c r="F1168">
        <v>99999999</v>
      </c>
      <c r="G1168">
        <v>0</v>
      </c>
      <c r="I1168" t="s">
        <v>19</v>
      </c>
      <c r="J1168" t="s">
        <v>41</v>
      </c>
      <c r="K1168">
        <v>2058</v>
      </c>
      <c r="L1168">
        <v>0</v>
      </c>
    </row>
    <row r="1169" spans="3:12" x14ac:dyDescent="0.25">
      <c r="C1169" t="s">
        <v>19</v>
      </c>
      <c r="D1169" t="s">
        <v>41</v>
      </c>
      <c r="E1169">
        <v>2059</v>
      </c>
      <c r="F1169">
        <v>99999999</v>
      </c>
      <c r="G1169">
        <v>0</v>
      </c>
      <c r="I1169" t="s">
        <v>19</v>
      </c>
      <c r="J1169" t="s">
        <v>41</v>
      </c>
      <c r="K1169">
        <v>2059</v>
      </c>
      <c r="L1169">
        <v>0</v>
      </c>
    </row>
    <row r="1170" spans="3:12" x14ac:dyDescent="0.25">
      <c r="C1170" t="s">
        <v>19</v>
      </c>
      <c r="D1170" t="s">
        <v>41</v>
      </c>
      <c r="E1170">
        <v>2060</v>
      </c>
      <c r="F1170">
        <v>99999999</v>
      </c>
      <c r="G1170">
        <v>0</v>
      </c>
      <c r="I1170" t="s">
        <v>19</v>
      </c>
      <c r="J1170" t="s">
        <v>41</v>
      </c>
      <c r="K1170">
        <v>2060</v>
      </c>
      <c r="L1170">
        <v>0</v>
      </c>
    </row>
    <row r="1171" spans="3:12" x14ac:dyDescent="0.25">
      <c r="C1171" t="s">
        <v>19</v>
      </c>
      <c r="D1171" t="s">
        <v>41</v>
      </c>
      <c r="E1171">
        <v>2061</v>
      </c>
      <c r="F1171">
        <v>99999999</v>
      </c>
      <c r="G1171">
        <v>0</v>
      </c>
      <c r="I1171" t="s">
        <v>19</v>
      </c>
      <c r="J1171" t="s">
        <v>41</v>
      </c>
      <c r="K1171">
        <v>2061</v>
      </c>
      <c r="L1171">
        <v>0</v>
      </c>
    </row>
    <row r="1172" spans="3:12" x14ac:dyDescent="0.25">
      <c r="C1172" t="s">
        <v>19</v>
      </c>
      <c r="D1172" t="s">
        <v>41</v>
      </c>
      <c r="E1172">
        <v>2062</v>
      </c>
      <c r="F1172">
        <v>99999999</v>
      </c>
      <c r="G1172">
        <v>0</v>
      </c>
      <c r="I1172" t="s">
        <v>19</v>
      </c>
      <c r="J1172" t="s">
        <v>41</v>
      </c>
      <c r="K1172">
        <v>2062</v>
      </c>
      <c r="L1172">
        <v>0</v>
      </c>
    </row>
    <row r="1173" spans="3:12" x14ac:dyDescent="0.25">
      <c r="C1173" t="s">
        <v>19</v>
      </c>
      <c r="D1173" t="s">
        <v>41</v>
      </c>
      <c r="E1173">
        <v>2063</v>
      </c>
      <c r="F1173">
        <v>99999999</v>
      </c>
      <c r="G1173">
        <v>0</v>
      </c>
      <c r="I1173" t="s">
        <v>19</v>
      </c>
      <c r="J1173" t="s">
        <v>41</v>
      </c>
      <c r="K1173">
        <v>2063</v>
      </c>
      <c r="L1173">
        <v>0</v>
      </c>
    </row>
    <row r="1174" spans="3:12" x14ac:dyDescent="0.25">
      <c r="C1174" t="s">
        <v>19</v>
      </c>
      <c r="D1174" t="s">
        <v>41</v>
      </c>
      <c r="E1174">
        <v>2064</v>
      </c>
      <c r="F1174">
        <v>99999999</v>
      </c>
      <c r="G1174">
        <v>0</v>
      </c>
      <c r="I1174" t="s">
        <v>19</v>
      </c>
      <c r="J1174" t="s">
        <v>41</v>
      </c>
      <c r="K1174">
        <v>2064</v>
      </c>
      <c r="L1174">
        <v>0</v>
      </c>
    </row>
    <row r="1175" spans="3:12" x14ac:dyDescent="0.25">
      <c r="C1175" t="s">
        <v>19</v>
      </c>
      <c r="D1175" t="s">
        <v>41</v>
      </c>
      <c r="E1175">
        <v>2065</v>
      </c>
      <c r="F1175">
        <v>99999999</v>
      </c>
      <c r="G1175">
        <v>0</v>
      </c>
      <c r="I1175" t="s">
        <v>19</v>
      </c>
      <c r="J1175" t="s">
        <v>41</v>
      </c>
      <c r="K1175">
        <v>2065</v>
      </c>
      <c r="L1175">
        <v>0</v>
      </c>
    </row>
    <row r="1176" spans="3:12" x14ac:dyDescent="0.25">
      <c r="C1176" t="s">
        <v>19</v>
      </c>
      <c r="D1176" t="s">
        <v>41</v>
      </c>
      <c r="E1176">
        <v>2066</v>
      </c>
      <c r="F1176">
        <v>99999999</v>
      </c>
      <c r="G1176">
        <v>0</v>
      </c>
      <c r="I1176" t="s">
        <v>19</v>
      </c>
      <c r="J1176" t="s">
        <v>41</v>
      </c>
      <c r="K1176">
        <v>2066</v>
      </c>
      <c r="L1176">
        <v>0</v>
      </c>
    </row>
    <row r="1177" spans="3:12" x14ac:dyDescent="0.25">
      <c r="C1177" t="s">
        <v>19</v>
      </c>
      <c r="D1177" t="s">
        <v>41</v>
      </c>
      <c r="E1177">
        <v>2067</v>
      </c>
      <c r="F1177">
        <v>99999999</v>
      </c>
      <c r="G1177">
        <v>0</v>
      </c>
      <c r="I1177" t="s">
        <v>19</v>
      </c>
      <c r="J1177" t="s">
        <v>41</v>
      </c>
      <c r="K1177">
        <v>2067</v>
      </c>
      <c r="L1177">
        <v>0</v>
      </c>
    </row>
    <row r="1178" spans="3:12" x14ac:dyDescent="0.25">
      <c r="C1178" t="s">
        <v>19</v>
      </c>
      <c r="D1178" t="s">
        <v>41</v>
      </c>
      <c r="E1178">
        <v>2068</v>
      </c>
      <c r="F1178">
        <v>99999999</v>
      </c>
      <c r="G1178">
        <v>0</v>
      </c>
      <c r="I1178" t="s">
        <v>19</v>
      </c>
      <c r="J1178" t="s">
        <v>41</v>
      </c>
      <c r="K1178">
        <v>2068</v>
      </c>
      <c r="L1178">
        <v>0</v>
      </c>
    </row>
    <row r="1179" spans="3:12" x14ac:dyDescent="0.25">
      <c r="C1179" t="s">
        <v>19</v>
      </c>
      <c r="D1179" t="s">
        <v>41</v>
      </c>
      <c r="E1179">
        <v>2069</v>
      </c>
      <c r="F1179">
        <v>99999999</v>
      </c>
      <c r="G1179">
        <v>0</v>
      </c>
      <c r="I1179" t="s">
        <v>19</v>
      </c>
      <c r="J1179" t="s">
        <v>41</v>
      </c>
      <c r="K1179">
        <v>2069</v>
      </c>
      <c r="L1179">
        <v>0</v>
      </c>
    </row>
    <row r="1180" spans="3:12" x14ac:dyDescent="0.25">
      <c r="C1180" t="s">
        <v>19</v>
      </c>
      <c r="D1180" t="s">
        <v>41</v>
      </c>
      <c r="E1180">
        <v>2070</v>
      </c>
      <c r="F1180">
        <v>99999999</v>
      </c>
      <c r="G1180">
        <v>0</v>
      </c>
      <c r="I1180" t="s">
        <v>19</v>
      </c>
      <c r="J1180" t="s">
        <v>41</v>
      </c>
      <c r="K1180">
        <v>2070</v>
      </c>
      <c r="L118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963-1851-4653-9CBF-2748A5012673}">
  <dimension ref="C2:N1179"/>
  <sheetViews>
    <sheetView topLeftCell="A385" workbookViewId="0">
      <selection activeCell="J402" sqref="J402"/>
    </sheetView>
  </sheetViews>
  <sheetFormatPr defaultRowHeight="15" x14ac:dyDescent="0.25"/>
  <cols>
    <col min="4" max="4" width="21.28515625" customWidth="1"/>
    <col min="12" max="12" width="16.7109375" customWidth="1"/>
  </cols>
  <sheetData>
    <row r="2" spans="3:14" x14ac:dyDescent="0.25">
      <c r="K2" t="s">
        <v>53</v>
      </c>
    </row>
    <row r="3" spans="3:14" x14ac:dyDescent="0.25">
      <c r="C3" s="2" t="s">
        <v>19</v>
      </c>
      <c r="D3" s="2" t="s">
        <v>20</v>
      </c>
      <c r="E3" s="2">
        <v>2015</v>
      </c>
      <c r="F3" s="2">
        <v>1.58</v>
      </c>
      <c r="K3" t="s">
        <v>19</v>
      </c>
      <c r="L3" t="s">
        <v>20</v>
      </c>
      <c r="M3">
        <v>2015</v>
      </c>
      <c r="N3">
        <v>1.58</v>
      </c>
    </row>
    <row r="4" spans="3:14" x14ac:dyDescent="0.25">
      <c r="C4" s="2" t="s">
        <v>19</v>
      </c>
      <c r="D4" s="2" t="s">
        <v>20</v>
      </c>
      <c r="E4" s="2">
        <v>2016</v>
      </c>
      <c r="F4" s="2">
        <v>1.58</v>
      </c>
      <c r="K4" t="s">
        <v>19</v>
      </c>
      <c r="L4" t="s">
        <v>20</v>
      </c>
      <c r="M4">
        <v>2016</v>
      </c>
      <c r="N4">
        <v>1.58</v>
      </c>
    </row>
    <row r="5" spans="3:14" x14ac:dyDescent="0.25">
      <c r="C5" s="2" t="s">
        <v>19</v>
      </c>
      <c r="D5" s="2" t="s">
        <v>20</v>
      </c>
      <c r="E5" s="2">
        <v>2017</v>
      </c>
      <c r="F5" s="2">
        <v>1.58</v>
      </c>
      <c r="K5" t="s">
        <v>19</v>
      </c>
      <c r="L5" t="s">
        <v>20</v>
      </c>
      <c r="M5">
        <v>2017</v>
      </c>
      <c r="N5">
        <v>1.58</v>
      </c>
    </row>
    <row r="6" spans="3:14" x14ac:dyDescent="0.25">
      <c r="C6" s="2" t="s">
        <v>19</v>
      </c>
      <c r="D6" s="2" t="s">
        <v>20</v>
      </c>
      <c r="E6" s="2">
        <v>2018</v>
      </c>
      <c r="F6" s="2">
        <v>1.58</v>
      </c>
      <c r="K6" t="s">
        <v>19</v>
      </c>
      <c r="L6" t="s">
        <v>20</v>
      </c>
      <c r="M6">
        <v>2018</v>
      </c>
      <c r="N6">
        <v>1.58</v>
      </c>
    </row>
    <row r="7" spans="3:14" x14ac:dyDescent="0.25">
      <c r="C7" s="2" t="s">
        <v>19</v>
      </c>
      <c r="D7" s="2" t="s">
        <v>20</v>
      </c>
      <c r="E7" s="2">
        <v>2019</v>
      </c>
      <c r="F7" s="2">
        <v>1.58</v>
      </c>
      <c r="K7" t="s">
        <v>19</v>
      </c>
      <c r="L7" t="s">
        <v>20</v>
      </c>
      <c r="M7">
        <v>2019</v>
      </c>
      <c r="N7">
        <v>1.58</v>
      </c>
    </row>
    <row r="8" spans="3:14" x14ac:dyDescent="0.25">
      <c r="C8" s="2" t="s">
        <v>19</v>
      </c>
      <c r="D8" s="2" t="s">
        <v>20</v>
      </c>
      <c r="E8" s="2">
        <v>2020</v>
      </c>
      <c r="F8" s="2">
        <v>1.58</v>
      </c>
      <c r="K8" t="s">
        <v>19</v>
      </c>
      <c r="L8" t="s">
        <v>20</v>
      </c>
      <c r="M8">
        <v>2020</v>
      </c>
      <c r="N8">
        <v>1.58</v>
      </c>
    </row>
    <row r="9" spans="3:14" x14ac:dyDescent="0.25">
      <c r="C9" s="2" t="s">
        <v>19</v>
      </c>
      <c r="D9" s="2" t="s">
        <v>20</v>
      </c>
      <c r="E9" s="2">
        <v>2021</v>
      </c>
      <c r="F9" s="2">
        <v>1.58</v>
      </c>
      <c r="K9" t="s">
        <v>19</v>
      </c>
      <c r="L9" t="s">
        <v>20</v>
      </c>
      <c r="M9">
        <v>2021</v>
      </c>
      <c r="N9">
        <v>1.58</v>
      </c>
    </row>
    <row r="10" spans="3:14" x14ac:dyDescent="0.25">
      <c r="C10" s="2" t="s">
        <v>19</v>
      </c>
      <c r="D10" s="2" t="s">
        <v>20</v>
      </c>
      <c r="E10" s="2">
        <v>2022</v>
      </c>
      <c r="F10" s="2">
        <v>1.58</v>
      </c>
      <c r="K10" t="s">
        <v>19</v>
      </c>
      <c r="L10" t="s">
        <v>20</v>
      </c>
      <c r="M10">
        <v>2022</v>
      </c>
      <c r="N10">
        <v>1.58</v>
      </c>
    </row>
    <row r="11" spans="3:14" x14ac:dyDescent="0.25">
      <c r="C11" s="2" t="s">
        <v>19</v>
      </c>
      <c r="D11" s="2" t="s">
        <v>20</v>
      </c>
      <c r="E11" s="2">
        <v>2023</v>
      </c>
      <c r="F11" s="2">
        <v>1.58</v>
      </c>
      <c r="K11" t="s">
        <v>19</v>
      </c>
      <c r="L11" t="s">
        <v>20</v>
      </c>
      <c r="M11">
        <v>2023</v>
      </c>
      <c r="N11">
        <v>1.58</v>
      </c>
    </row>
    <row r="12" spans="3:14" x14ac:dyDescent="0.25">
      <c r="C12" s="2" t="s">
        <v>19</v>
      </c>
      <c r="D12" s="2" t="s">
        <v>20</v>
      </c>
      <c r="E12" s="2">
        <v>2024</v>
      </c>
      <c r="F12" s="2">
        <v>1.58</v>
      </c>
      <c r="K12" t="s">
        <v>19</v>
      </c>
      <c r="L12" t="s">
        <v>20</v>
      </c>
      <c r="M12">
        <v>2024</v>
      </c>
      <c r="N12">
        <v>1.58</v>
      </c>
    </row>
    <row r="13" spans="3:14" x14ac:dyDescent="0.25">
      <c r="C13" s="2" t="s">
        <v>19</v>
      </c>
      <c r="D13" s="2" t="s">
        <v>20</v>
      </c>
      <c r="E13" s="2">
        <v>2025</v>
      </c>
      <c r="F13" s="2">
        <v>1.58</v>
      </c>
      <c r="K13" t="s">
        <v>19</v>
      </c>
      <c r="L13" t="s">
        <v>20</v>
      </c>
      <c r="M13">
        <v>2025</v>
      </c>
      <c r="N13">
        <v>1.58</v>
      </c>
    </row>
    <row r="14" spans="3:14" x14ac:dyDescent="0.25">
      <c r="C14" s="2" t="s">
        <v>19</v>
      </c>
      <c r="D14" s="2" t="s">
        <v>20</v>
      </c>
      <c r="E14" s="2">
        <v>2026</v>
      </c>
      <c r="F14" s="2">
        <v>1.58</v>
      </c>
      <c r="K14" t="s">
        <v>19</v>
      </c>
      <c r="L14" t="s">
        <v>20</v>
      </c>
      <c r="M14">
        <v>2026</v>
      </c>
      <c r="N14">
        <v>1.58</v>
      </c>
    </row>
    <row r="15" spans="3:14" x14ac:dyDescent="0.25">
      <c r="C15" s="2" t="s">
        <v>19</v>
      </c>
      <c r="D15" s="2" t="s">
        <v>20</v>
      </c>
      <c r="E15" s="2">
        <v>2027</v>
      </c>
      <c r="F15" s="2">
        <v>1.58</v>
      </c>
      <c r="K15" t="s">
        <v>19</v>
      </c>
      <c r="L15" t="s">
        <v>20</v>
      </c>
      <c r="M15">
        <v>2027</v>
      </c>
      <c r="N15">
        <v>1.58</v>
      </c>
    </row>
    <row r="16" spans="3:14" x14ac:dyDescent="0.25">
      <c r="C16" s="2" t="s">
        <v>19</v>
      </c>
      <c r="D16" s="2" t="s">
        <v>20</v>
      </c>
      <c r="E16" s="2">
        <v>2028</v>
      </c>
      <c r="F16" s="2">
        <v>1.58</v>
      </c>
      <c r="K16" t="s">
        <v>19</v>
      </c>
      <c r="L16" t="s">
        <v>20</v>
      </c>
      <c r="M16">
        <v>2028</v>
      </c>
      <c r="N16">
        <v>1.58</v>
      </c>
    </row>
    <row r="17" spans="3:14" x14ac:dyDescent="0.25">
      <c r="C17" s="2" t="s">
        <v>19</v>
      </c>
      <c r="D17" s="2" t="s">
        <v>20</v>
      </c>
      <c r="E17" s="2">
        <v>2029</v>
      </c>
      <c r="F17" s="2">
        <v>1.58</v>
      </c>
      <c r="K17" t="s">
        <v>19</v>
      </c>
      <c r="L17" t="s">
        <v>20</v>
      </c>
      <c r="M17">
        <v>2029</v>
      </c>
      <c r="N17">
        <v>1.58</v>
      </c>
    </row>
    <row r="18" spans="3:14" x14ac:dyDescent="0.25">
      <c r="C18" s="2" t="s">
        <v>19</v>
      </c>
      <c r="D18" s="2" t="s">
        <v>20</v>
      </c>
      <c r="E18" s="2">
        <v>2030</v>
      </c>
      <c r="F18" s="2">
        <v>1.58</v>
      </c>
      <c r="K18" t="s">
        <v>19</v>
      </c>
      <c r="L18" t="s">
        <v>20</v>
      </c>
      <c r="M18">
        <v>2030</v>
      </c>
      <c r="N18">
        <v>1.58</v>
      </c>
    </row>
    <row r="19" spans="3:14" x14ac:dyDescent="0.25">
      <c r="C19" s="2" t="s">
        <v>19</v>
      </c>
      <c r="D19" s="2" t="s">
        <v>20</v>
      </c>
      <c r="E19" s="2">
        <v>2031</v>
      </c>
      <c r="F19" s="2">
        <v>1.58</v>
      </c>
      <c r="K19" t="s">
        <v>19</v>
      </c>
      <c r="L19" t="s">
        <v>20</v>
      </c>
      <c r="M19">
        <v>2031</v>
      </c>
      <c r="N19">
        <v>1.58</v>
      </c>
    </row>
    <row r="20" spans="3:14" x14ac:dyDescent="0.25">
      <c r="C20" s="2" t="s">
        <v>19</v>
      </c>
      <c r="D20" s="2" t="s">
        <v>20</v>
      </c>
      <c r="E20" s="2">
        <v>2032</v>
      </c>
      <c r="F20" s="2">
        <v>1.58</v>
      </c>
      <c r="K20" t="s">
        <v>19</v>
      </c>
      <c r="L20" t="s">
        <v>20</v>
      </c>
      <c r="M20">
        <v>2032</v>
      </c>
      <c r="N20">
        <v>1.58</v>
      </c>
    </row>
    <row r="21" spans="3:14" x14ac:dyDescent="0.25">
      <c r="C21" s="2" t="s">
        <v>19</v>
      </c>
      <c r="D21" s="2" t="s">
        <v>20</v>
      </c>
      <c r="E21" s="2">
        <v>2033</v>
      </c>
      <c r="F21" s="2">
        <v>1.58</v>
      </c>
      <c r="K21" t="s">
        <v>19</v>
      </c>
      <c r="L21" t="s">
        <v>20</v>
      </c>
      <c r="M21">
        <v>2033</v>
      </c>
      <c r="N21">
        <v>1.58</v>
      </c>
    </row>
    <row r="22" spans="3:14" x14ac:dyDescent="0.25">
      <c r="C22" s="2" t="s">
        <v>19</v>
      </c>
      <c r="D22" s="2" t="s">
        <v>20</v>
      </c>
      <c r="E22" s="2">
        <v>2034</v>
      </c>
      <c r="F22" s="2">
        <v>1.58</v>
      </c>
      <c r="K22" t="s">
        <v>19</v>
      </c>
      <c r="L22" t="s">
        <v>20</v>
      </c>
      <c r="M22">
        <v>2034</v>
      </c>
      <c r="N22">
        <v>1.58</v>
      </c>
    </row>
    <row r="23" spans="3:14" x14ac:dyDescent="0.25">
      <c r="C23" s="2" t="s">
        <v>19</v>
      </c>
      <c r="D23" s="2" t="s">
        <v>20</v>
      </c>
      <c r="E23" s="2">
        <v>2035</v>
      </c>
      <c r="F23" s="2">
        <v>1.58</v>
      </c>
      <c r="K23" t="s">
        <v>19</v>
      </c>
      <c r="L23" t="s">
        <v>20</v>
      </c>
      <c r="M23">
        <v>2035</v>
      </c>
      <c r="N23">
        <v>1.58</v>
      </c>
    </row>
    <row r="24" spans="3:14" x14ac:dyDescent="0.25">
      <c r="C24" s="2" t="s">
        <v>19</v>
      </c>
      <c r="D24" s="2" t="s">
        <v>20</v>
      </c>
      <c r="E24" s="2">
        <v>2036</v>
      </c>
      <c r="F24" s="2">
        <v>1.58</v>
      </c>
      <c r="K24" t="s">
        <v>19</v>
      </c>
      <c r="L24" t="s">
        <v>20</v>
      </c>
      <c r="M24">
        <v>2036</v>
      </c>
      <c r="N24">
        <v>1.58</v>
      </c>
    </row>
    <row r="25" spans="3:14" x14ac:dyDescent="0.25">
      <c r="C25" s="2" t="s">
        <v>19</v>
      </c>
      <c r="D25" s="2" t="s">
        <v>20</v>
      </c>
      <c r="E25" s="2">
        <v>2037</v>
      </c>
      <c r="F25" s="2">
        <v>1.58</v>
      </c>
      <c r="K25" t="s">
        <v>19</v>
      </c>
      <c r="L25" t="s">
        <v>20</v>
      </c>
      <c r="M25">
        <v>2037</v>
      </c>
      <c r="N25">
        <v>1.58</v>
      </c>
    </row>
    <row r="26" spans="3:14" x14ac:dyDescent="0.25">
      <c r="C26" s="2" t="s">
        <v>19</v>
      </c>
      <c r="D26" s="2" t="s">
        <v>20</v>
      </c>
      <c r="E26" s="2">
        <v>2038</v>
      </c>
      <c r="F26" s="2">
        <v>1.58</v>
      </c>
      <c r="K26" t="s">
        <v>19</v>
      </c>
      <c r="L26" t="s">
        <v>20</v>
      </c>
      <c r="M26">
        <v>2038</v>
      </c>
      <c r="N26">
        <v>1.58</v>
      </c>
    </row>
    <row r="27" spans="3:14" x14ac:dyDescent="0.25">
      <c r="C27" s="2" t="s">
        <v>19</v>
      </c>
      <c r="D27" s="2" t="s">
        <v>20</v>
      </c>
      <c r="E27" s="2">
        <v>2039</v>
      </c>
      <c r="F27" s="2">
        <v>1.58</v>
      </c>
      <c r="K27" t="s">
        <v>19</v>
      </c>
      <c r="L27" t="s">
        <v>20</v>
      </c>
      <c r="M27">
        <v>2039</v>
      </c>
      <c r="N27">
        <v>1.58</v>
      </c>
    </row>
    <row r="28" spans="3:14" x14ac:dyDescent="0.25">
      <c r="C28" s="2" t="s">
        <v>19</v>
      </c>
      <c r="D28" s="2" t="s">
        <v>20</v>
      </c>
      <c r="E28" s="2">
        <v>2040</v>
      </c>
      <c r="F28" s="2">
        <v>1.58</v>
      </c>
      <c r="K28" t="s">
        <v>19</v>
      </c>
      <c r="L28" t="s">
        <v>20</v>
      </c>
      <c r="M28">
        <v>2040</v>
      </c>
      <c r="N28">
        <v>1.58</v>
      </c>
    </row>
    <row r="29" spans="3:14" x14ac:dyDescent="0.25">
      <c r="C29" s="2" t="s">
        <v>19</v>
      </c>
      <c r="D29" s="2" t="s">
        <v>20</v>
      </c>
      <c r="E29" s="2">
        <v>2041</v>
      </c>
      <c r="F29" s="2">
        <v>1.58</v>
      </c>
      <c r="K29" t="s">
        <v>19</v>
      </c>
      <c r="L29" t="s">
        <v>20</v>
      </c>
      <c r="M29">
        <v>2041</v>
      </c>
      <c r="N29">
        <v>1.58</v>
      </c>
    </row>
    <row r="30" spans="3:14" x14ac:dyDescent="0.25">
      <c r="C30" s="2" t="s">
        <v>19</v>
      </c>
      <c r="D30" s="2" t="s">
        <v>20</v>
      </c>
      <c r="E30" s="2">
        <v>2042</v>
      </c>
      <c r="F30" s="2">
        <v>1.58</v>
      </c>
      <c r="K30" t="s">
        <v>19</v>
      </c>
      <c r="L30" t="s">
        <v>20</v>
      </c>
      <c r="M30">
        <v>2042</v>
      </c>
      <c r="N30">
        <v>1.58</v>
      </c>
    </row>
    <row r="31" spans="3:14" x14ac:dyDescent="0.25">
      <c r="C31" s="2" t="s">
        <v>19</v>
      </c>
      <c r="D31" s="2" t="s">
        <v>20</v>
      </c>
      <c r="E31" s="2">
        <v>2043</v>
      </c>
      <c r="F31" s="2">
        <v>1.58</v>
      </c>
      <c r="K31" t="s">
        <v>19</v>
      </c>
      <c r="L31" t="s">
        <v>20</v>
      </c>
      <c r="M31">
        <v>2043</v>
      </c>
      <c r="N31">
        <v>1.58</v>
      </c>
    </row>
    <row r="32" spans="3:14" x14ac:dyDescent="0.25">
      <c r="C32" s="2" t="s">
        <v>19</v>
      </c>
      <c r="D32" s="2" t="s">
        <v>20</v>
      </c>
      <c r="E32" s="2">
        <v>2044</v>
      </c>
      <c r="F32" s="2">
        <v>1.58</v>
      </c>
      <c r="K32" t="s">
        <v>19</v>
      </c>
      <c r="L32" t="s">
        <v>20</v>
      </c>
      <c r="M32">
        <v>2044</v>
      </c>
      <c r="N32">
        <v>1.58</v>
      </c>
    </row>
    <row r="33" spans="3:14" x14ac:dyDescent="0.25">
      <c r="C33" s="2" t="s">
        <v>19</v>
      </c>
      <c r="D33" s="2" t="s">
        <v>20</v>
      </c>
      <c r="E33" s="2">
        <v>2045</v>
      </c>
      <c r="F33" s="2">
        <v>1.58</v>
      </c>
      <c r="K33" t="s">
        <v>19</v>
      </c>
      <c r="L33" t="s">
        <v>20</v>
      </c>
      <c r="M33">
        <v>2045</v>
      </c>
      <c r="N33">
        <v>1.58</v>
      </c>
    </row>
    <row r="34" spans="3:14" x14ac:dyDescent="0.25">
      <c r="C34" s="2" t="s">
        <v>19</v>
      </c>
      <c r="D34" s="2" t="s">
        <v>20</v>
      </c>
      <c r="E34" s="2">
        <v>2046</v>
      </c>
      <c r="F34" s="2">
        <v>1.58</v>
      </c>
      <c r="K34" t="s">
        <v>19</v>
      </c>
      <c r="L34" t="s">
        <v>20</v>
      </c>
      <c r="M34">
        <v>2046</v>
      </c>
      <c r="N34">
        <v>1.58</v>
      </c>
    </row>
    <row r="35" spans="3:14" x14ac:dyDescent="0.25">
      <c r="C35" s="2" t="s">
        <v>19</v>
      </c>
      <c r="D35" s="2" t="s">
        <v>20</v>
      </c>
      <c r="E35" s="2">
        <v>2047</v>
      </c>
      <c r="F35" s="2">
        <v>1.58</v>
      </c>
      <c r="K35" t="s">
        <v>19</v>
      </c>
      <c r="L35" t="s">
        <v>20</v>
      </c>
      <c r="M35">
        <v>2047</v>
      </c>
      <c r="N35">
        <v>1.58</v>
      </c>
    </row>
    <row r="36" spans="3:14" x14ac:dyDescent="0.25">
      <c r="C36" s="2" t="s">
        <v>19</v>
      </c>
      <c r="D36" s="2" t="s">
        <v>20</v>
      </c>
      <c r="E36" s="2">
        <v>2048</v>
      </c>
      <c r="F36" s="2">
        <v>1.58</v>
      </c>
      <c r="K36" t="s">
        <v>19</v>
      </c>
      <c r="L36" t="s">
        <v>20</v>
      </c>
      <c r="M36">
        <v>2048</v>
      </c>
      <c r="N36">
        <v>1.58</v>
      </c>
    </row>
    <row r="37" spans="3:14" x14ac:dyDescent="0.25">
      <c r="C37" s="2" t="s">
        <v>19</v>
      </c>
      <c r="D37" s="2" t="s">
        <v>20</v>
      </c>
      <c r="E37" s="2">
        <v>2049</v>
      </c>
      <c r="F37" s="2">
        <v>1.58</v>
      </c>
      <c r="K37" t="s">
        <v>19</v>
      </c>
      <c r="L37" t="s">
        <v>20</v>
      </c>
      <c r="M37">
        <v>2049</v>
      </c>
      <c r="N37">
        <v>1.58</v>
      </c>
    </row>
    <row r="38" spans="3:14" x14ac:dyDescent="0.25">
      <c r="C38" s="2" t="s">
        <v>19</v>
      </c>
      <c r="D38" s="2" t="s">
        <v>20</v>
      </c>
      <c r="E38" s="2">
        <v>2050</v>
      </c>
      <c r="F38" s="2">
        <v>1.58</v>
      </c>
      <c r="K38" t="s">
        <v>19</v>
      </c>
      <c r="L38" t="s">
        <v>20</v>
      </c>
      <c r="M38">
        <v>2050</v>
      </c>
      <c r="N38">
        <v>1.58</v>
      </c>
    </row>
    <row r="39" spans="3:14" x14ac:dyDescent="0.25">
      <c r="C39" s="2" t="s">
        <v>19</v>
      </c>
      <c r="D39" s="2" t="s">
        <v>20</v>
      </c>
      <c r="E39" s="2">
        <v>2051</v>
      </c>
      <c r="F39" s="2">
        <v>1.58</v>
      </c>
      <c r="K39" t="s">
        <v>19</v>
      </c>
      <c r="L39" t="s">
        <v>20</v>
      </c>
      <c r="M39">
        <v>2051</v>
      </c>
      <c r="N39">
        <v>1.58</v>
      </c>
    </row>
    <row r="40" spans="3:14" x14ac:dyDescent="0.25">
      <c r="C40" s="2" t="s">
        <v>19</v>
      </c>
      <c r="D40" s="2" t="s">
        <v>20</v>
      </c>
      <c r="E40" s="2">
        <v>2052</v>
      </c>
      <c r="F40" s="2">
        <v>1.58</v>
      </c>
      <c r="K40" t="s">
        <v>19</v>
      </c>
      <c r="L40" t="s">
        <v>20</v>
      </c>
      <c r="M40">
        <v>2052</v>
      </c>
      <c r="N40">
        <v>1.58</v>
      </c>
    </row>
    <row r="41" spans="3:14" x14ac:dyDescent="0.25">
      <c r="C41" s="2" t="s">
        <v>19</v>
      </c>
      <c r="D41" s="2" t="s">
        <v>20</v>
      </c>
      <c r="E41" s="2">
        <v>2053</v>
      </c>
      <c r="F41" s="2">
        <v>1.58</v>
      </c>
      <c r="K41" t="s">
        <v>19</v>
      </c>
      <c r="L41" t="s">
        <v>20</v>
      </c>
      <c r="M41">
        <v>2053</v>
      </c>
      <c r="N41">
        <v>1.58</v>
      </c>
    </row>
    <row r="42" spans="3:14" x14ac:dyDescent="0.25">
      <c r="C42" s="2" t="s">
        <v>19</v>
      </c>
      <c r="D42" s="2" t="s">
        <v>20</v>
      </c>
      <c r="E42" s="2">
        <v>2054</v>
      </c>
      <c r="F42" s="2">
        <v>1.58</v>
      </c>
      <c r="K42" t="s">
        <v>19</v>
      </c>
      <c r="L42" t="s">
        <v>20</v>
      </c>
      <c r="M42">
        <v>2054</v>
      </c>
      <c r="N42">
        <v>1.58</v>
      </c>
    </row>
    <row r="43" spans="3:14" x14ac:dyDescent="0.25">
      <c r="C43" s="2" t="s">
        <v>19</v>
      </c>
      <c r="D43" s="2" t="s">
        <v>20</v>
      </c>
      <c r="E43" s="2">
        <v>2055</v>
      </c>
      <c r="F43" s="2">
        <v>1.58</v>
      </c>
      <c r="K43" t="s">
        <v>19</v>
      </c>
      <c r="L43" t="s">
        <v>20</v>
      </c>
      <c r="M43">
        <v>2055</v>
      </c>
      <c r="N43">
        <v>1.58</v>
      </c>
    </row>
    <row r="44" spans="3:14" x14ac:dyDescent="0.25">
      <c r="C44" s="2" t="s">
        <v>19</v>
      </c>
      <c r="D44" s="2" t="s">
        <v>20</v>
      </c>
      <c r="E44" s="2">
        <v>2056</v>
      </c>
      <c r="F44" s="2">
        <v>1.58</v>
      </c>
      <c r="K44" t="s">
        <v>19</v>
      </c>
      <c r="L44" t="s">
        <v>20</v>
      </c>
      <c r="M44">
        <v>2056</v>
      </c>
      <c r="N44">
        <v>1.58</v>
      </c>
    </row>
    <row r="45" spans="3:14" x14ac:dyDescent="0.25">
      <c r="C45" s="2" t="s">
        <v>19</v>
      </c>
      <c r="D45" s="2" t="s">
        <v>20</v>
      </c>
      <c r="E45" s="2">
        <v>2057</v>
      </c>
      <c r="F45" s="2">
        <v>1.58</v>
      </c>
      <c r="K45" t="s">
        <v>19</v>
      </c>
      <c r="L45" t="s">
        <v>20</v>
      </c>
      <c r="M45">
        <v>2057</v>
      </c>
      <c r="N45">
        <v>1.58</v>
      </c>
    </row>
    <row r="46" spans="3:14" x14ac:dyDescent="0.25">
      <c r="C46" s="2" t="s">
        <v>19</v>
      </c>
      <c r="D46" s="2" t="s">
        <v>20</v>
      </c>
      <c r="E46" s="2">
        <v>2058</v>
      </c>
      <c r="F46" s="2">
        <v>1.58</v>
      </c>
      <c r="K46" t="s">
        <v>19</v>
      </c>
      <c r="L46" t="s">
        <v>20</v>
      </c>
      <c r="M46">
        <v>2058</v>
      </c>
      <c r="N46">
        <v>1.58</v>
      </c>
    </row>
    <row r="47" spans="3:14" x14ac:dyDescent="0.25">
      <c r="C47" s="2" t="s">
        <v>19</v>
      </c>
      <c r="D47" s="2" t="s">
        <v>20</v>
      </c>
      <c r="E47" s="2">
        <v>2059</v>
      </c>
      <c r="F47" s="2">
        <v>1.58</v>
      </c>
      <c r="K47" t="s">
        <v>19</v>
      </c>
      <c r="L47" t="s">
        <v>20</v>
      </c>
      <c r="M47">
        <v>2059</v>
      </c>
      <c r="N47">
        <v>1.58</v>
      </c>
    </row>
    <row r="48" spans="3:14" x14ac:dyDescent="0.25">
      <c r="C48" s="2" t="s">
        <v>19</v>
      </c>
      <c r="D48" s="2" t="s">
        <v>20</v>
      </c>
      <c r="E48" s="2">
        <v>2060</v>
      </c>
      <c r="F48" s="2">
        <v>1.58</v>
      </c>
      <c r="K48" t="s">
        <v>19</v>
      </c>
      <c r="L48" t="s">
        <v>20</v>
      </c>
      <c r="M48">
        <v>2060</v>
      </c>
      <c r="N48">
        <v>1.58</v>
      </c>
    </row>
    <row r="49" spans="3:14" x14ac:dyDescent="0.25">
      <c r="C49" s="2" t="s">
        <v>19</v>
      </c>
      <c r="D49" s="2" t="s">
        <v>20</v>
      </c>
      <c r="E49" s="2">
        <v>2061</v>
      </c>
      <c r="F49" s="2">
        <v>1.58</v>
      </c>
      <c r="K49" t="s">
        <v>19</v>
      </c>
      <c r="L49" t="s">
        <v>20</v>
      </c>
      <c r="M49">
        <v>2061</v>
      </c>
      <c r="N49">
        <v>1.58</v>
      </c>
    </row>
    <row r="50" spans="3:14" x14ac:dyDescent="0.25">
      <c r="C50" s="2" t="s">
        <v>19</v>
      </c>
      <c r="D50" s="2" t="s">
        <v>20</v>
      </c>
      <c r="E50" s="2">
        <v>2062</v>
      </c>
      <c r="F50" s="2">
        <v>1.58</v>
      </c>
      <c r="K50" t="s">
        <v>19</v>
      </c>
      <c r="L50" t="s">
        <v>20</v>
      </c>
      <c r="M50">
        <v>2062</v>
      </c>
      <c r="N50">
        <v>1.58</v>
      </c>
    </row>
    <row r="51" spans="3:14" x14ac:dyDescent="0.25">
      <c r="C51" s="2" t="s">
        <v>19</v>
      </c>
      <c r="D51" s="2" t="s">
        <v>20</v>
      </c>
      <c r="E51" s="2">
        <v>2063</v>
      </c>
      <c r="F51" s="2">
        <v>1.58</v>
      </c>
      <c r="K51" t="s">
        <v>19</v>
      </c>
      <c r="L51" t="s">
        <v>20</v>
      </c>
      <c r="M51">
        <v>2063</v>
      </c>
      <c r="N51">
        <v>1.58</v>
      </c>
    </row>
    <row r="52" spans="3:14" x14ac:dyDescent="0.25">
      <c r="C52" s="2" t="s">
        <v>19</v>
      </c>
      <c r="D52" s="2" t="s">
        <v>20</v>
      </c>
      <c r="E52" s="2">
        <v>2064</v>
      </c>
      <c r="F52" s="2">
        <v>1.58</v>
      </c>
      <c r="K52" t="s">
        <v>19</v>
      </c>
      <c r="L52" t="s">
        <v>20</v>
      </c>
      <c r="M52">
        <v>2064</v>
      </c>
      <c r="N52">
        <v>1.58</v>
      </c>
    </row>
    <row r="53" spans="3:14" x14ac:dyDescent="0.25">
      <c r="C53" s="2" t="s">
        <v>19</v>
      </c>
      <c r="D53" s="2" t="s">
        <v>20</v>
      </c>
      <c r="E53" s="2">
        <v>2065</v>
      </c>
      <c r="F53" s="2">
        <v>1.58</v>
      </c>
      <c r="K53" t="s">
        <v>19</v>
      </c>
      <c r="L53" t="s">
        <v>20</v>
      </c>
      <c r="M53">
        <v>2065</v>
      </c>
      <c r="N53">
        <v>1.58</v>
      </c>
    </row>
    <row r="54" spans="3:14" x14ac:dyDescent="0.25">
      <c r="C54" s="2" t="s">
        <v>19</v>
      </c>
      <c r="D54" s="2" t="s">
        <v>20</v>
      </c>
      <c r="E54" s="2">
        <v>2066</v>
      </c>
      <c r="F54" s="2">
        <v>1.58</v>
      </c>
      <c r="K54" t="s">
        <v>19</v>
      </c>
      <c r="L54" t="s">
        <v>20</v>
      </c>
      <c r="M54">
        <v>2066</v>
      </c>
      <c r="N54">
        <v>1.58</v>
      </c>
    </row>
    <row r="55" spans="3:14" x14ac:dyDescent="0.25">
      <c r="C55" s="2" t="s">
        <v>19</v>
      </c>
      <c r="D55" s="2" t="s">
        <v>20</v>
      </c>
      <c r="E55" s="2">
        <v>2067</v>
      </c>
      <c r="F55" s="2">
        <v>1.58</v>
      </c>
      <c r="K55" t="s">
        <v>19</v>
      </c>
      <c r="L55" t="s">
        <v>20</v>
      </c>
      <c r="M55">
        <v>2067</v>
      </c>
      <c r="N55">
        <v>1.58</v>
      </c>
    </row>
    <row r="56" spans="3:14" x14ac:dyDescent="0.25">
      <c r="C56" s="2" t="s">
        <v>19</v>
      </c>
      <c r="D56" s="2" t="s">
        <v>20</v>
      </c>
      <c r="E56" s="2">
        <v>2068</v>
      </c>
      <c r="F56" s="2">
        <v>1.58</v>
      </c>
      <c r="K56" t="s">
        <v>19</v>
      </c>
      <c r="L56" t="s">
        <v>20</v>
      </c>
      <c r="M56">
        <v>2068</v>
      </c>
      <c r="N56">
        <v>1.58</v>
      </c>
    </row>
    <row r="57" spans="3:14" x14ac:dyDescent="0.25">
      <c r="C57" s="2" t="s">
        <v>19</v>
      </c>
      <c r="D57" s="2" t="s">
        <v>20</v>
      </c>
      <c r="E57" s="2">
        <v>2069</v>
      </c>
      <c r="F57" s="2">
        <v>1.58</v>
      </c>
      <c r="K57" t="s">
        <v>19</v>
      </c>
      <c r="L57" t="s">
        <v>20</v>
      </c>
      <c r="M57">
        <v>2069</v>
      </c>
      <c r="N57">
        <v>1.58</v>
      </c>
    </row>
    <row r="58" spans="3:14" x14ac:dyDescent="0.25">
      <c r="C58" s="2" t="s">
        <v>19</v>
      </c>
      <c r="D58" s="2" t="s">
        <v>20</v>
      </c>
      <c r="E58" s="2">
        <v>2070</v>
      </c>
      <c r="F58" s="2">
        <v>1.58</v>
      </c>
      <c r="K58" t="s">
        <v>19</v>
      </c>
      <c r="L58" t="s">
        <v>20</v>
      </c>
      <c r="M58">
        <v>2070</v>
      </c>
      <c r="N58">
        <v>1.58</v>
      </c>
    </row>
    <row r="59" spans="3:14" x14ac:dyDescent="0.25">
      <c r="C59" t="s">
        <v>19</v>
      </c>
      <c r="D59" t="s">
        <v>21</v>
      </c>
      <c r="E59">
        <v>2015</v>
      </c>
      <c r="F59">
        <v>0</v>
      </c>
      <c r="K59" t="s">
        <v>19</v>
      </c>
      <c r="L59" t="s">
        <v>21</v>
      </c>
      <c r="M59">
        <v>2015</v>
      </c>
      <c r="N59">
        <v>0</v>
      </c>
    </row>
    <row r="60" spans="3:14" x14ac:dyDescent="0.25">
      <c r="C60" t="s">
        <v>19</v>
      </c>
      <c r="D60" t="s">
        <v>21</v>
      </c>
      <c r="E60">
        <v>2016</v>
      </c>
      <c r="F60">
        <v>0</v>
      </c>
      <c r="K60" t="s">
        <v>19</v>
      </c>
      <c r="L60" t="s">
        <v>21</v>
      </c>
      <c r="M60">
        <v>2016</v>
      </c>
      <c r="N60">
        <v>0.1</v>
      </c>
    </row>
    <row r="61" spans="3:14" x14ac:dyDescent="0.25">
      <c r="C61" t="s">
        <v>19</v>
      </c>
      <c r="D61" t="s">
        <v>21</v>
      </c>
      <c r="E61">
        <v>2017</v>
      </c>
      <c r="F61">
        <v>0</v>
      </c>
      <c r="K61" t="s">
        <v>19</v>
      </c>
      <c r="L61" t="s">
        <v>21</v>
      </c>
      <c r="M61">
        <v>2017</v>
      </c>
      <c r="N61">
        <v>0.1</v>
      </c>
    </row>
    <row r="62" spans="3:14" x14ac:dyDescent="0.25">
      <c r="C62" t="s">
        <v>19</v>
      </c>
      <c r="D62" t="s">
        <v>21</v>
      </c>
      <c r="E62">
        <v>2018</v>
      </c>
      <c r="F62">
        <v>0</v>
      </c>
      <c r="K62" t="s">
        <v>19</v>
      </c>
      <c r="L62" t="s">
        <v>21</v>
      </c>
      <c r="M62">
        <v>2018</v>
      </c>
      <c r="N62">
        <v>0.1</v>
      </c>
    </row>
    <row r="63" spans="3:14" x14ac:dyDescent="0.25">
      <c r="C63" t="s">
        <v>19</v>
      </c>
      <c r="D63" t="s">
        <v>21</v>
      </c>
      <c r="E63">
        <v>2019</v>
      </c>
      <c r="F63">
        <v>0</v>
      </c>
      <c r="K63" t="s">
        <v>19</v>
      </c>
      <c r="L63" t="s">
        <v>21</v>
      </c>
      <c r="M63">
        <v>2019</v>
      </c>
      <c r="N63">
        <v>0.1</v>
      </c>
    </row>
    <row r="64" spans="3:14" x14ac:dyDescent="0.25">
      <c r="C64" t="s">
        <v>19</v>
      </c>
      <c r="D64" t="s">
        <v>21</v>
      </c>
      <c r="E64">
        <v>2020</v>
      </c>
      <c r="F64">
        <v>0</v>
      </c>
      <c r="K64" t="s">
        <v>19</v>
      </c>
      <c r="L64" t="s">
        <v>21</v>
      </c>
      <c r="M64">
        <v>2020</v>
      </c>
      <c r="N64">
        <v>0.1</v>
      </c>
    </row>
    <row r="65" spans="3:14" x14ac:dyDescent="0.25">
      <c r="C65" t="s">
        <v>19</v>
      </c>
      <c r="D65" t="s">
        <v>21</v>
      </c>
      <c r="E65">
        <v>2021</v>
      </c>
      <c r="F65">
        <v>0.1</v>
      </c>
      <c r="K65" t="s">
        <v>19</v>
      </c>
      <c r="L65" t="s">
        <v>21</v>
      </c>
      <c r="M65">
        <v>2021</v>
      </c>
      <c r="N65">
        <v>0.3</v>
      </c>
    </row>
    <row r="66" spans="3:14" x14ac:dyDescent="0.25">
      <c r="C66" t="s">
        <v>19</v>
      </c>
      <c r="D66" t="s">
        <v>21</v>
      </c>
      <c r="E66">
        <v>2022</v>
      </c>
      <c r="F66">
        <v>0.1</v>
      </c>
      <c r="K66" t="s">
        <v>19</v>
      </c>
      <c r="L66" t="s">
        <v>21</v>
      </c>
      <c r="M66">
        <v>2022</v>
      </c>
      <c r="N66">
        <v>0.3</v>
      </c>
    </row>
    <row r="67" spans="3:14" x14ac:dyDescent="0.25">
      <c r="C67" t="s">
        <v>19</v>
      </c>
      <c r="D67" t="s">
        <v>21</v>
      </c>
      <c r="E67">
        <v>2023</v>
      </c>
      <c r="F67">
        <v>0.1</v>
      </c>
      <c r="K67" t="s">
        <v>19</v>
      </c>
      <c r="L67" t="s">
        <v>21</v>
      </c>
      <c r="M67">
        <v>2023</v>
      </c>
      <c r="N67">
        <v>0.3</v>
      </c>
    </row>
    <row r="68" spans="3:14" x14ac:dyDescent="0.25">
      <c r="C68" t="s">
        <v>19</v>
      </c>
      <c r="D68" t="s">
        <v>21</v>
      </c>
      <c r="E68">
        <v>2024</v>
      </c>
      <c r="F68">
        <v>0.1</v>
      </c>
      <c r="K68" t="s">
        <v>19</v>
      </c>
      <c r="L68" t="s">
        <v>21</v>
      </c>
      <c r="M68">
        <v>2024</v>
      </c>
      <c r="N68">
        <v>0.3</v>
      </c>
    </row>
    <row r="69" spans="3:14" x14ac:dyDescent="0.25">
      <c r="C69" t="s">
        <v>19</v>
      </c>
      <c r="D69" t="s">
        <v>21</v>
      </c>
      <c r="E69">
        <v>2025</v>
      </c>
      <c r="F69">
        <v>0.1</v>
      </c>
      <c r="K69" t="s">
        <v>19</v>
      </c>
      <c r="L69" t="s">
        <v>21</v>
      </c>
      <c r="M69">
        <v>2025</v>
      </c>
      <c r="N69">
        <v>0.3</v>
      </c>
    </row>
    <row r="70" spans="3:14" x14ac:dyDescent="0.25">
      <c r="C70" t="s">
        <v>19</v>
      </c>
      <c r="D70" t="s">
        <v>21</v>
      </c>
      <c r="E70">
        <v>2026</v>
      </c>
      <c r="F70">
        <v>0.1</v>
      </c>
      <c r="K70" t="s">
        <v>19</v>
      </c>
      <c r="L70" t="s">
        <v>21</v>
      </c>
      <c r="M70">
        <v>2026</v>
      </c>
      <c r="N70">
        <v>0.3</v>
      </c>
    </row>
    <row r="71" spans="3:14" x14ac:dyDescent="0.25">
      <c r="C71" t="s">
        <v>19</v>
      </c>
      <c r="D71" t="s">
        <v>21</v>
      </c>
      <c r="E71">
        <v>2027</v>
      </c>
      <c r="F71">
        <v>0.1</v>
      </c>
      <c r="K71" t="s">
        <v>19</v>
      </c>
      <c r="L71" t="s">
        <v>21</v>
      </c>
      <c r="M71">
        <v>2027</v>
      </c>
      <c r="N71">
        <v>0.3</v>
      </c>
    </row>
    <row r="72" spans="3:14" x14ac:dyDescent="0.25">
      <c r="C72" t="s">
        <v>19</v>
      </c>
      <c r="D72" t="s">
        <v>21</v>
      </c>
      <c r="E72">
        <v>2028</v>
      </c>
      <c r="F72">
        <v>0.1</v>
      </c>
      <c r="K72" t="s">
        <v>19</v>
      </c>
      <c r="L72" t="s">
        <v>21</v>
      </c>
      <c r="M72">
        <v>2028</v>
      </c>
      <c r="N72">
        <v>0.3</v>
      </c>
    </row>
    <row r="73" spans="3:14" x14ac:dyDescent="0.25">
      <c r="C73" t="s">
        <v>19</v>
      </c>
      <c r="D73" t="s">
        <v>21</v>
      </c>
      <c r="E73">
        <v>2029</v>
      </c>
      <c r="F73">
        <v>0.1</v>
      </c>
      <c r="K73" t="s">
        <v>19</v>
      </c>
      <c r="L73" t="s">
        <v>21</v>
      </c>
      <c r="M73">
        <v>2029</v>
      </c>
      <c r="N73">
        <v>0.3</v>
      </c>
    </row>
    <row r="74" spans="3:14" x14ac:dyDescent="0.25">
      <c r="C74" t="s">
        <v>19</v>
      </c>
      <c r="D74" t="s">
        <v>21</v>
      </c>
      <c r="E74">
        <v>2030</v>
      </c>
      <c r="F74">
        <v>0.1</v>
      </c>
      <c r="K74" t="s">
        <v>19</v>
      </c>
      <c r="L74" t="s">
        <v>21</v>
      </c>
      <c r="M74">
        <v>2030</v>
      </c>
      <c r="N74">
        <v>0.3</v>
      </c>
    </row>
    <row r="75" spans="3:14" x14ac:dyDescent="0.25">
      <c r="C75" t="s">
        <v>19</v>
      </c>
      <c r="D75" t="s">
        <v>21</v>
      </c>
      <c r="E75">
        <v>2031</v>
      </c>
      <c r="F75">
        <v>0.1</v>
      </c>
      <c r="K75" t="s">
        <v>19</v>
      </c>
      <c r="L75" t="s">
        <v>21</v>
      </c>
      <c r="M75">
        <v>2031</v>
      </c>
      <c r="N75">
        <v>0.3</v>
      </c>
    </row>
    <row r="76" spans="3:14" x14ac:dyDescent="0.25">
      <c r="C76" t="s">
        <v>19</v>
      </c>
      <c r="D76" t="s">
        <v>21</v>
      </c>
      <c r="E76">
        <v>2032</v>
      </c>
      <c r="F76">
        <v>0.1</v>
      </c>
      <c r="K76" t="s">
        <v>19</v>
      </c>
      <c r="L76" t="s">
        <v>21</v>
      </c>
      <c r="M76">
        <v>2032</v>
      </c>
      <c r="N76">
        <v>0.3</v>
      </c>
    </row>
    <row r="77" spans="3:14" x14ac:dyDescent="0.25">
      <c r="C77" t="s">
        <v>19</v>
      </c>
      <c r="D77" t="s">
        <v>21</v>
      </c>
      <c r="E77">
        <v>2033</v>
      </c>
      <c r="F77">
        <v>0.1</v>
      </c>
      <c r="K77" t="s">
        <v>19</v>
      </c>
      <c r="L77" t="s">
        <v>21</v>
      </c>
      <c r="M77">
        <v>2033</v>
      </c>
      <c r="N77">
        <v>0.3</v>
      </c>
    </row>
    <row r="78" spans="3:14" x14ac:dyDescent="0.25">
      <c r="C78" t="s">
        <v>19</v>
      </c>
      <c r="D78" t="s">
        <v>21</v>
      </c>
      <c r="E78">
        <v>2034</v>
      </c>
      <c r="F78">
        <v>0.1</v>
      </c>
      <c r="K78" t="s">
        <v>19</v>
      </c>
      <c r="L78" t="s">
        <v>21</v>
      </c>
      <c r="M78">
        <v>2034</v>
      </c>
      <c r="N78">
        <v>0.3</v>
      </c>
    </row>
    <row r="79" spans="3:14" x14ac:dyDescent="0.25">
      <c r="C79" t="s">
        <v>19</v>
      </c>
      <c r="D79" t="s">
        <v>21</v>
      </c>
      <c r="E79">
        <v>2035</v>
      </c>
      <c r="F79">
        <v>0.1</v>
      </c>
      <c r="K79" t="s">
        <v>19</v>
      </c>
      <c r="L79" t="s">
        <v>21</v>
      </c>
      <c r="M79">
        <v>2035</v>
      </c>
      <c r="N79">
        <v>0.3</v>
      </c>
    </row>
    <row r="80" spans="3:14" x14ac:dyDescent="0.25">
      <c r="C80" t="s">
        <v>19</v>
      </c>
      <c r="D80" t="s">
        <v>21</v>
      </c>
      <c r="E80">
        <v>2036</v>
      </c>
      <c r="F80">
        <v>0.1</v>
      </c>
      <c r="K80" t="s">
        <v>19</v>
      </c>
      <c r="L80" t="s">
        <v>21</v>
      </c>
      <c r="M80">
        <v>2036</v>
      </c>
      <c r="N80">
        <v>0.3</v>
      </c>
    </row>
    <row r="81" spans="3:14" x14ac:dyDescent="0.25">
      <c r="C81" t="s">
        <v>19</v>
      </c>
      <c r="D81" t="s">
        <v>21</v>
      </c>
      <c r="E81">
        <v>2037</v>
      </c>
      <c r="F81">
        <v>0.1</v>
      </c>
      <c r="K81" t="s">
        <v>19</v>
      </c>
      <c r="L81" t="s">
        <v>21</v>
      </c>
      <c r="M81">
        <v>2037</v>
      </c>
      <c r="N81">
        <v>0.3</v>
      </c>
    </row>
    <row r="82" spans="3:14" x14ac:dyDescent="0.25">
      <c r="C82" t="s">
        <v>19</v>
      </c>
      <c r="D82" t="s">
        <v>21</v>
      </c>
      <c r="E82">
        <v>2038</v>
      </c>
      <c r="F82">
        <v>0.1</v>
      </c>
      <c r="K82" t="s">
        <v>19</v>
      </c>
      <c r="L82" t="s">
        <v>21</v>
      </c>
      <c r="M82">
        <v>2038</v>
      </c>
      <c r="N82">
        <v>0.3</v>
      </c>
    </row>
    <row r="83" spans="3:14" x14ac:dyDescent="0.25">
      <c r="C83" t="s">
        <v>19</v>
      </c>
      <c r="D83" t="s">
        <v>21</v>
      </c>
      <c r="E83">
        <v>2039</v>
      </c>
      <c r="F83">
        <v>0.1</v>
      </c>
      <c r="K83" t="s">
        <v>19</v>
      </c>
      <c r="L83" t="s">
        <v>21</v>
      </c>
      <c r="M83">
        <v>2039</v>
      </c>
      <c r="N83">
        <v>0.3</v>
      </c>
    </row>
    <row r="84" spans="3:14" x14ac:dyDescent="0.25">
      <c r="C84" t="s">
        <v>19</v>
      </c>
      <c r="D84" t="s">
        <v>21</v>
      </c>
      <c r="E84">
        <v>2040</v>
      </c>
      <c r="F84">
        <v>0.1</v>
      </c>
      <c r="K84" t="s">
        <v>19</v>
      </c>
      <c r="L84" t="s">
        <v>21</v>
      </c>
      <c r="M84">
        <v>2040</v>
      </c>
      <c r="N84">
        <v>0.3</v>
      </c>
    </row>
    <row r="85" spans="3:14" x14ac:dyDescent="0.25">
      <c r="C85" t="s">
        <v>19</v>
      </c>
      <c r="D85" t="s">
        <v>21</v>
      </c>
      <c r="E85">
        <v>2041</v>
      </c>
      <c r="F85">
        <v>0.1</v>
      </c>
      <c r="K85" t="s">
        <v>19</v>
      </c>
      <c r="L85" t="s">
        <v>21</v>
      </c>
      <c r="M85">
        <v>2041</v>
      </c>
      <c r="N85">
        <v>0.3</v>
      </c>
    </row>
    <row r="86" spans="3:14" x14ac:dyDescent="0.25">
      <c r="C86" t="s">
        <v>19</v>
      </c>
      <c r="D86" t="s">
        <v>21</v>
      </c>
      <c r="E86">
        <v>2042</v>
      </c>
      <c r="F86">
        <v>0.1</v>
      </c>
      <c r="K86" t="s">
        <v>19</v>
      </c>
      <c r="L86" t="s">
        <v>21</v>
      </c>
      <c r="M86">
        <v>2042</v>
      </c>
      <c r="N86">
        <v>0.3</v>
      </c>
    </row>
    <row r="87" spans="3:14" x14ac:dyDescent="0.25">
      <c r="C87" t="s">
        <v>19</v>
      </c>
      <c r="D87" t="s">
        <v>21</v>
      </c>
      <c r="E87">
        <v>2043</v>
      </c>
      <c r="F87">
        <v>0.1</v>
      </c>
      <c r="K87" t="s">
        <v>19</v>
      </c>
      <c r="L87" t="s">
        <v>21</v>
      </c>
      <c r="M87">
        <v>2043</v>
      </c>
      <c r="N87">
        <v>0.3</v>
      </c>
    </row>
    <row r="88" spans="3:14" x14ac:dyDescent="0.25">
      <c r="C88" t="s">
        <v>19</v>
      </c>
      <c r="D88" t="s">
        <v>21</v>
      </c>
      <c r="E88">
        <v>2044</v>
      </c>
      <c r="F88">
        <v>0.1</v>
      </c>
      <c r="K88" t="s">
        <v>19</v>
      </c>
      <c r="L88" t="s">
        <v>21</v>
      </c>
      <c r="M88">
        <v>2044</v>
      </c>
      <c r="N88">
        <v>0.3</v>
      </c>
    </row>
    <row r="89" spans="3:14" x14ac:dyDescent="0.25">
      <c r="C89" t="s">
        <v>19</v>
      </c>
      <c r="D89" t="s">
        <v>21</v>
      </c>
      <c r="E89">
        <v>2045</v>
      </c>
      <c r="F89">
        <v>0.1</v>
      </c>
      <c r="K89" t="s">
        <v>19</v>
      </c>
      <c r="L89" t="s">
        <v>21</v>
      </c>
      <c r="M89">
        <v>2045</v>
      </c>
      <c r="N89">
        <v>0.3</v>
      </c>
    </row>
    <row r="90" spans="3:14" x14ac:dyDescent="0.25">
      <c r="C90" t="s">
        <v>19</v>
      </c>
      <c r="D90" t="s">
        <v>21</v>
      </c>
      <c r="E90">
        <v>2046</v>
      </c>
      <c r="F90">
        <v>0.1</v>
      </c>
      <c r="K90" t="s">
        <v>19</v>
      </c>
      <c r="L90" t="s">
        <v>21</v>
      </c>
      <c r="M90">
        <v>2046</v>
      </c>
      <c r="N90">
        <v>0.3</v>
      </c>
    </row>
    <row r="91" spans="3:14" x14ac:dyDescent="0.25">
      <c r="C91" t="s">
        <v>19</v>
      </c>
      <c r="D91" t="s">
        <v>21</v>
      </c>
      <c r="E91">
        <v>2047</v>
      </c>
      <c r="F91">
        <v>0.1</v>
      </c>
      <c r="K91" t="s">
        <v>19</v>
      </c>
      <c r="L91" t="s">
        <v>21</v>
      </c>
      <c r="M91">
        <v>2047</v>
      </c>
      <c r="N91">
        <v>0.3</v>
      </c>
    </row>
    <row r="92" spans="3:14" x14ac:dyDescent="0.25">
      <c r="C92" t="s">
        <v>19</v>
      </c>
      <c r="D92" t="s">
        <v>21</v>
      </c>
      <c r="E92">
        <v>2048</v>
      </c>
      <c r="F92">
        <v>0.3</v>
      </c>
      <c r="K92" t="s">
        <v>19</v>
      </c>
      <c r="L92" t="s">
        <v>21</v>
      </c>
      <c r="M92">
        <v>2048</v>
      </c>
      <c r="N92">
        <v>0.3</v>
      </c>
    </row>
    <row r="93" spans="3:14" x14ac:dyDescent="0.25">
      <c r="C93" t="s">
        <v>19</v>
      </c>
      <c r="D93" t="s">
        <v>21</v>
      </c>
      <c r="E93">
        <v>2049</v>
      </c>
      <c r="F93">
        <v>0.3</v>
      </c>
      <c r="K93" t="s">
        <v>19</v>
      </c>
      <c r="L93" t="s">
        <v>21</v>
      </c>
      <c r="M93">
        <v>2049</v>
      </c>
      <c r="N93">
        <v>0.3</v>
      </c>
    </row>
    <row r="94" spans="3:14" x14ac:dyDescent="0.25">
      <c r="C94" t="s">
        <v>19</v>
      </c>
      <c r="D94" t="s">
        <v>21</v>
      </c>
      <c r="E94">
        <v>2050</v>
      </c>
      <c r="F94">
        <v>0.3</v>
      </c>
      <c r="K94" t="s">
        <v>19</v>
      </c>
      <c r="L94" t="s">
        <v>21</v>
      </c>
      <c r="M94">
        <v>2050</v>
      </c>
      <c r="N94">
        <v>0.3</v>
      </c>
    </row>
    <row r="95" spans="3:14" x14ac:dyDescent="0.25">
      <c r="C95" t="s">
        <v>19</v>
      </c>
      <c r="D95" t="s">
        <v>21</v>
      </c>
      <c r="E95">
        <v>2051</v>
      </c>
      <c r="F95">
        <v>0.3</v>
      </c>
      <c r="K95" t="s">
        <v>19</v>
      </c>
      <c r="L95" t="s">
        <v>21</v>
      </c>
      <c r="M95">
        <v>2051</v>
      </c>
      <c r="N95">
        <v>0.3</v>
      </c>
    </row>
    <row r="96" spans="3:14" x14ac:dyDescent="0.25">
      <c r="C96" t="s">
        <v>19</v>
      </c>
      <c r="D96" t="s">
        <v>21</v>
      </c>
      <c r="E96">
        <v>2052</v>
      </c>
      <c r="F96">
        <v>0.3</v>
      </c>
      <c r="K96" t="s">
        <v>19</v>
      </c>
      <c r="L96" t="s">
        <v>21</v>
      </c>
      <c r="M96">
        <v>2052</v>
      </c>
      <c r="N96">
        <v>0.3</v>
      </c>
    </row>
    <row r="97" spans="3:14" x14ac:dyDescent="0.25">
      <c r="C97" t="s">
        <v>19</v>
      </c>
      <c r="D97" t="s">
        <v>21</v>
      </c>
      <c r="E97">
        <v>2053</v>
      </c>
      <c r="F97">
        <v>0.3</v>
      </c>
      <c r="K97" t="s">
        <v>19</v>
      </c>
      <c r="L97" t="s">
        <v>21</v>
      </c>
      <c r="M97">
        <v>2053</v>
      </c>
      <c r="N97">
        <v>0.3</v>
      </c>
    </row>
    <row r="98" spans="3:14" x14ac:dyDescent="0.25">
      <c r="C98" t="s">
        <v>19</v>
      </c>
      <c r="D98" t="s">
        <v>21</v>
      </c>
      <c r="E98">
        <v>2054</v>
      </c>
      <c r="F98">
        <v>0.3</v>
      </c>
      <c r="K98" t="s">
        <v>19</v>
      </c>
      <c r="L98" t="s">
        <v>21</v>
      </c>
      <c r="M98">
        <v>2054</v>
      </c>
      <c r="N98">
        <v>0.3</v>
      </c>
    </row>
    <row r="99" spans="3:14" x14ac:dyDescent="0.25">
      <c r="C99" t="s">
        <v>19</v>
      </c>
      <c r="D99" t="s">
        <v>21</v>
      </c>
      <c r="E99">
        <v>2055</v>
      </c>
      <c r="F99">
        <v>0.3</v>
      </c>
      <c r="K99" t="s">
        <v>19</v>
      </c>
      <c r="L99" t="s">
        <v>21</v>
      </c>
      <c r="M99">
        <v>2055</v>
      </c>
      <c r="N99">
        <v>0.3</v>
      </c>
    </row>
    <row r="100" spans="3:14" x14ac:dyDescent="0.25">
      <c r="C100" t="s">
        <v>19</v>
      </c>
      <c r="D100" t="s">
        <v>21</v>
      </c>
      <c r="E100">
        <v>2056</v>
      </c>
      <c r="F100">
        <v>0.3</v>
      </c>
      <c r="K100" t="s">
        <v>19</v>
      </c>
      <c r="L100" t="s">
        <v>21</v>
      </c>
      <c r="M100">
        <v>2056</v>
      </c>
      <c r="N100">
        <v>0.3</v>
      </c>
    </row>
    <row r="101" spans="3:14" x14ac:dyDescent="0.25">
      <c r="C101" t="s">
        <v>19</v>
      </c>
      <c r="D101" t="s">
        <v>21</v>
      </c>
      <c r="E101">
        <v>2057</v>
      </c>
      <c r="F101">
        <v>0.3</v>
      </c>
      <c r="K101" t="s">
        <v>19</v>
      </c>
      <c r="L101" t="s">
        <v>21</v>
      </c>
      <c r="M101">
        <v>2057</v>
      </c>
      <c r="N101">
        <v>0.3</v>
      </c>
    </row>
    <row r="102" spans="3:14" x14ac:dyDescent="0.25">
      <c r="C102" t="s">
        <v>19</v>
      </c>
      <c r="D102" t="s">
        <v>21</v>
      </c>
      <c r="E102">
        <v>2058</v>
      </c>
      <c r="F102">
        <v>0.3</v>
      </c>
      <c r="K102" t="s">
        <v>19</v>
      </c>
      <c r="L102" t="s">
        <v>21</v>
      </c>
      <c r="M102">
        <v>2058</v>
      </c>
      <c r="N102">
        <v>0.3</v>
      </c>
    </row>
    <row r="103" spans="3:14" x14ac:dyDescent="0.25">
      <c r="C103" t="s">
        <v>19</v>
      </c>
      <c r="D103" t="s">
        <v>21</v>
      </c>
      <c r="E103">
        <v>2059</v>
      </c>
      <c r="F103">
        <v>0.3</v>
      </c>
      <c r="K103" t="s">
        <v>19</v>
      </c>
      <c r="L103" t="s">
        <v>21</v>
      </c>
      <c r="M103">
        <v>2059</v>
      </c>
      <c r="N103">
        <v>0.3</v>
      </c>
    </row>
    <row r="104" spans="3:14" x14ac:dyDescent="0.25">
      <c r="C104" t="s">
        <v>19</v>
      </c>
      <c r="D104" t="s">
        <v>21</v>
      </c>
      <c r="E104">
        <v>2060</v>
      </c>
      <c r="F104">
        <v>0.3</v>
      </c>
      <c r="K104" t="s">
        <v>19</v>
      </c>
      <c r="L104" t="s">
        <v>21</v>
      </c>
      <c r="M104">
        <v>2060</v>
      </c>
      <c r="N104">
        <v>0.3</v>
      </c>
    </row>
    <row r="105" spans="3:14" x14ac:dyDescent="0.25">
      <c r="C105" t="s">
        <v>19</v>
      </c>
      <c r="D105" t="s">
        <v>21</v>
      </c>
      <c r="E105">
        <v>2061</v>
      </c>
      <c r="F105">
        <v>0.3</v>
      </c>
      <c r="K105" t="s">
        <v>19</v>
      </c>
      <c r="L105" t="s">
        <v>21</v>
      </c>
      <c r="M105">
        <v>2061</v>
      </c>
      <c r="N105">
        <v>0.3</v>
      </c>
    </row>
    <row r="106" spans="3:14" x14ac:dyDescent="0.25">
      <c r="C106" t="s">
        <v>19</v>
      </c>
      <c r="D106" t="s">
        <v>21</v>
      </c>
      <c r="E106">
        <v>2062</v>
      </c>
      <c r="F106">
        <v>0.3</v>
      </c>
      <c r="K106" t="s">
        <v>19</v>
      </c>
      <c r="L106" t="s">
        <v>21</v>
      </c>
      <c r="M106">
        <v>2062</v>
      </c>
      <c r="N106">
        <v>0.3</v>
      </c>
    </row>
    <row r="107" spans="3:14" x14ac:dyDescent="0.25">
      <c r="C107" t="s">
        <v>19</v>
      </c>
      <c r="D107" t="s">
        <v>21</v>
      </c>
      <c r="E107">
        <v>2063</v>
      </c>
      <c r="F107">
        <v>0.3</v>
      </c>
      <c r="K107" t="s">
        <v>19</v>
      </c>
      <c r="L107" t="s">
        <v>21</v>
      </c>
      <c r="M107">
        <v>2063</v>
      </c>
      <c r="N107">
        <v>0.3</v>
      </c>
    </row>
    <row r="108" spans="3:14" x14ac:dyDescent="0.25">
      <c r="C108" t="s">
        <v>19</v>
      </c>
      <c r="D108" t="s">
        <v>21</v>
      </c>
      <c r="E108">
        <v>2064</v>
      </c>
      <c r="F108">
        <v>0.3</v>
      </c>
      <c r="K108" t="s">
        <v>19</v>
      </c>
      <c r="L108" t="s">
        <v>21</v>
      </c>
      <c r="M108">
        <v>2064</v>
      </c>
      <c r="N108">
        <v>0.3</v>
      </c>
    </row>
    <row r="109" spans="3:14" x14ac:dyDescent="0.25">
      <c r="C109" t="s">
        <v>19</v>
      </c>
      <c r="D109" t="s">
        <v>21</v>
      </c>
      <c r="E109">
        <v>2065</v>
      </c>
      <c r="F109">
        <v>0.3</v>
      </c>
      <c r="K109" t="s">
        <v>19</v>
      </c>
      <c r="L109" t="s">
        <v>21</v>
      </c>
      <c r="M109">
        <v>2065</v>
      </c>
      <c r="N109">
        <v>0.3</v>
      </c>
    </row>
    <row r="110" spans="3:14" x14ac:dyDescent="0.25">
      <c r="C110" t="s">
        <v>19</v>
      </c>
      <c r="D110" t="s">
        <v>21</v>
      </c>
      <c r="E110">
        <v>2066</v>
      </c>
      <c r="F110">
        <v>0.3</v>
      </c>
      <c r="K110" t="s">
        <v>19</v>
      </c>
      <c r="L110" t="s">
        <v>21</v>
      </c>
      <c r="M110">
        <v>2066</v>
      </c>
      <c r="N110">
        <v>0.3</v>
      </c>
    </row>
    <row r="111" spans="3:14" x14ac:dyDescent="0.25">
      <c r="C111" t="s">
        <v>19</v>
      </c>
      <c r="D111" t="s">
        <v>21</v>
      </c>
      <c r="E111">
        <v>2067</v>
      </c>
      <c r="F111">
        <v>0.3</v>
      </c>
      <c r="K111" t="s">
        <v>19</v>
      </c>
      <c r="L111" t="s">
        <v>21</v>
      </c>
      <c r="M111">
        <v>2067</v>
      </c>
      <c r="N111">
        <v>0.3</v>
      </c>
    </row>
    <row r="112" spans="3:14" x14ac:dyDescent="0.25">
      <c r="C112" t="s">
        <v>19</v>
      </c>
      <c r="D112" t="s">
        <v>21</v>
      </c>
      <c r="E112">
        <v>2068</v>
      </c>
      <c r="F112">
        <v>0.3</v>
      </c>
      <c r="K112" t="s">
        <v>19</v>
      </c>
      <c r="L112" t="s">
        <v>21</v>
      </c>
      <c r="M112">
        <v>2068</v>
      </c>
      <c r="N112">
        <v>0.3</v>
      </c>
    </row>
    <row r="113" spans="3:14" x14ac:dyDescent="0.25">
      <c r="C113" t="s">
        <v>19</v>
      </c>
      <c r="D113" t="s">
        <v>21</v>
      </c>
      <c r="E113">
        <v>2069</v>
      </c>
      <c r="F113">
        <v>0.3</v>
      </c>
      <c r="K113" t="s">
        <v>19</v>
      </c>
      <c r="L113" t="s">
        <v>21</v>
      </c>
      <c r="M113">
        <v>2069</v>
      </c>
      <c r="N113">
        <v>0.3</v>
      </c>
    </row>
    <row r="114" spans="3:14" x14ac:dyDescent="0.25">
      <c r="C114" t="s">
        <v>19</v>
      </c>
      <c r="D114" t="s">
        <v>21</v>
      </c>
      <c r="E114">
        <v>2070</v>
      </c>
      <c r="F114">
        <v>0.3</v>
      </c>
      <c r="K114" t="s">
        <v>19</v>
      </c>
      <c r="L114" t="s">
        <v>21</v>
      </c>
      <c r="M114">
        <v>2070</v>
      </c>
      <c r="N114">
        <v>0.3</v>
      </c>
    </row>
    <row r="115" spans="3:14" x14ac:dyDescent="0.25">
      <c r="C115" t="s">
        <v>19</v>
      </c>
      <c r="D115" t="s">
        <v>22</v>
      </c>
      <c r="E115">
        <v>2015</v>
      </c>
      <c r="F115">
        <v>0</v>
      </c>
      <c r="K115" t="s">
        <v>19</v>
      </c>
      <c r="L115" t="s">
        <v>22</v>
      </c>
      <c r="M115">
        <v>2015</v>
      </c>
      <c r="N115">
        <v>0</v>
      </c>
    </row>
    <row r="116" spans="3:14" x14ac:dyDescent="0.25">
      <c r="C116" t="s">
        <v>19</v>
      </c>
      <c r="D116" t="s">
        <v>22</v>
      </c>
      <c r="E116">
        <v>2016</v>
      </c>
      <c r="F116">
        <v>0</v>
      </c>
      <c r="K116" t="s">
        <v>19</v>
      </c>
      <c r="L116" t="s">
        <v>22</v>
      </c>
      <c r="M116">
        <v>2016</v>
      </c>
      <c r="N116">
        <v>1E-3</v>
      </c>
    </row>
    <row r="117" spans="3:14" x14ac:dyDescent="0.25">
      <c r="C117" t="s">
        <v>19</v>
      </c>
      <c r="D117" t="s">
        <v>22</v>
      </c>
      <c r="E117">
        <v>2017</v>
      </c>
      <c r="F117">
        <v>0</v>
      </c>
      <c r="K117" t="s">
        <v>19</v>
      </c>
      <c r="L117" t="s">
        <v>22</v>
      </c>
      <c r="M117">
        <v>2017</v>
      </c>
      <c r="N117">
        <v>1E-3</v>
      </c>
    </row>
    <row r="118" spans="3:14" x14ac:dyDescent="0.25">
      <c r="C118" t="s">
        <v>19</v>
      </c>
      <c r="D118" t="s">
        <v>22</v>
      </c>
      <c r="E118">
        <v>2018</v>
      </c>
      <c r="F118">
        <v>0</v>
      </c>
      <c r="K118" t="s">
        <v>19</v>
      </c>
      <c r="L118" t="s">
        <v>22</v>
      </c>
      <c r="M118">
        <v>2018</v>
      </c>
      <c r="N118">
        <v>1E-3</v>
      </c>
    </row>
    <row r="119" spans="3:14" x14ac:dyDescent="0.25">
      <c r="C119" t="s">
        <v>19</v>
      </c>
      <c r="D119" t="s">
        <v>22</v>
      </c>
      <c r="E119">
        <v>2019</v>
      </c>
      <c r="F119">
        <v>0</v>
      </c>
      <c r="K119" t="s">
        <v>19</v>
      </c>
      <c r="L119" t="s">
        <v>22</v>
      </c>
      <c r="M119">
        <v>2019</v>
      </c>
      <c r="N119">
        <v>1E-3</v>
      </c>
    </row>
    <row r="120" spans="3:14" x14ac:dyDescent="0.25">
      <c r="C120" t="s">
        <v>19</v>
      </c>
      <c r="D120" t="s">
        <v>22</v>
      </c>
      <c r="E120">
        <v>2020</v>
      </c>
      <c r="F120">
        <v>0</v>
      </c>
      <c r="K120" t="s">
        <v>19</v>
      </c>
      <c r="L120" t="s">
        <v>22</v>
      </c>
      <c r="M120">
        <v>2020</v>
      </c>
      <c r="N120">
        <v>1E-3</v>
      </c>
    </row>
    <row r="121" spans="3:14" x14ac:dyDescent="0.25">
      <c r="C121" t="s">
        <v>19</v>
      </c>
      <c r="D121" t="s">
        <v>22</v>
      </c>
      <c r="E121">
        <v>2021</v>
      </c>
      <c r="F121">
        <v>1E-3</v>
      </c>
      <c r="K121" t="s">
        <v>19</v>
      </c>
      <c r="L121" t="s">
        <v>22</v>
      </c>
      <c r="M121">
        <v>2021</v>
      </c>
      <c r="N121">
        <v>0.01</v>
      </c>
    </row>
    <row r="122" spans="3:14" x14ac:dyDescent="0.25">
      <c r="C122" t="s">
        <v>19</v>
      </c>
      <c r="D122" t="s">
        <v>22</v>
      </c>
      <c r="E122">
        <v>2022</v>
      </c>
      <c r="F122">
        <v>1E-3</v>
      </c>
      <c r="K122" t="s">
        <v>19</v>
      </c>
      <c r="L122" t="s">
        <v>22</v>
      </c>
      <c r="M122">
        <v>2022</v>
      </c>
      <c r="N122">
        <v>0.01</v>
      </c>
    </row>
    <row r="123" spans="3:14" x14ac:dyDescent="0.25">
      <c r="C123" t="s">
        <v>19</v>
      </c>
      <c r="D123" t="s">
        <v>22</v>
      </c>
      <c r="E123">
        <v>2023</v>
      </c>
      <c r="F123">
        <v>1E-3</v>
      </c>
      <c r="K123" t="s">
        <v>19</v>
      </c>
      <c r="L123" t="s">
        <v>22</v>
      </c>
      <c r="M123">
        <v>2023</v>
      </c>
      <c r="N123">
        <v>0.01</v>
      </c>
    </row>
    <row r="124" spans="3:14" x14ac:dyDescent="0.25">
      <c r="C124" t="s">
        <v>19</v>
      </c>
      <c r="D124" t="s">
        <v>22</v>
      </c>
      <c r="E124">
        <v>2024</v>
      </c>
      <c r="F124">
        <v>1E-3</v>
      </c>
      <c r="K124" t="s">
        <v>19</v>
      </c>
      <c r="L124" t="s">
        <v>22</v>
      </c>
      <c r="M124">
        <v>2024</v>
      </c>
      <c r="N124">
        <v>0.01</v>
      </c>
    </row>
    <row r="125" spans="3:14" x14ac:dyDescent="0.25">
      <c r="C125" t="s">
        <v>19</v>
      </c>
      <c r="D125" t="s">
        <v>22</v>
      </c>
      <c r="E125">
        <v>2025</v>
      </c>
      <c r="F125">
        <v>1E-3</v>
      </c>
      <c r="K125" t="s">
        <v>19</v>
      </c>
      <c r="L125" t="s">
        <v>22</v>
      </c>
      <c r="M125">
        <v>2025</v>
      </c>
      <c r="N125">
        <v>0.01</v>
      </c>
    </row>
    <row r="126" spans="3:14" x14ac:dyDescent="0.25">
      <c r="C126" t="s">
        <v>19</v>
      </c>
      <c r="D126" t="s">
        <v>22</v>
      </c>
      <c r="E126">
        <v>2026</v>
      </c>
      <c r="F126">
        <v>1E-3</v>
      </c>
      <c r="K126" t="s">
        <v>19</v>
      </c>
      <c r="L126" t="s">
        <v>22</v>
      </c>
      <c r="M126">
        <v>2026</v>
      </c>
      <c r="N126">
        <v>0.01</v>
      </c>
    </row>
    <row r="127" spans="3:14" x14ac:dyDescent="0.25">
      <c r="C127" t="s">
        <v>19</v>
      </c>
      <c r="D127" t="s">
        <v>22</v>
      </c>
      <c r="E127">
        <v>2027</v>
      </c>
      <c r="F127">
        <v>1E-3</v>
      </c>
      <c r="K127" t="s">
        <v>19</v>
      </c>
      <c r="L127" t="s">
        <v>22</v>
      </c>
      <c r="M127">
        <v>2027</v>
      </c>
      <c r="N127">
        <v>0.01</v>
      </c>
    </row>
    <row r="128" spans="3:14" x14ac:dyDescent="0.25">
      <c r="C128" t="s">
        <v>19</v>
      </c>
      <c r="D128" t="s">
        <v>22</v>
      </c>
      <c r="E128">
        <v>2028</v>
      </c>
      <c r="F128">
        <v>1E-3</v>
      </c>
      <c r="K128" t="s">
        <v>19</v>
      </c>
      <c r="L128" t="s">
        <v>22</v>
      </c>
      <c r="M128">
        <v>2028</v>
      </c>
      <c r="N128">
        <v>0.01</v>
      </c>
    </row>
    <row r="129" spans="3:14" x14ac:dyDescent="0.25">
      <c r="C129" t="s">
        <v>19</v>
      </c>
      <c r="D129" t="s">
        <v>22</v>
      </c>
      <c r="E129">
        <v>2029</v>
      </c>
      <c r="F129">
        <v>1E-3</v>
      </c>
      <c r="K129" t="s">
        <v>19</v>
      </c>
      <c r="L129" t="s">
        <v>22</v>
      </c>
      <c r="M129">
        <v>2029</v>
      </c>
      <c r="N129">
        <v>0.01</v>
      </c>
    </row>
    <row r="130" spans="3:14" x14ac:dyDescent="0.25">
      <c r="C130" t="s">
        <v>19</v>
      </c>
      <c r="D130" t="s">
        <v>22</v>
      </c>
      <c r="E130">
        <v>2030</v>
      </c>
      <c r="F130">
        <v>1E-3</v>
      </c>
      <c r="K130" t="s">
        <v>19</v>
      </c>
      <c r="L130" t="s">
        <v>22</v>
      </c>
      <c r="M130">
        <v>2030</v>
      </c>
      <c r="N130">
        <v>0.01</v>
      </c>
    </row>
    <row r="131" spans="3:14" x14ac:dyDescent="0.25">
      <c r="C131" t="s">
        <v>19</v>
      </c>
      <c r="D131" t="s">
        <v>22</v>
      </c>
      <c r="E131">
        <v>2031</v>
      </c>
      <c r="F131">
        <v>0.01</v>
      </c>
      <c r="K131" t="s">
        <v>19</v>
      </c>
      <c r="L131" t="s">
        <v>22</v>
      </c>
      <c r="M131">
        <v>2031</v>
      </c>
      <c r="N131">
        <v>0.2</v>
      </c>
    </row>
    <row r="132" spans="3:14" x14ac:dyDescent="0.25">
      <c r="C132" t="s">
        <v>19</v>
      </c>
      <c r="D132" t="s">
        <v>22</v>
      </c>
      <c r="E132">
        <v>2032</v>
      </c>
      <c r="F132">
        <v>0.01</v>
      </c>
      <c r="K132" t="s">
        <v>19</v>
      </c>
      <c r="L132" t="s">
        <v>22</v>
      </c>
      <c r="M132">
        <v>2032</v>
      </c>
      <c r="N132">
        <v>0.2</v>
      </c>
    </row>
    <row r="133" spans="3:14" x14ac:dyDescent="0.25">
      <c r="C133" t="s">
        <v>19</v>
      </c>
      <c r="D133" t="s">
        <v>22</v>
      </c>
      <c r="E133">
        <v>2033</v>
      </c>
      <c r="F133">
        <v>0.01</v>
      </c>
      <c r="K133" t="s">
        <v>19</v>
      </c>
      <c r="L133" t="s">
        <v>22</v>
      </c>
      <c r="M133">
        <v>2033</v>
      </c>
      <c r="N133">
        <v>0.2</v>
      </c>
    </row>
    <row r="134" spans="3:14" x14ac:dyDescent="0.25">
      <c r="C134" t="s">
        <v>19</v>
      </c>
      <c r="D134" t="s">
        <v>22</v>
      </c>
      <c r="E134">
        <v>2034</v>
      </c>
      <c r="F134">
        <v>0.01</v>
      </c>
      <c r="K134" t="s">
        <v>19</v>
      </c>
      <c r="L134" t="s">
        <v>22</v>
      </c>
      <c r="M134">
        <v>2034</v>
      </c>
      <c r="N134">
        <v>0.2</v>
      </c>
    </row>
    <row r="135" spans="3:14" x14ac:dyDescent="0.25">
      <c r="C135" t="s">
        <v>19</v>
      </c>
      <c r="D135" t="s">
        <v>22</v>
      </c>
      <c r="E135">
        <v>2035</v>
      </c>
      <c r="F135">
        <v>0.01</v>
      </c>
      <c r="K135" t="s">
        <v>19</v>
      </c>
      <c r="L135" t="s">
        <v>22</v>
      </c>
      <c r="M135">
        <v>2035</v>
      </c>
      <c r="N135">
        <v>0.2</v>
      </c>
    </row>
    <row r="136" spans="3:14" x14ac:dyDescent="0.25">
      <c r="C136" t="s">
        <v>19</v>
      </c>
      <c r="D136" t="s">
        <v>22</v>
      </c>
      <c r="E136">
        <v>2036</v>
      </c>
      <c r="F136">
        <v>0.01</v>
      </c>
      <c r="K136" t="s">
        <v>19</v>
      </c>
      <c r="L136" t="s">
        <v>22</v>
      </c>
      <c r="M136">
        <v>2036</v>
      </c>
      <c r="N136">
        <v>0.2</v>
      </c>
    </row>
    <row r="137" spans="3:14" x14ac:dyDescent="0.25">
      <c r="C137" t="s">
        <v>19</v>
      </c>
      <c r="D137" t="s">
        <v>22</v>
      </c>
      <c r="E137">
        <v>2037</v>
      </c>
      <c r="F137">
        <v>0.01</v>
      </c>
      <c r="K137" t="s">
        <v>19</v>
      </c>
      <c r="L137" t="s">
        <v>22</v>
      </c>
      <c r="M137">
        <v>2037</v>
      </c>
      <c r="N137">
        <v>0.2</v>
      </c>
    </row>
    <row r="138" spans="3:14" x14ac:dyDescent="0.25">
      <c r="C138" t="s">
        <v>19</v>
      </c>
      <c r="D138" t="s">
        <v>22</v>
      </c>
      <c r="E138">
        <v>2038</v>
      </c>
      <c r="F138">
        <v>0.01</v>
      </c>
      <c r="K138" t="s">
        <v>19</v>
      </c>
      <c r="L138" t="s">
        <v>22</v>
      </c>
      <c r="M138">
        <v>2038</v>
      </c>
      <c r="N138">
        <v>0.2</v>
      </c>
    </row>
    <row r="139" spans="3:14" x14ac:dyDescent="0.25">
      <c r="C139" t="s">
        <v>19</v>
      </c>
      <c r="D139" t="s">
        <v>22</v>
      </c>
      <c r="E139">
        <v>2039</v>
      </c>
      <c r="F139">
        <v>0.01</v>
      </c>
      <c r="K139" t="s">
        <v>19</v>
      </c>
      <c r="L139" t="s">
        <v>22</v>
      </c>
      <c r="M139">
        <v>2039</v>
      </c>
      <c r="N139">
        <v>0.2</v>
      </c>
    </row>
    <row r="140" spans="3:14" x14ac:dyDescent="0.25">
      <c r="C140" t="s">
        <v>19</v>
      </c>
      <c r="D140" t="s">
        <v>22</v>
      </c>
      <c r="E140">
        <v>2040</v>
      </c>
      <c r="F140">
        <v>0.01</v>
      </c>
      <c r="K140" t="s">
        <v>19</v>
      </c>
      <c r="L140" t="s">
        <v>22</v>
      </c>
      <c r="M140">
        <v>2040</v>
      </c>
      <c r="N140">
        <v>0.2</v>
      </c>
    </row>
    <row r="141" spans="3:14" x14ac:dyDescent="0.25">
      <c r="C141" t="s">
        <v>19</v>
      </c>
      <c r="D141" t="s">
        <v>22</v>
      </c>
      <c r="E141">
        <v>2041</v>
      </c>
      <c r="F141">
        <v>0.01</v>
      </c>
      <c r="K141" t="s">
        <v>19</v>
      </c>
      <c r="L141" t="s">
        <v>22</v>
      </c>
      <c r="M141">
        <v>2041</v>
      </c>
      <c r="N141">
        <v>0.2</v>
      </c>
    </row>
    <row r="142" spans="3:14" x14ac:dyDescent="0.25">
      <c r="C142" t="s">
        <v>19</v>
      </c>
      <c r="D142" t="s">
        <v>22</v>
      </c>
      <c r="E142">
        <v>2042</v>
      </c>
      <c r="F142">
        <v>0.01</v>
      </c>
      <c r="K142" t="s">
        <v>19</v>
      </c>
      <c r="L142" t="s">
        <v>22</v>
      </c>
      <c r="M142">
        <v>2042</v>
      </c>
      <c r="N142">
        <v>0.2</v>
      </c>
    </row>
    <row r="143" spans="3:14" x14ac:dyDescent="0.25">
      <c r="C143" t="s">
        <v>19</v>
      </c>
      <c r="D143" t="s">
        <v>22</v>
      </c>
      <c r="E143">
        <v>2043</v>
      </c>
      <c r="F143">
        <v>0.01</v>
      </c>
      <c r="K143" t="s">
        <v>19</v>
      </c>
      <c r="L143" t="s">
        <v>22</v>
      </c>
      <c r="M143">
        <v>2043</v>
      </c>
      <c r="N143">
        <v>0.2</v>
      </c>
    </row>
    <row r="144" spans="3:14" x14ac:dyDescent="0.25">
      <c r="C144" t="s">
        <v>19</v>
      </c>
      <c r="D144" t="s">
        <v>22</v>
      </c>
      <c r="E144">
        <v>2044</v>
      </c>
      <c r="F144">
        <v>0.01</v>
      </c>
      <c r="K144" t="s">
        <v>19</v>
      </c>
      <c r="L144" t="s">
        <v>22</v>
      </c>
      <c r="M144">
        <v>2044</v>
      </c>
      <c r="N144">
        <v>0.2</v>
      </c>
    </row>
    <row r="145" spans="3:14" x14ac:dyDescent="0.25">
      <c r="C145" t="s">
        <v>19</v>
      </c>
      <c r="D145" t="s">
        <v>22</v>
      </c>
      <c r="E145">
        <v>2045</v>
      </c>
      <c r="F145">
        <v>0.01</v>
      </c>
      <c r="K145" t="s">
        <v>19</v>
      </c>
      <c r="L145" t="s">
        <v>22</v>
      </c>
      <c r="M145">
        <v>2045</v>
      </c>
      <c r="N145">
        <v>0.2</v>
      </c>
    </row>
    <row r="146" spans="3:14" x14ac:dyDescent="0.25">
      <c r="C146" t="s">
        <v>19</v>
      </c>
      <c r="D146" t="s">
        <v>22</v>
      </c>
      <c r="E146">
        <v>2046</v>
      </c>
      <c r="F146">
        <v>0.01</v>
      </c>
      <c r="K146" t="s">
        <v>19</v>
      </c>
      <c r="L146" t="s">
        <v>22</v>
      </c>
      <c r="M146">
        <v>2046</v>
      </c>
      <c r="N146">
        <v>0.2</v>
      </c>
    </row>
    <row r="147" spans="3:14" x14ac:dyDescent="0.25">
      <c r="C147" t="s">
        <v>19</v>
      </c>
      <c r="D147" t="s">
        <v>22</v>
      </c>
      <c r="E147">
        <v>2047</v>
      </c>
      <c r="F147">
        <v>0.01</v>
      </c>
      <c r="K147" t="s">
        <v>19</v>
      </c>
      <c r="L147" t="s">
        <v>22</v>
      </c>
      <c r="M147">
        <v>2047</v>
      </c>
      <c r="N147">
        <v>0.2</v>
      </c>
    </row>
    <row r="148" spans="3:14" x14ac:dyDescent="0.25">
      <c r="C148" t="s">
        <v>19</v>
      </c>
      <c r="D148" t="s">
        <v>22</v>
      </c>
      <c r="E148">
        <v>2048</v>
      </c>
      <c r="F148">
        <v>0.2</v>
      </c>
      <c r="K148" t="s">
        <v>19</v>
      </c>
      <c r="L148" t="s">
        <v>22</v>
      </c>
      <c r="M148">
        <v>2048</v>
      </c>
      <c r="N148">
        <v>0.2</v>
      </c>
    </row>
    <row r="149" spans="3:14" x14ac:dyDescent="0.25">
      <c r="C149" t="s">
        <v>19</v>
      </c>
      <c r="D149" t="s">
        <v>22</v>
      </c>
      <c r="E149">
        <v>2049</v>
      </c>
      <c r="F149">
        <v>0.2</v>
      </c>
      <c r="K149" t="s">
        <v>19</v>
      </c>
      <c r="L149" t="s">
        <v>22</v>
      </c>
      <c r="M149">
        <v>2049</v>
      </c>
      <c r="N149">
        <v>0.2</v>
      </c>
    </row>
    <row r="150" spans="3:14" x14ac:dyDescent="0.25">
      <c r="C150" t="s">
        <v>19</v>
      </c>
      <c r="D150" t="s">
        <v>22</v>
      </c>
      <c r="E150">
        <v>2050</v>
      </c>
      <c r="F150">
        <v>0.2</v>
      </c>
      <c r="K150" t="s">
        <v>19</v>
      </c>
      <c r="L150" t="s">
        <v>22</v>
      </c>
      <c r="M150">
        <v>2050</v>
      </c>
      <c r="N150">
        <v>0.2</v>
      </c>
    </row>
    <row r="151" spans="3:14" x14ac:dyDescent="0.25">
      <c r="C151" t="s">
        <v>19</v>
      </c>
      <c r="D151" t="s">
        <v>22</v>
      </c>
      <c r="E151">
        <v>2051</v>
      </c>
      <c r="F151">
        <v>0.2</v>
      </c>
      <c r="K151" t="s">
        <v>19</v>
      </c>
      <c r="L151" t="s">
        <v>22</v>
      </c>
      <c r="M151">
        <v>2051</v>
      </c>
      <c r="N151">
        <v>0.2</v>
      </c>
    </row>
    <row r="152" spans="3:14" x14ac:dyDescent="0.25">
      <c r="C152" t="s">
        <v>19</v>
      </c>
      <c r="D152" t="s">
        <v>22</v>
      </c>
      <c r="E152">
        <v>2052</v>
      </c>
      <c r="F152">
        <v>0.2</v>
      </c>
      <c r="K152" t="s">
        <v>19</v>
      </c>
      <c r="L152" t="s">
        <v>22</v>
      </c>
      <c r="M152">
        <v>2052</v>
      </c>
      <c r="N152">
        <v>0.2</v>
      </c>
    </row>
    <row r="153" spans="3:14" x14ac:dyDescent="0.25">
      <c r="C153" t="s">
        <v>19</v>
      </c>
      <c r="D153" t="s">
        <v>22</v>
      </c>
      <c r="E153">
        <v>2053</v>
      </c>
      <c r="F153">
        <v>0.2</v>
      </c>
      <c r="K153" t="s">
        <v>19</v>
      </c>
      <c r="L153" t="s">
        <v>22</v>
      </c>
      <c r="M153">
        <v>2053</v>
      </c>
      <c r="N153">
        <v>0.2</v>
      </c>
    </row>
    <row r="154" spans="3:14" x14ac:dyDescent="0.25">
      <c r="C154" t="s">
        <v>19</v>
      </c>
      <c r="D154" t="s">
        <v>22</v>
      </c>
      <c r="E154">
        <v>2054</v>
      </c>
      <c r="F154">
        <v>0.2</v>
      </c>
      <c r="K154" t="s">
        <v>19</v>
      </c>
      <c r="L154" t="s">
        <v>22</v>
      </c>
      <c r="M154">
        <v>2054</v>
      </c>
      <c r="N154">
        <v>0.2</v>
      </c>
    </row>
    <row r="155" spans="3:14" x14ac:dyDescent="0.25">
      <c r="C155" t="s">
        <v>19</v>
      </c>
      <c r="D155" t="s">
        <v>22</v>
      </c>
      <c r="E155">
        <v>2055</v>
      </c>
      <c r="F155">
        <v>0.2</v>
      </c>
      <c r="K155" t="s">
        <v>19</v>
      </c>
      <c r="L155" t="s">
        <v>22</v>
      </c>
      <c r="M155">
        <v>2055</v>
      </c>
      <c r="N155">
        <v>0.2</v>
      </c>
    </row>
    <row r="156" spans="3:14" x14ac:dyDescent="0.25">
      <c r="C156" t="s">
        <v>19</v>
      </c>
      <c r="D156" t="s">
        <v>22</v>
      </c>
      <c r="E156">
        <v>2056</v>
      </c>
      <c r="F156">
        <v>0.2</v>
      </c>
      <c r="K156" t="s">
        <v>19</v>
      </c>
      <c r="L156" t="s">
        <v>22</v>
      </c>
      <c r="M156">
        <v>2056</v>
      </c>
      <c r="N156">
        <v>0.2</v>
      </c>
    </row>
    <row r="157" spans="3:14" x14ac:dyDescent="0.25">
      <c r="C157" t="s">
        <v>19</v>
      </c>
      <c r="D157" t="s">
        <v>22</v>
      </c>
      <c r="E157">
        <v>2057</v>
      </c>
      <c r="F157">
        <v>0.2</v>
      </c>
      <c r="K157" t="s">
        <v>19</v>
      </c>
      <c r="L157" t="s">
        <v>22</v>
      </c>
      <c r="M157">
        <v>2057</v>
      </c>
      <c r="N157">
        <v>0.2</v>
      </c>
    </row>
    <row r="158" spans="3:14" x14ac:dyDescent="0.25">
      <c r="C158" t="s">
        <v>19</v>
      </c>
      <c r="D158" t="s">
        <v>22</v>
      </c>
      <c r="E158">
        <v>2058</v>
      </c>
      <c r="F158">
        <v>0.2</v>
      </c>
      <c r="K158" t="s">
        <v>19</v>
      </c>
      <c r="L158" t="s">
        <v>22</v>
      </c>
      <c r="M158">
        <v>2058</v>
      </c>
      <c r="N158">
        <v>0.2</v>
      </c>
    </row>
    <row r="159" spans="3:14" x14ac:dyDescent="0.25">
      <c r="C159" t="s">
        <v>19</v>
      </c>
      <c r="D159" t="s">
        <v>22</v>
      </c>
      <c r="E159">
        <v>2059</v>
      </c>
      <c r="F159">
        <v>0.2</v>
      </c>
      <c r="K159" t="s">
        <v>19</v>
      </c>
      <c r="L159" t="s">
        <v>22</v>
      </c>
      <c r="M159">
        <v>2059</v>
      </c>
      <c r="N159">
        <v>0.2</v>
      </c>
    </row>
    <row r="160" spans="3:14" x14ac:dyDescent="0.25">
      <c r="C160" t="s">
        <v>19</v>
      </c>
      <c r="D160" t="s">
        <v>22</v>
      </c>
      <c r="E160">
        <v>2060</v>
      </c>
      <c r="F160">
        <v>0.2</v>
      </c>
      <c r="K160" t="s">
        <v>19</v>
      </c>
      <c r="L160" t="s">
        <v>22</v>
      </c>
      <c r="M160">
        <v>2060</v>
      </c>
      <c r="N160">
        <v>0.2</v>
      </c>
    </row>
    <row r="161" spans="3:14" x14ac:dyDescent="0.25">
      <c r="C161" t="s">
        <v>19</v>
      </c>
      <c r="D161" t="s">
        <v>22</v>
      </c>
      <c r="E161">
        <v>2061</v>
      </c>
      <c r="F161">
        <v>0.2</v>
      </c>
      <c r="K161" t="s">
        <v>19</v>
      </c>
      <c r="L161" t="s">
        <v>22</v>
      </c>
      <c r="M161">
        <v>2061</v>
      </c>
      <c r="N161">
        <v>0.2</v>
      </c>
    </row>
    <row r="162" spans="3:14" x14ac:dyDescent="0.25">
      <c r="C162" t="s">
        <v>19</v>
      </c>
      <c r="D162" t="s">
        <v>22</v>
      </c>
      <c r="E162">
        <v>2062</v>
      </c>
      <c r="F162">
        <v>0.2</v>
      </c>
      <c r="K162" t="s">
        <v>19</v>
      </c>
      <c r="L162" t="s">
        <v>22</v>
      </c>
      <c r="M162">
        <v>2062</v>
      </c>
      <c r="N162">
        <v>0.2</v>
      </c>
    </row>
    <row r="163" spans="3:14" x14ac:dyDescent="0.25">
      <c r="C163" t="s">
        <v>19</v>
      </c>
      <c r="D163" t="s">
        <v>22</v>
      </c>
      <c r="E163">
        <v>2063</v>
      </c>
      <c r="F163">
        <v>0.2</v>
      </c>
      <c r="K163" t="s">
        <v>19</v>
      </c>
      <c r="L163" t="s">
        <v>22</v>
      </c>
      <c r="M163">
        <v>2063</v>
      </c>
      <c r="N163">
        <v>0.2</v>
      </c>
    </row>
    <row r="164" spans="3:14" x14ac:dyDescent="0.25">
      <c r="C164" t="s">
        <v>19</v>
      </c>
      <c r="D164" t="s">
        <v>22</v>
      </c>
      <c r="E164">
        <v>2064</v>
      </c>
      <c r="F164">
        <v>0.2</v>
      </c>
      <c r="K164" t="s">
        <v>19</v>
      </c>
      <c r="L164" t="s">
        <v>22</v>
      </c>
      <c r="M164">
        <v>2064</v>
      </c>
      <c r="N164">
        <v>0.2</v>
      </c>
    </row>
    <row r="165" spans="3:14" x14ac:dyDescent="0.25">
      <c r="C165" t="s">
        <v>19</v>
      </c>
      <c r="D165" t="s">
        <v>22</v>
      </c>
      <c r="E165">
        <v>2065</v>
      </c>
      <c r="F165">
        <v>0.2</v>
      </c>
      <c r="K165" t="s">
        <v>19</v>
      </c>
      <c r="L165" t="s">
        <v>22</v>
      </c>
      <c r="M165">
        <v>2065</v>
      </c>
      <c r="N165">
        <v>0.2</v>
      </c>
    </row>
    <row r="166" spans="3:14" x14ac:dyDescent="0.25">
      <c r="C166" t="s">
        <v>19</v>
      </c>
      <c r="D166" t="s">
        <v>22</v>
      </c>
      <c r="E166">
        <v>2066</v>
      </c>
      <c r="F166">
        <v>0.2</v>
      </c>
      <c r="K166" t="s">
        <v>19</v>
      </c>
      <c r="L166" t="s">
        <v>22</v>
      </c>
      <c r="M166">
        <v>2066</v>
      </c>
      <c r="N166">
        <v>0.2</v>
      </c>
    </row>
    <row r="167" spans="3:14" x14ac:dyDescent="0.25">
      <c r="C167" t="s">
        <v>19</v>
      </c>
      <c r="D167" t="s">
        <v>22</v>
      </c>
      <c r="E167">
        <v>2067</v>
      </c>
      <c r="F167">
        <v>0.2</v>
      </c>
      <c r="K167" t="s">
        <v>19</v>
      </c>
      <c r="L167" t="s">
        <v>22</v>
      </c>
      <c r="M167">
        <v>2067</v>
      </c>
      <c r="N167">
        <v>0.2</v>
      </c>
    </row>
    <row r="168" spans="3:14" x14ac:dyDescent="0.25">
      <c r="C168" t="s">
        <v>19</v>
      </c>
      <c r="D168" t="s">
        <v>22</v>
      </c>
      <c r="E168">
        <v>2068</v>
      </c>
      <c r="F168">
        <v>0.2</v>
      </c>
      <c r="K168" t="s">
        <v>19</v>
      </c>
      <c r="L168" t="s">
        <v>22</v>
      </c>
      <c r="M168">
        <v>2068</v>
      </c>
      <c r="N168">
        <v>0.2</v>
      </c>
    </row>
    <row r="169" spans="3:14" x14ac:dyDescent="0.25">
      <c r="C169" t="s">
        <v>19</v>
      </c>
      <c r="D169" t="s">
        <v>22</v>
      </c>
      <c r="E169">
        <v>2069</v>
      </c>
      <c r="F169">
        <v>0.2</v>
      </c>
      <c r="K169" t="s">
        <v>19</v>
      </c>
      <c r="L169" t="s">
        <v>22</v>
      </c>
      <c r="M169">
        <v>2069</v>
      </c>
      <c r="N169">
        <v>0.2</v>
      </c>
    </row>
    <row r="170" spans="3:14" x14ac:dyDescent="0.25">
      <c r="C170" t="s">
        <v>19</v>
      </c>
      <c r="D170" t="s">
        <v>22</v>
      </c>
      <c r="E170">
        <v>2070</v>
      </c>
      <c r="F170">
        <v>0.2</v>
      </c>
      <c r="K170" t="s">
        <v>19</v>
      </c>
      <c r="L170" t="s">
        <v>22</v>
      </c>
      <c r="M170">
        <v>2070</v>
      </c>
      <c r="N170">
        <v>0.2</v>
      </c>
    </row>
    <row r="171" spans="3:14" x14ac:dyDescent="0.25">
      <c r="C171" t="s">
        <v>19</v>
      </c>
      <c r="D171" t="s">
        <v>23</v>
      </c>
      <c r="E171">
        <v>2015</v>
      </c>
      <c r="F171">
        <v>0</v>
      </c>
      <c r="K171" t="s">
        <v>19</v>
      </c>
      <c r="L171" t="s">
        <v>23</v>
      </c>
      <c r="M171">
        <v>2015</v>
      </c>
      <c r="N171">
        <v>99999999</v>
      </c>
    </row>
    <row r="172" spans="3:14" x14ac:dyDescent="0.25">
      <c r="C172" t="s">
        <v>19</v>
      </c>
      <c r="D172" t="s">
        <v>23</v>
      </c>
      <c r="E172">
        <v>2016</v>
      </c>
      <c r="F172">
        <v>0</v>
      </c>
      <c r="K172" t="s">
        <v>19</v>
      </c>
      <c r="L172" t="s">
        <v>23</v>
      </c>
      <c r="M172">
        <v>2016</v>
      </c>
      <c r="N172">
        <v>99999999</v>
      </c>
    </row>
    <row r="173" spans="3:14" x14ac:dyDescent="0.25">
      <c r="C173" t="s">
        <v>19</v>
      </c>
      <c r="D173" t="s">
        <v>23</v>
      </c>
      <c r="E173">
        <v>2017</v>
      </c>
      <c r="F173">
        <v>0</v>
      </c>
      <c r="K173" t="s">
        <v>19</v>
      </c>
      <c r="L173" t="s">
        <v>23</v>
      </c>
      <c r="M173">
        <v>2017</v>
      </c>
      <c r="N173">
        <v>99999999</v>
      </c>
    </row>
    <row r="174" spans="3:14" x14ac:dyDescent="0.25">
      <c r="C174" t="s">
        <v>19</v>
      </c>
      <c r="D174" t="s">
        <v>23</v>
      </c>
      <c r="E174">
        <v>2018</v>
      </c>
      <c r="F174">
        <v>0</v>
      </c>
      <c r="K174" t="s">
        <v>19</v>
      </c>
      <c r="L174" t="s">
        <v>23</v>
      </c>
      <c r="M174">
        <v>2018</v>
      </c>
      <c r="N174">
        <v>99999999</v>
      </c>
    </row>
    <row r="175" spans="3:14" x14ac:dyDescent="0.25">
      <c r="C175" t="s">
        <v>19</v>
      </c>
      <c r="D175" t="s">
        <v>23</v>
      </c>
      <c r="E175">
        <v>2019</v>
      </c>
      <c r="F175">
        <v>0</v>
      </c>
      <c r="K175" t="s">
        <v>19</v>
      </c>
      <c r="L175" t="s">
        <v>23</v>
      </c>
      <c r="M175">
        <v>2019</v>
      </c>
      <c r="N175">
        <v>99999999</v>
      </c>
    </row>
    <row r="176" spans="3:14" x14ac:dyDescent="0.25">
      <c r="C176" t="s">
        <v>19</v>
      </c>
      <c r="D176" t="s">
        <v>23</v>
      </c>
      <c r="E176">
        <v>2020</v>
      </c>
      <c r="F176">
        <v>0</v>
      </c>
      <c r="K176" t="s">
        <v>19</v>
      </c>
      <c r="L176" t="s">
        <v>23</v>
      </c>
      <c r="M176">
        <v>2020</v>
      </c>
      <c r="N176">
        <v>99999999</v>
      </c>
    </row>
    <row r="177" spans="3:14" x14ac:dyDescent="0.25">
      <c r="C177" t="s">
        <v>19</v>
      </c>
      <c r="D177" t="s">
        <v>23</v>
      </c>
      <c r="E177">
        <v>2021</v>
      </c>
      <c r="F177">
        <v>0</v>
      </c>
      <c r="K177" t="s">
        <v>19</v>
      </c>
      <c r="L177" t="s">
        <v>23</v>
      </c>
      <c r="M177">
        <v>2021</v>
      </c>
      <c r="N177">
        <v>99999999</v>
      </c>
    </row>
    <row r="178" spans="3:14" x14ac:dyDescent="0.25">
      <c r="C178" t="s">
        <v>19</v>
      </c>
      <c r="D178" t="s">
        <v>23</v>
      </c>
      <c r="E178">
        <v>2022</v>
      </c>
      <c r="F178">
        <v>0</v>
      </c>
      <c r="K178" t="s">
        <v>19</v>
      </c>
      <c r="L178" t="s">
        <v>23</v>
      </c>
      <c r="M178">
        <v>2022</v>
      </c>
      <c r="N178">
        <v>99999999</v>
      </c>
    </row>
    <row r="179" spans="3:14" x14ac:dyDescent="0.25">
      <c r="C179" t="s">
        <v>19</v>
      </c>
      <c r="D179" t="s">
        <v>23</v>
      </c>
      <c r="E179">
        <v>2023</v>
      </c>
      <c r="F179">
        <v>0</v>
      </c>
      <c r="K179" t="s">
        <v>19</v>
      </c>
      <c r="L179" t="s">
        <v>23</v>
      </c>
      <c r="M179">
        <v>2023</v>
      </c>
      <c r="N179">
        <v>99999999</v>
      </c>
    </row>
    <row r="180" spans="3:14" x14ac:dyDescent="0.25">
      <c r="C180" t="s">
        <v>19</v>
      </c>
      <c r="D180" t="s">
        <v>23</v>
      </c>
      <c r="E180">
        <v>2024</v>
      </c>
      <c r="F180">
        <v>0</v>
      </c>
      <c r="K180" t="s">
        <v>19</v>
      </c>
      <c r="L180" t="s">
        <v>23</v>
      </c>
      <c r="M180">
        <v>2024</v>
      </c>
      <c r="N180">
        <v>99999999</v>
      </c>
    </row>
    <row r="181" spans="3:14" x14ac:dyDescent="0.25">
      <c r="C181" t="s">
        <v>19</v>
      </c>
      <c r="D181" t="s">
        <v>23</v>
      </c>
      <c r="E181">
        <v>2025</v>
      </c>
      <c r="F181">
        <v>0</v>
      </c>
      <c r="K181" t="s">
        <v>19</v>
      </c>
      <c r="L181" t="s">
        <v>23</v>
      </c>
      <c r="M181">
        <v>2025</v>
      </c>
      <c r="N181">
        <v>99999999</v>
      </c>
    </row>
    <row r="182" spans="3:14" x14ac:dyDescent="0.25">
      <c r="C182" t="s">
        <v>19</v>
      </c>
      <c r="D182" t="s">
        <v>23</v>
      </c>
      <c r="E182">
        <v>2026</v>
      </c>
      <c r="F182">
        <v>0</v>
      </c>
      <c r="K182" t="s">
        <v>19</v>
      </c>
      <c r="L182" t="s">
        <v>23</v>
      </c>
      <c r="M182">
        <v>2026</v>
      </c>
      <c r="N182">
        <v>99999999</v>
      </c>
    </row>
    <row r="183" spans="3:14" x14ac:dyDescent="0.25">
      <c r="C183" t="s">
        <v>19</v>
      </c>
      <c r="D183" t="s">
        <v>23</v>
      </c>
      <c r="E183">
        <v>2027</v>
      </c>
      <c r="F183">
        <v>0</v>
      </c>
      <c r="K183" t="s">
        <v>19</v>
      </c>
      <c r="L183" t="s">
        <v>23</v>
      </c>
      <c r="M183">
        <v>2027</v>
      </c>
      <c r="N183">
        <v>99999999</v>
      </c>
    </row>
    <row r="184" spans="3:14" x14ac:dyDescent="0.25">
      <c r="C184" t="s">
        <v>19</v>
      </c>
      <c r="D184" t="s">
        <v>23</v>
      </c>
      <c r="E184">
        <v>2028</v>
      </c>
      <c r="F184">
        <v>0</v>
      </c>
      <c r="K184" t="s">
        <v>19</v>
      </c>
      <c r="L184" t="s">
        <v>23</v>
      </c>
      <c r="M184">
        <v>2028</v>
      </c>
      <c r="N184">
        <v>99999999</v>
      </c>
    </row>
    <row r="185" spans="3:14" x14ac:dyDescent="0.25">
      <c r="C185" t="s">
        <v>19</v>
      </c>
      <c r="D185" t="s">
        <v>23</v>
      </c>
      <c r="E185">
        <v>2029</v>
      </c>
      <c r="F185">
        <v>0</v>
      </c>
      <c r="K185" t="s">
        <v>19</v>
      </c>
      <c r="L185" t="s">
        <v>23</v>
      </c>
      <c r="M185">
        <v>2029</v>
      </c>
      <c r="N185">
        <v>99999999</v>
      </c>
    </row>
    <row r="186" spans="3:14" x14ac:dyDescent="0.25">
      <c r="C186" t="s">
        <v>19</v>
      </c>
      <c r="D186" t="s">
        <v>23</v>
      </c>
      <c r="E186">
        <v>2030</v>
      </c>
      <c r="F186">
        <v>0</v>
      </c>
      <c r="K186" t="s">
        <v>19</v>
      </c>
      <c r="L186" t="s">
        <v>23</v>
      </c>
      <c r="M186">
        <v>2030</v>
      </c>
      <c r="N186">
        <v>99999999</v>
      </c>
    </row>
    <row r="187" spans="3:14" x14ac:dyDescent="0.25">
      <c r="C187" t="s">
        <v>19</v>
      </c>
      <c r="D187" t="s">
        <v>23</v>
      </c>
      <c r="E187">
        <v>2031</v>
      </c>
      <c r="F187">
        <v>0</v>
      </c>
      <c r="K187" t="s">
        <v>19</v>
      </c>
      <c r="L187" t="s">
        <v>23</v>
      </c>
      <c r="M187">
        <v>2031</v>
      </c>
      <c r="N187">
        <v>99999999</v>
      </c>
    </row>
    <row r="188" spans="3:14" x14ac:dyDescent="0.25">
      <c r="C188" t="s">
        <v>19</v>
      </c>
      <c r="D188" t="s">
        <v>23</v>
      </c>
      <c r="E188">
        <v>2032</v>
      </c>
      <c r="F188">
        <v>0</v>
      </c>
      <c r="K188" t="s">
        <v>19</v>
      </c>
      <c r="L188" t="s">
        <v>23</v>
      </c>
      <c r="M188">
        <v>2032</v>
      </c>
      <c r="N188">
        <v>99999999</v>
      </c>
    </row>
    <row r="189" spans="3:14" x14ac:dyDescent="0.25">
      <c r="C189" t="s">
        <v>19</v>
      </c>
      <c r="D189" t="s">
        <v>23</v>
      </c>
      <c r="E189">
        <v>2033</v>
      </c>
      <c r="F189">
        <v>0</v>
      </c>
      <c r="K189" t="s">
        <v>19</v>
      </c>
      <c r="L189" t="s">
        <v>23</v>
      </c>
      <c r="M189">
        <v>2033</v>
      </c>
      <c r="N189">
        <v>99999999</v>
      </c>
    </row>
    <row r="190" spans="3:14" x14ac:dyDescent="0.25">
      <c r="C190" t="s">
        <v>19</v>
      </c>
      <c r="D190" t="s">
        <v>23</v>
      </c>
      <c r="E190">
        <v>2034</v>
      </c>
      <c r="F190">
        <v>0</v>
      </c>
      <c r="K190" t="s">
        <v>19</v>
      </c>
      <c r="L190" t="s">
        <v>23</v>
      </c>
      <c r="M190">
        <v>2034</v>
      </c>
      <c r="N190">
        <v>99999999</v>
      </c>
    </row>
    <row r="191" spans="3:14" x14ac:dyDescent="0.25">
      <c r="C191" t="s">
        <v>19</v>
      </c>
      <c r="D191" t="s">
        <v>23</v>
      </c>
      <c r="E191">
        <v>2035</v>
      </c>
      <c r="F191">
        <v>0</v>
      </c>
      <c r="K191" t="s">
        <v>19</v>
      </c>
      <c r="L191" t="s">
        <v>23</v>
      </c>
      <c r="M191">
        <v>2035</v>
      </c>
      <c r="N191">
        <v>99999999</v>
      </c>
    </row>
    <row r="192" spans="3:14" x14ac:dyDescent="0.25">
      <c r="C192" t="s">
        <v>19</v>
      </c>
      <c r="D192" t="s">
        <v>23</v>
      </c>
      <c r="E192">
        <v>2036</v>
      </c>
      <c r="F192">
        <v>0</v>
      </c>
      <c r="K192" t="s">
        <v>19</v>
      </c>
      <c r="L192" t="s">
        <v>23</v>
      </c>
      <c r="M192">
        <v>2036</v>
      </c>
      <c r="N192">
        <v>99999999</v>
      </c>
    </row>
    <row r="193" spans="3:14" x14ac:dyDescent="0.25">
      <c r="C193" t="s">
        <v>19</v>
      </c>
      <c r="D193" t="s">
        <v>23</v>
      </c>
      <c r="E193">
        <v>2037</v>
      </c>
      <c r="F193">
        <v>0</v>
      </c>
      <c r="K193" t="s">
        <v>19</v>
      </c>
      <c r="L193" t="s">
        <v>23</v>
      </c>
      <c r="M193">
        <v>2037</v>
      </c>
      <c r="N193">
        <v>99999999</v>
      </c>
    </row>
    <row r="194" spans="3:14" x14ac:dyDescent="0.25">
      <c r="C194" t="s">
        <v>19</v>
      </c>
      <c r="D194" t="s">
        <v>23</v>
      </c>
      <c r="E194">
        <v>2038</v>
      </c>
      <c r="F194">
        <v>0</v>
      </c>
      <c r="K194" t="s">
        <v>19</v>
      </c>
      <c r="L194" t="s">
        <v>23</v>
      </c>
      <c r="M194">
        <v>2038</v>
      </c>
      <c r="N194">
        <v>99999999</v>
      </c>
    </row>
    <row r="195" spans="3:14" x14ac:dyDescent="0.25">
      <c r="C195" t="s">
        <v>19</v>
      </c>
      <c r="D195" t="s">
        <v>23</v>
      </c>
      <c r="E195">
        <v>2039</v>
      </c>
      <c r="F195">
        <v>0</v>
      </c>
      <c r="K195" t="s">
        <v>19</v>
      </c>
      <c r="L195" t="s">
        <v>23</v>
      </c>
      <c r="M195">
        <v>2039</v>
      </c>
      <c r="N195">
        <v>99999999</v>
      </c>
    </row>
    <row r="196" spans="3:14" x14ac:dyDescent="0.25">
      <c r="C196" t="s">
        <v>19</v>
      </c>
      <c r="D196" t="s">
        <v>23</v>
      </c>
      <c r="E196">
        <v>2040</v>
      </c>
      <c r="F196">
        <v>0</v>
      </c>
      <c r="K196" t="s">
        <v>19</v>
      </c>
      <c r="L196" t="s">
        <v>23</v>
      </c>
      <c r="M196">
        <v>2040</v>
      </c>
      <c r="N196">
        <v>99999999</v>
      </c>
    </row>
    <row r="197" spans="3:14" x14ac:dyDescent="0.25">
      <c r="C197" t="s">
        <v>19</v>
      </c>
      <c r="D197" t="s">
        <v>23</v>
      </c>
      <c r="E197">
        <v>2041</v>
      </c>
      <c r="F197">
        <v>0</v>
      </c>
      <c r="K197" t="s">
        <v>19</v>
      </c>
      <c r="L197" t="s">
        <v>23</v>
      </c>
      <c r="M197">
        <v>2041</v>
      </c>
      <c r="N197">
        <v>99999999</v>
      </c>
    </row>
    <row r="198" spans="3:14" x14ac:dyDescent="0.25">
      <c r="C198" t="s">
        <v>19</v>
      </c>
      <c r="D198" t="s">
        <v>23</v>
      </c>
      <c r="E198">
        <v>2042</v>
      </c>
      <c r="F198">
        <v>0</v>
      </c>
      <c r="K198" t="s">
        <v>19</v>
      </c>
      <c r="L198" t="s">
        <v>23</v>
      </c>
      <c r="M198">
        <v>2042</v>
      </c>
      <c r="N198">
        <v>99999999</v>
      </c>
    </row>
    <row r="199" spans="3:14" x14ac:dyDescent="0.25">
      <c r="C199" t="s">
        <v>19</v>
      </c>
      <c r="D199" t="s">
        <v>23</v>
      </c>
      <c r="E199">
        <v>2043</v>
      </c>
      <c r="F199">
        <v>0</v>
      </c>
      <c r="K199" t="s">
        <v>19</v>
      </c>
      <c r="L199" t="s">
        <v>23</v>
      </c>
      <c r="M199">
        <v>2043</v>
      </c>
      <c r="N199">
        <v>99999999</v>
      </c>
    </row>
    <row r="200" spans="3:14" x14ac:dyDescent="0.25">
      <c r="C200" t="s">
        <v>19</v>
      </c>
      <c r="D200" t="s">
        <v>23</v>
      </c>
      <c r="E200">
        <v>2044</v>
      </c>
      <c r="F200">
        <v>0</v>
      </c>
      <c r="K200" t="s">
        <v>19</v>
      </c>
      <c r="L200" t="s">
        <v>23</v>
      </c>
      <c r="M200">
        <v>2044</v>
      </c>
      <c r="N200">
        <v>99999999</v>
      </c>
    </row>
    <row r="201" spans="3:14" x14ac:dyDescent="0.25">
      <c r="C201" t="s">
        <v>19</v>
      </c>
      <c r="D201" t="s">
        <v>23</v>
      </c>
      <c r="E201">
        <v>2045</v>
      </c>
      <c r="F201">
        <v>0</v>
      </c>
      <c r="K201" t="s">
        <v>19</v>
      </c>
      <c r="L201" t="s">
        <v>23</v>
      </c>
      <c r="M201">
        <v>2045</v>
      </c>
      <c r="N201">
        <v>99999999</v>
      </c>
    </row>
    <row r="202" spans="3:14" x14ac:dyDescent="0.25">
      <c r="C202" t="s">
        <v>19</v>
      </c>
      <c r="D202" t="s">
        <v>23</v>
      </c>
      <c r="E202">
        <v>2046</v>
      </c>
      <c r="F202">
        <v>0</v>
      </c>
      <c r="K202" t="s">
        <v>19</v>
      </c>
      <c r="L202" t="s">
        <v>23</v>
      </c>
      <c r="M202">
        <v>2046</v>
      </c>
      <c r="N202">
        <v>99999999</v>
      </c>
    </row>
    <row r="203" spans="3:14" x14ac:dyDescent="0.25">
      <c r="C203" t="s">
        <v>19</v>
      </c>
      <c r="D203" t="s">
        <v>23</v>
      </c>
      <c r="E203">
        <v>2047</v>
      </c>
      <c r="F203">
        <v>0</v>
      </c>
      <c r="K203" t="s">
        <v>19</v>
      </c>
      <c r="L203" t="s">
        <v>23</v>
      </c>
      <c r="M203">
        <v>2047</v>
      </c>
      <c r="N203">
        <v>99999999</v>
      </c>
    </row>
    <row r="204" spans="3:14" x14ac:dyDescent="0.25">
      <c r="C204" t="s">
        <v>19</v>
      </c>
      <c r="D204" t="s">
        <v>23</v>
      </c>
      <c r="E204">
        <v>2048</v>
      </c>
      <c r="F204">
        <v>0</v>
      </c>
      <c r="K204" t="s">
        <v>19</v>
      </c>
      <c r="L204" t="s">
        <v>23</v>
      </c>
      <c r="M204">
        <v>2048</v>
      </c>
      <c r="N204">
        <v>99999999</v>
      </c>
    </row>
    <row r="205" spans="3:14" x14ac:dyDescent="0.25">
      <c r="C205" t="s">
        <v>19</v>
      </c>
      <c r="D205" t="s">
        <v>23</v>
      </c>
      <c r="E205">
        <v>2049</v>
      </c>
      <c r="F205">
        <v>0</v>
      </c>
      <c r="K205" t="s">
        <v>19</v>
      </c>
      <c r="L205" t="s">
        <v>23</v>
      </c>
      <c r="M205">
        <v>2049</v>
      </c>
      <c r="N205">
        <v>99999999</v>
      </c>
    </row>
    <row r="206" spans="3:14" x14ac:dyDescent="0.25">
      <c r="C206" t="s">
        <v>19</v>
      </c>
      <c r="D206" t="s">
        <v>23</v>
      </c>
      <c r="E206">
        <v>2050</v>
      </c>
      <c r="F206">
        <v>0</v>
      </c>
      <c r="K206" t="s">
        <v>19</v>
      </c>
      <c r="L206" t="s">
        <v>23</v>
      </c>
      <c r="M206">
        <v>2050</v>
      </c>
      <c r="N206">
        <v>99999999</v>
      </c>
    </row>
    <row r="207" spans="3:14" x14ac:dyDescent="0.25">
      <c r="C207" t="s">
        <v>19</v>
      </c>
      <c r="D207" t="s">
        <v>23</v>
      </c>
      <c r="E207">
        <v>2051</v>
      </c>
      <c r="F207">
        <v>0</v>
      </c>
      <c r="K207" t="s">
        <v>19</v>
      </c>
      <c r="L207" t="s">
        <v>23</v>
      </c>
      <c r="M207">
        <v>2051</v>
      </c>
      <c r="N207">
        <v>99999999</v>
      </c>
    </row>
    <row r="208" spans="3:14" x14ac:dyDescent="0.25">
      <c r="C208" t="s">
        <v>19</v>
      </c>
      <c r="D208" t="s">
        <v>23</v>
      </c>
      <c r="E208">
        <v>2052</v>
      </c>
      <c r="F208">
        <v>0</v>
      </c>
      <c r="K208" t="s">
        <v>19</v>
      </c>
      <c r="L208" t="s">
        <v>23</v>
      </c>
      <c r="M208">
        <v>2052</v>
      </c>
      <c r="N208">
        <v>99999999</v>
      </c>
    </row>
    <row r="209" spans="3:14" x14ac:dyDescent="0.25">
      <c r="C209" t="s">
        <v>19</v>
      </c>
      <c r="D209" t="s">
        <v>23</v>
      </c>
      <c r="E209">
        <v>2053</v>
      </c>
      <c r="F209">
        <v>0</v>
      </c>
      <c r="K209" t="s">
        <v>19</v>
      </c>
      <c r="L209" t="s">
        <v>23</v>
      </c>
      <c r="M209">
        <v>2053</v>
      </c>
      <c r="N209">
        <v>99999999</v>
      </c>
    </row>
    <row r="210" spans="3:14" x14ac:dyDescent="0.25">
      <c r="C210" t="s">
        <v>19</v>
      </c>
      <c r="D210" t="s">
        <v>23</v>
      </c>
      <c r="E210">
        <v>2054</v>
      </c>
      <c r="F210">
        <v>0</v>
      </c>
      <c r="K210" t="s">
        <v>19</v>
      </c>
      <c r="L210" t="s">
        <v>23</v>
      </c>
      <c r="M210">
        <v>2054</v>
      </c>
      <c r="N210">
        <v>99999999</v>
      </c>
    </row>
    <row r="211" spans="3:14" x14ac:dyDescent="0.25">
      <c r="C211" t="s">
        <v>19</v>
      </c>
      <c r="D211" t="s">
        <v>23</v>
      </c>
      <c r="E211">
        <v>2055</v>
      </c>
      <c r="F211">
        <v>0</v>
      </c>
      <c r="K211" t="s">
        <v>19</v>
      </c>
      <c r="L211" t="s">
        <v>23</v>
      </c>
      <c r="M211">
        <v>2055</v>
      </c>
      <c r="N211">
        <v>99999999</v>
      </c>
    </row>
    <row r="212" spans="3:14" x14ac:dyDescent="0.25">
      <c r="C212" t="s">
        <v>19</v>
      </c>
      <c r="D212" t="s">
        <v>23</v>
      </c>
      <c r="E212">
        <v>2056</v>
      </c>
      <c r="F212">
        <v>0</v>
      </c>
      <c r="K212" t="s">
        <v>19</v>
      </c>
      <c r="L212" t="s">
        <v>23</v>
      </c>
      <c r="M212">
        <v>2056</v>
      </c>
      <c r="N212">
        <v>99999999</v>
      </c>
    </row>
    <row r="213" spans="3:14" x14ac:dyDescent="0.25">
      <c r="C213" t="s">
        <v>19</v>
      </c>
      <c r="D213" t="s">
        <v>23</v>
      </c>
      <c r="E213">
        <v>2057</v>
      </c>
      <c r="F213">
        <v>0</v>
      </c>
      <c r="K213" t="s">
        <v>19</v>
      </c>
      <c r="L213" t="s">
        <v>23</v>
      </c>
      <c r="M213">
        <v>2057</v>
      </c>
      <c r="N213">
        <v>99999999</v>
      </c>
    </row>
    <row r="214" spans="3:14" x14ac:dyDescent="0.25">
      <c r="C214" t="s">
        <v>19</v>
      </c>
      <c r="D214" t="s">
        <v>23</v>
      </c>
      <c r="E214">
        <v>2058</v>
      </c>
      <c r="F214">
        <v>0</v>
      </c>
      <c r="K214" t="s">
        <v>19</v>
      </c>
      <c r="L214" t="s">
        <v>23</v>
      </c>
      <c r="M214">
        <v>2058</v>
      </c>
      <c r="N214">
        <v>99999999</v>
      </c>
    </row>
    <row r="215" spans="3:14" x14ac:dyDescent="0.25">
      <c r="C215" t="s">
        <v>19</v>
      </c>
      <c r="D215" t="s">
        <v>23</v>
      </c>
      <c r="E215">
        <v>2059</v>
      </c>
      <c r="F215">
        <v>0</v>
      </c>
      <c r="K215" t="s">
        <v>19</v>
      </c>
      <c r="L215" t="s">
        <v>23</v>
      </c>
      <c r="M215">
        <v>2059</v>
      </c>
      <c r="N215">
        <v>99999999</v>
      </c>
    </row>
    <row r="216" spans="3:14" x14ac:dyDescent="0.25">
      <c r="C216" t="s">
        <v>19</v>
      </c>
      <c r="D216" t="s">
        <v>23</v>
      </c>
      <c r="E216">
        <v>2060</v>
      </c>
      <c r="F216">
        <v>0</v>
      </c>
      <c r="K216" t="s">
        <v>19</v>
      </c>
      <c r="L216" t="s">
        <v>23</v>
      </c>
      <c r="M216">
        <v>2060</v>
      </c>
      <c r="N216">
        <v>99999999</v>
      </c>
    </row>
    <row r="217" spans="3:14" x14ac:dyDescent="0.25">
      <c r="C217" t="s">
        <v>19</v>
      </c>
      <c r="D217" t="s">
        <v>23</v>
      </c>
      <c r="E217">
        <v>2061</v>
      </c>
      <c r="F217">
        <v>0</v>
      </c>
      <c r="K217" t="s">
        <v>19</v>
      </c>
      <c r="L217" t="s">
        <v>23</v>
      </c>
      <c r="M217">
        <v>2061</v>
      </c>
      <c r="N217">
        <v>99999999</v>
      </c>
    </row>
    <row r="218" spans="3:14" x14ac:dyDescent="0.25">
      <c r="C218" t="s">
        <v>19</v>
      </c>
      <c r="D218" t="s">
        <v>23</v>
      </c>
      <c r="E218">
        <v>2062</v>
      </c>
      <c r="F218">
        <v>0</v>
      </c>
      <c r="K218" t="s">
        <v>19</v>
      </c>
      <c r="L218" t="s">
        <v>23</v>
      </c>
      <c r="M218">
        <v>2062</v>
      </c>
      <c r="N218">
        <v>99999999</v>
      </c>
    </row>
    <row r="219" spans="3:14" x14ac:dyDescent="0.25">
      <c r="C219" t="s">
        <v>19</v>
      </c>
      <c r="D219" t="s">
        <v>23</v>
      </c>
      <c r="E219">
        <v>2063</v>
      </c>
      <c r="F219">
        <v>0</v>
      </c>
      <c r="K219" t="s">
        <v>19</v>
      </c>
      <c r="L219" t="s">
        <v>23</v>
      </c>
      <c r="M219">
        <v>2063</v>
      </c>
      <c r="N219">
        <v>99999999</v>
      </c>
    </row>
    <row r="220" spans="3:14" x14ac:dyDescent="0.25">
      <c r="C220" t="s">
        <v>19</v>
      </c>
      <c r="D220" t="s">
        <v>23</v>
      </c>
      <c r="E220">
        <v>2064</v>
      </c>
      <c r="F220">
        <v>0</v>
      </c>
      <c r="K220" t="s">
        <v>19</v>
      </c>
      <c r="L220" t="s">
        <v>23</v>
      </c>
      <c r="M220">
        <v>2064</v>
      </c>
      <c r="N220">
        <v>99999999</v>
      </c>
    </row>
    <row r="221" spans="3:14" x14ac:dyDescent="0.25">
      <c r="C221" t="s">
        <v>19</v>
      </c>
      <c r="D221" t="s">
        <v>23</v>
      </c>
      <c r="E221">
        <v>2065</v>
      </c>
      <c r="F221">
        <v>0</v>
      </c>
      <c r="K221" t="s">
        <v>19</v>
      </c>
      <c r="L221" t="s">
        <v>23</v>
      </c>
      <c r="M221">
        <v>2065</v>
      </c>
      <c r="N221">
        <v>99999999</v>
      </c>
    </row>
    <row r="222" spans="3:14" x14ac:dyDescent="0.25">
      <c r="C222" t="s">
        <v>19</v>
      </c>
      <c r="D222" t="s">
        <v>23</v>
      </c>
      <c r="E222">
        <v>2066</v>
      </c>
      <c r="F222">
        <v>0</v>
      </c>
      <c r="K222" t="s">
        <v>19</v>
      </c>
      <c r="L222" t="s">
        <v>23</v>
      </c>
      <c r="M222">
        <v>2066</v>
      </c>
      <c r="N222">
        <v>99999999</v>
      </c>
    </row>
    <row r="223" spans="3:14" x14ac:dyDescent="0.25">
      <c r="C223" t="s">
        <v>19</v>
      </c>
      <c r="D223" t="s">
        <v>23</v>
      </c>
      <c r="E223">
        <v>2067</v>
      </c>
      <c r="F223">
        <v>0</v>
      </c>
      <c r="K223" t="s">
        <v>19</v>
      </c>
      <c r="L223" t="s">
        <v>23</v>
      </c>
      <c r="M223">
        <v>2067</v>
      </c>
      <c r="N223">
        <v>99999999</v>
      </c>
    </row>
    <row r="224" spans="3:14" x14ac:dyDescent="0.25">
      <c r="C224" t="s">
        <v>19</v>
      </c>
      <c r="D224" t="s">
        <v>23</v>
      </c>
      <c r="E224">
        <v>2068</v>
      </c>
      <c r="F224">
        <v>0</v>
      </c>
      <c r="K224" t="s">
        <v>19</v>
      </c>
      <c r="L224" t="s">
        <v>23</v>
      </c>
      <c r="M224">
        <v>2068</v>
      </c>
      <c r="N224">
        <v>99999999</v>
      </c>
    </row>
    <row r="225" spans="3:14" x14ac:dyDescent="0.25">
      <c r="C225" t="s">
        <v>19</v>
      </c>
      <c r="D225" t="s">
        <v>23</v>
      </c>
      <c r="E225">
        <v>2069</v>
      </c>
      <c r="F225">
        <v>0</v>
      </c>
      <c r="K225" t="s">
        <v>19</v>
      </c>
      <c r="L225" t="s">
        <v>23</v>
      </c>
      <c r="M225">
        <v>2069</v>
      </c>
      <c r="N225">
        <v>99999999</v>
      </c>
    </row>
    <row r="226" spans="3:14" x14ac:dyDescent="0.25">
      <c r="C226" t="s">
        <v>19</v>
      </c>
      <c r="D226" t="s">
        <v>23</v>
      </c>
      <c r="E226">
        <v>2070</v>
      </c>
      <c r="F226">
        <v>0</v>
      </c>
      <c r="K226" t="s">
        <v>19</v>
      </c>
      <c r="L226" t="s">
        <v>23</v>
      </c>
      <c r="M226">
        <v>2070</v>
      </c>
      <c r="N226">
        <v>99999999</v>
      </c>
    </row>
    <row r="227" spans="3:14" x14ac:dyDescent="0.25">
      <c r="C227" t="s">
        <v>19</v>
      </c>
      <c r="D227" t="s">
        <v>24</v>
      </c>
      <c r="E227">
        <v>2015</v>
      </c>
      <c r="F227">
        <v>0</v>
      </c>
      <c r="K227" t="s">
        <v>19</v>
      </c>
      <c r="L227" t="s">
        <v>24</v>
      </c>
      <c r="M227">
        <v>2015</v>
      </c>
      <c r="N227">
        <f>73/1000</f>
        <v>7.2999999999999995E-2</v>
      </c>
    </row>
    <row r="228" spans="3:14" x14ac:dyDescent="0.25">
      <c r="C228" t="s">
        <v>19</v>
      </c>
      <c r="D228" t="s">
        <v>24</v>
      </c>
      <c r="E228">
        <v>2016</v>
      </c>
      <c r="F228">
        <v>0</v>
      </c>
      <c r="K228" t="s">
        <v>19</v>
      </c>
      <c r="L228" t="s">
        <v>24</v>
      </c>
      <c r="M228">
        <v>2016</v>
      </c>
      <c r="N228">
        <f t="shared" ref="N228:N233" si="0">73/1000</f>
        <v>7.2999999999999995E-2</v>
      </c>
    </row>
    <row r="229" spans="3:14" x14ac:dyDescent="0.25">
      <c r="C229" t="s">
        <v>19</v>
      </c>
      <c r="D229" t="s">
        <v>24</v>
      </c>
      <c r="E229">
        <v>2017</v>
      </c>
      <c r="F229">
        <v>0</v>
      </c>
      <c r="K229" t="s">
        <v>19</v>
      </c>
      <c r="L229" t="s">
        <v>24</v>
      </c>
      <c r="M229">
        <v>2017</v>
      </c>
      <c r="N229">
        <f t="shared" si="0"/>
        <v>7.2999999999999995E-2</v>
      </c>
    </row>
    <row r="230" spans="3:14" x14ac:dyDescent="0.25">
      <c r="C230" t="s">
        <v>19</v>
      </c>
      <c r="D230" t="s">
        <v>24</v>
      </c>
      <c r="E230">
        <v>2018</v>
      </c>
      <c r="F230">
        <v>0</v>
      </c>
      <c r="K230" t="s">
        <v>19</v>
      </c>
      <c r="L230" t="s">
        <v>24</v>
      </c>
      <c r="M230">
        <v>2018</v>
      </c>
      <c r="N230">
        <f t="shared" si="0"/>
        <v>7.2999999999999995E-2</v>
      </c>
    </row>
    <row r="231" spans="3:14" x14ac:dyDescent="0.25">
      <c r="C231" t="s">
        <v>19</v>
      </c>
      <c r="D231" t="s">
        <v>24</v>
      </c>
      <c r="E231">
        <v>2019</v>
      </c>
      <c r="F231">
        <v>0</v>
      </c>
      <c r="K231" t="s">
        <v>19</v>
      </c>
      <c r="L231" t="s">
        <v>24</v>
      </c>
      <c r="M231">
        <v>2019</v>
      </c>
      <c r="N231">
        <f t="shared" si="0"/>
        <v>7.2999999999999995E-2</v>
      </c>
    </row>
    <row r="232" spans="3:14" x14ac:dyDescent="0.25">
      <c r="C232" t="s">
        <v>19</v>
      </c>
      <c r="D232" t="s">
        <v>24</v>
      </c>
      <c r="E232">
        <v>2020</v>
      </c>
      <c r="F232">
        <v>0</v>
      </c>
      <c r="K232" t="s">
        <v>19</v>
      </c>
      <c r="L232" t="s">
        <v>24</v>
      </c>
      <c r="M232">
        <v>2020</v>
      </c>
      <c r="N232">
        <f t="shared" si="0"/>
        <v>7.2999999999999995E-2</v>
      </c>
    </row>
    <row r="233" spans="3:14" x14ac:dyDescent="0.25">
      <c r="C233" t="s">
        <v>19</v>
      </c>
      <c r="D233" t="s">
        <v>24</v>
      </c>
      <c r="E233">
        <v>2021</v>
      </c>
      <c r="F233">
        <v>0</v>
      </c>
      <c r="K233" t="s">
        <v>19</v>
      </c>
      <c r="L233" t="s">
        <v>24</v>
      </c>
      <c r="M233">
        <v>2021</v>
      </c>
      <c r="N233">
        <f t="shared" si="0"/>
        <v>7.2999999999999995E-2</v>
      </c>
    </row>
    <row r="234" spans="3:14" x14ac:dyDescent="0.25">
      <c r="C234" t="s">
        <v>19</v>
      </c>
      <c r="D234" t="s">
        <v>24</v>
      </c>
      <c r="E234">
        <v>2022</v>
      </c>
      <c r="F234">
        <f t="shared" ref="F234:F237" si="1">73/1000</f>
        <v>7.2999999999999995E-2</v>
      </c>
      <c r="K234" t="s">
        <v>19</v>
      </c>
      <c r="L234" t="s">
        <v>24</v>
      </c>
      <c r="M234">
        <v>2022</v>
      </c>
      <c r="N234">
        <f>110/1000</f>
        <v>0.11</v>
      </c>
    </row>
    <row r="235" spans="3:14" x14ac:dyDescent="0.25">
      <c r="C235" t="s">
        <v>19</v>
      </c>
      <c r="D235" t="s">
        <v>24</v>
      </c>
      <c r="E235">
        <v>2023</v>
      </c>
      <c r="F235">
        <f t="shared" si="1"/>
        <v>7.2999999999999995E-2</v>
      </c>
      <c r="K235" t="s">
        <v>19</v>
      </c>
      <c r="L235" t="s">
        <v>24</v>
      </c>
      <c r="M235">
        <v>2023</v>
      </c>
      <c r="N235">
        <f t="shared" ref="N235:N237" si="2">110/1000</f>
        <v>0.11</v>
      </c>
    </row>
    <row r="236" spans="3:14" x14ac:dyDescent="0.25">
      <c r="C236" t="s">
        <v>19</v>
      </c>
      <c r="D236" t="s">
        <v>24</v>
      </c>
      <c r="E236">
        <v>2024</v>
      </c>
      <c r="F236">
        <f t="shared" si="1"/>
        <v>7.2999999999999995E-2</v>
      </c>
      <c r="K236" t="s">
        <v>19</v>
      </c>
      <c r="L236" t="s">
        <v>24</v>
      </c>
      <c r="M236">
        <v>2024</v>
      </c>
      <c r="N236">
        <f t="shared" si="2"/>
        <v>0.11</v>
      </c>
    </row>
    <row r="237" spans="3:14" x14ac:dyDescent="0.25">
      <c r="C237" t="s">
        <v>19</v>
      </c>
      <c r="D237" t="s">
        <v>24</v>
      </c>
      <c r="E237">
        <v>2025</v>
      </c>
      <c r="F237">
        <f t="shared" si="1"/>
        <v>7.2999999999999995E-2</v>
      </c>
      <c r="K237" t="s">
        <v>19</v>
      </c>
      <c r="L237" t="s">
        <v>24</v>
      </c>
      <c r="M237">
        <v>2025</v>
      </c>
      <c r="N237">
        <f t="shared" si="2"/>
        <v>0.11</v>
      </c>
    </row>
    <row r="238" spans="3:14" x14ac:dyDescent="0.25">
      <c r="C238" t="s">
        <v>19</v>
      </c>
      <c r="D238" t="s">
        <v>24</v>
      </c>
      <c r="E238">
        <v>2026</v>
      </c>
      <c r="F238">
        <f>110/1000</f>
        <v>0.11</v>
      </c>
      <c r="K238" t="s">
        <v>19</v>
      </c>
      <c r="L238" t="s">
        <v>24</v>
      </c>
      <c r="M238">
        <v>2026</v>
      </c>
      <c r="N238">
        <f>167/1000</f>
        <v>0.16700000000000001</v>
      </c>
    </row>
    <row r="239" spans="3:14" x14ac:dyDescent="0.25">
      <c r="C239" t="s">
        <v>19</v>
      </c>
      <c r="D239" t="s">
        <v>24</v>
      </c>
      <c r="E239">
        <v>2027</v>
      </c>
      <c r="F239">
        <f t="shared" ref="F239:F241" si="3">110/1000</f>
        <v>0.11</v>
      </c>
      <c r="K239" t="s">
        <v>19</v>
      </c>
      <c r="L239" t="s">
        <v>24</v>
      </c>
      <c r="M239">
        <v>2027</v>
      </c>
      <c r="N239">
        <f t="shared" ref="N239:N241" si="4">167/1000</f>
        <v>0.16700000000000001</v>
      </c>
    </row>
    <row r="240" spans="3:14" x14ac:dyDescent="0.25">
      <c r="C240" t="s">
        <v>19</v>
      </c>
      <c r="D240" t="s">
        <v>24</v>
      </c>
      <c r="E240">
        <v>2028</v>
      </c>
      <c r="F240">
        <f t="shared" si="3"/>
        <v>0.11</v>
      </c>
      <c r="K240" t="s">
        <v>19</v>
      </c>
      <c r="L240" t="s">
        <v>24</v>
      </c>
      <c r="M240">
        <v>2028</v>
      </c>
      <c r="N240">
        <f t="shared" si="4"/>
        <v>0.16700000000000001</v>
      </c>
    </row>
    <row r="241" spans="3:14" x14ac:dyDescent="0.25">
      <c r="C241" t="s">
        <v>19</v>
      </c>
      <c r="D241" t="s">
        <v>24</v>
      </c>
      <c r="E241">
        <v>2029</v>
      </c>
      <c r="F241">
        <f t="shared" si="3"/>
        <v>0.11</v>
      </c>
      <c r="K241" t="s">
        <v>19</v>
      </c>
      <c r="L241" t="s">
        <v>24</v>
      </c>
      <c r="M241">
        <v>2029</v>
      </c>
      <c r="N241">
        <f t="shared" si="4"/>
        <v>0.16700000000000001</v>
      </c>
    </row>
    <row r="242" spans="3:14" x14ac:dyDescent="0.25">
      <c r="C242" t="s">
        <v>19</v>
      </c>
      <c r="D242" t="s">
        <v>24</v>
      </c>
      <c r="E242">
        <v>2030</v>
      </c>
      <c r="F242">
        <f>167/1000</f>
        <v>0.16700000000000001</v>
      </c>
      <c r="K242" t="s">
        <v>19</v>
      </c>
      <c r="L242" t="s">
        <v>24</v>
      </c>
      <c r="M242">
        <v>2030</v>
      </c>
      <c r="N242">
        <f>220/1000</f>
        <v>0.22</v>
      </c>
    </row>
    <row r="243" spans="3:14" x14ac:dyDescent="0.25">
      <c r="C243" t="s">
        <v>19</v>
      </c>
      <c r="D243" t="s">
        <v>24</v>
      </c>
      <c r="E243">
        <v>2031</v>
      </c>
      <c r="F243">
        <f t="shared" ref="F243:F245" si="5">167/1000</f>
        <v>0.16700000000000001</v>
      </c>
      <c r="K243" t="s">
        <v>19</v>
      </c>
      <c r="L243" t="s">
        <v>24</v>
      </c>
      <c r="M243">
        <v>2031</v>
      </c>
      <c r="N243">
        <f t="shared" ref="N243:N245" si="6">220/1000</f>
        <v>0.22</v>
      </c>
    </row>
    <row r="244" spans="3:14" x14ac:dyDescent="0.25">
      <c r="C244" t="s">
        <v>19</v>
      </c>
      <c r="D244" t="s">
        <v>24</v>
      </c>
      <c r="E244">
        <v>2032</v>
      </c>
      <c r="F244">
        <f t="shared" si="5"/>
        <v>0.16700000000000001</v>
      </c>
      <c r="K244" t="s">
        <v>19</v>
      </c>
      <c r="L244" t="s">
        <v>24</v>
      </c>
      <c r="M244">
        <v>2032</v>
      </c>
      <c r="N244">
        <f t="shared" si="6"/>
        <v>0.22</v>
      </c>
    </row>
    <row r="245" spans="3:14" x14ac:dyDescent="0.25">
      <c r="C245" t="s">
        <v>19</v>
      </c>
      <c r="D245" t="s">
        <v>24</v>
      </c>
      <c r="E245">
        <v>2033</v>
      </c>
      <c r="F245">
        <f t="shared" si="5"/>
        <v>0.16700000000000001</v>
      </c>
      <c r="K245" t="s">
        <v>19</v>
      </c>
      <c r="L245" t="s">
        <v>24</v>
      </c>
      <c r="M245">
        <v>2033</v>
      </c>
      <c r="N245">
        <f t="shared" si="6"/>
        <v>0.22</v>
      </c>
    </row>
    <row r="246" spans="3:14" x14ac:dyDescent="0.25">
      <c r="C246" t="s">
        <v>19</v>
      </c>
      <c r="D246" t="s">
        <v>24</v>
      </c>
      <c r="E246">
        <v>2034</v>
      </c>
      <c r="F246">
        <f>220/1000</f>
        <v>0.22</v>
      </c>
      <c r="K246" t="s">
        <v>19</v>
      </c>
      <c r="L246" t="s">
        <v>24</v>
      </c>
      <c r="M246">
        <v>2034</v>
      </c>
      <c r="N246">
        <f>330/1000</f>
        <v>0.33</v>
      </c>
    </row>
    <row r="247" spans="3:14" x14ac:dyDescent="0.25">
      <c r="C247" t="s">
        <v>19</v>
      </c>
      <c r="D247" t="s">
        <v>24</v>
      </c>
      <c r="E247">
        <v>2035</v>
      </c>
      <c r="F247">
        <f t="shared" ref="F247:F249" si="7">220/1000</f>
        <v>0.22</v>
      </c>
      <c r="K247" t="s">
        <v>19</v>
      </c>
      <c r="L247" t="s">
        <v>24</v>
      </c>
      <c r="M247">
        <v>2035</v>
      </c>
      <c r="N247">
        <f t="shared" ref="N247:N249" si="8">330/1000</f>
        <v>0.33</v>
      </c>
    </row>
    <row r="248" spans="3:14" x14ac:dyDescent="0.25">
      <c r="C248" t="s">
        <v>19</v>
      </c>
      <c r="D248" t="s">
        <v>24</v>
      </c>
      <c r="E248">
        <v>2036</v>
      </c>
      <c r="F248">
        <f t="shared" si="7"/>
        <v>0.22</v>
      </c>
      <c r="K248" t="s">
        <v>19</v>
      </c>
      <c r="L248" t="s">
        <v>24</v>
      </c>
      <c r="M248">
        <v>2036</v>
      </c>
      <c r="N248">
        <f t="shared" si="8"/>
        <v>0.33</v>
      </c>
    </row>
    <row r="249" spans="3:14" x14ac:dyDescent="0.25">
      <c r="C249" t="s">
        <v>19</v>
      </c>
      <c r="D249" t="s">
        <v>24</v>
      </c>
      <c r="E249">
        <v>2037</v>
      </c>
      <c r="F249">
        <f t="shared" si="7"/>
        <v>0.22</v>
      </c>
      <c r="K249" t="s">
        <v>19</v>
      </c>
      <c r="L249" t="s">
        <v>24</v>
      </c>
      <c r="M249">
        <v>2037</v>
      </c>
      <c r="N249">
        <f t="shared" si="8"/>
        <v>0.33</v>
      </c>
    </row>
    <row r="250" spans="3:14" x14ac:dyDescent="0.25">
      <c r="C250" t="s">
        <v>19</v>
      </c>
      <c r="D250" t="s">
        <v>24</v>
      </c>
      <c r="E250">
        <v>2038</v>
      </c>
      <c r="F250">
        <f>330/1000</f>
        <v>0.33</v>
      </c>
      <c r="K250" t="s">
        <v>19</v>
      </c>
      <c r="L250" t="s">
        <v>24</v>
      </c>
      <c r="M250">
        <v>2038</v>
      </c>
      <c r="N250">
        <f>420/1000</f>
        <v>0.42</v>
      </c>
    </row>
    <row r="251" spans="3:14" x14ac:dyDescent="0.25">
      <c r="C251" t="s">
        <v>19</v>
      </c>
      <c r="D251" t="s">
        <v>24</v>
      </c>
      <c r="E251">
        <v>2039</v>
      </c>
      <c r="F251">
        <f t="shared" ref="F251:F253" si="9">330/1000</f>
        <v>0.33</v>
      </c>
      <c r="K251" t="s">
        <v>19</v>
      </c>
      <c r="L251" t="s">
        <v>24</v>
      </c>
      <c r="M251">
        <v>2039</v>
      </c>
      <c r="N251">
        <f t="shared" ref="N251:N253" si="10">420/1000</f>
        <v>0.42</v>
      </c>
    </row>
    <row r="252" spans="3:14" x14ac:dyDescent="0.25">
      <c r="C252" t="s">
        <v>19</v>
      </c>
      <c r="D252" t="s">
        <v>24</v>
      </c>
      <c r="E252">
        <v>2040</v>
      </c>
      <c r="F252">
        <f t="shared" si="9"/>
        <v>0.33</v>
      </c>
      <c r="K252" t="s">
        <v>19</v>
      </c>
      <c r="L252" t="s">
        <v>24</v>
      </c>
      <c r="M252">
        <v>2040</v>
      </c>
      <c r="N252">
        <f t="shared" si="10"/>
        <v>0.42</v>
      </c>
    </row>
    <row r="253" spans="3:14" x14ac:dyDescent="0.25">
      <c r="C253" t="s">
        <v>19</v>
      </c>
      <c r="D253" t="s">
        <v>24</v>
      </c>
      <c r="E253">
        <v>2041</v>
      </c>
      <c r="F253">
        <f t="shared" si="9"/>
        <v>0.33</v>
      </c>
      <c r="K253" t="s">
        <v>19</v>
      </c>
      <c r="L253" t="s">
        <v>24</v>
      </c>
      <c r="M253">
        <v>2041</v>
      </c>
      <c r="N253">
        <f t="shared" si="10"/>
        <v>0.42</v>
      </c>
    </row>
    <row r="254" spans="3:14" x14ac:dyDescent="0.25">
      <c r="C254" t="s">
        <v>19</v>
      </c>
      <c r="D254" t="s">
        <v>24</v>
      </c>
      <c r="E254">
        <v>2042</v>
      </c>
      <c r="F254">
        <f>420/1000</f>
        <v>0.42</v>
      </c>
      <c r="K254" t="s">
        <v>19</v>
      </c>
      <c r="L254" t="s">
        <v>24</v>
      </c>
      <c r="M254">
        <v>2042</v>
      </c>
      <c r="N254">
        <f>450/1000</f>
        <v>0.45</v>
      </c>
    </row>
    <row r="255" spans="3:14" x14ac:dyDescent="0.25">
      <c r="C255" t="s">
        <v>19</v>
      </c>
      <c r="D255" t="s">
        <v>24</v>
      </c>
      <c r="E255">
        <v>2043</v>
      </c>
      <c r="F255">
        <f t="shared" ref="F255:F257" si="11">420/1000</f>
        <v>0.42</v>
      </c>
      <c r="K255" t="s">
        <v>19</v>
      </c>
      <c r="L255" t="s">
        <v>24</v>
      </c>
      <c r="M255">
        <v>2043</v>
      </c>
      <c r="N255">
        <f t="shared" ref="N255:N257" si="12">450/1000</f>
        <v>0.45</v>
      </c>
    </row>
    <row r="256" spans="3:14" x14ac:dyDescent="0.25">
      <c r="C256" t="s">
        <v>19</v>
      </c>
      <c r="D256" t="s">
        <v>24</v>
      </c>
      <c r="E256">
        <v>2044</v>
      </c>
      <c r="F256">
        <f t="shared" si="11"/>
        <v>0.42</v>
      </c>
      <c r="K256" t="s">
        <v>19</v>
      </c>
      <c r="L256" t="s">
        <v>24</v>
      </c>
      <c r="M256">
        <v>2044</v>
      </c>
      <c r="N256">
        <f t="shared" si="12"/>
        <v>0.45</v>
      </c>
    </row>
    <row r="257" spans="3:14" x14ac:dyDescent="0.25">
      <c r="C257" t="s">
        <v>19</v>
      </c>
      <c r="D257" t="s">
        <v>24</v>
      </c>
      <c r="E257">
        <v>2045</v>
      </c>
      <c r="F257">
        <f t="shared" si="11"/>
        <v>0.42</v>
      </c>
      <c r="K257" t="s">
        <v>19</v>
      </c>
      <c r="L257" t="s">
        <v>24</v>
      </c>
      <c r="M257">
        <v>2045</v>
      </c>
      <c r="N257">
        <f t="shared" si="12"/>
        <v>0.45</v>
      </c>
    </row>
    <row r="258" spans="3:14" x14ac:dyDescent="0.25">
      <c r="C258" t="s">
        <v>19</v>
      </c>
      <c r="D258" t="s">
        <v>24</v>
      </c>
      <c r="E258">
        <v>2046</v>
      </c>
      <c r="F258">
        <f>450/1000</f>
        <v>0.45</v>
      </c>
      <c r="K258" t="s">
        <v>19</v>
      </c>
      <c r="L258" t="s">
        <v>24</v>
      </c>
      <c r="M258">
        <v>2046</v>
      </c>
      <c r="N258">
        <f>500/1000</f>
        <v>0.5</v>
      </c>
    </row>
    <row r="259" spans="3:14" x14ac:dyDescent="0.25">
      <c r="C259" t="s">
        <v>19</v>
      </c>
      <c r="D259" t="s">
        <v>24</v>
      </c>
      <c r="E259">
        <v>2047</v>
      </c>
      <c r="F259">
        <f t="shared" ref="F259" si="13">450/1000</f>
        <v>0.45</v>
      </c>
      <c r="K259" t="s">
        <v>19</v>
      </c>
      <c r="L259" t="s">
        <v>24</v>
      </c>
      <c r="M259">
        <v>2047</v>
      </c>
      <c r="N259">
        <f>500/1000</f>
        <v>0.5</v>
      </c>
    </row>
    <row r="260" spans="3:14" x14ac:dyDescent="0.25">
      <c r="C260" t="s">
        <v>19</v>
      </c>
      <c r="D260" t="s">
        <v>24</v>
      </c>
      <c r="E260">
        <v>2048</v>
      </c>
      <c r="F260">
        <f>500/1000</f>
        <v>0.5</v>
      </c>
      <c r="K260" t="s">
        <v>19</v>
      </c>
      <c r="L260" t="s">
        <v>24</v>
      </c>
      <c r="M260">
        <v>2048</v>
      </c>
      <c r="N260">
        <v>999999</v>
      </c>
    </row>
    <row r="261" spans="3:14" x14ac:dyDescent="0.25">
      <c r="C261" t="s">
        <v>19</v>
      </c>
      <c r="D261" t="s">
        <v>24</v>
      </c>
      <c r="E261">
        <v>2049</v>
      </c>
      <c r="F261">
        <f>500/1000</f>
        <v>0.5</v>
      </c>
      <c r="K261" t="s">
        <v>19</v>
      </c>
      <c r="L261" t="s">
        <v>24</v>
      </c>
      <c r="M261">
        <v>2049</v>
      </c>
      <c r="N261">
        <v>999999</v>
      </c>
    </row>
    <row r="262" spans="3:14" x14ac:dyDescent="0.25">
      <c r="C262" t="s">
        <v>19</v>
      </c>
      <c r="D262" t="s">
        <v>24</v>
      </c>
      <c r="E262">
        <v>2050</v>
      </c>
      <c r="F262">
        <f t="shared" ref="F262:F282" si="14">500/1000</f>
        <v>0.5</v>
      </c>
      <c r="K262" t="s">
        <v>19</v>
      </c>
      <c r="L262" t="s">
        <v>24</v>
      </c>
      <c r="M262">
        <v>2050</v>
      </c>
      <c r="N262">
        <v>999999</v>
      </c>
    </row>
    <row r="263" spans="3:14" x14ac:dyDescent="0.25">
      <c r="C263" t="s">
        <v>19</v>
      </c>
      <c r="D263" t="s">
        <v>24</v>
      </c>
      <c r="E263">
        <v>2051</v>
      </c>
      <c r="F263">
        <f t="shared" si="14"/>
        <v>0.5</v>
      </c>
      <c r="K263" t="s">
        <v>19</v>
      </c>
      <c r="L263" t="s">
        <v>24</v>
      </c>
      <c r="M263">
        <v>2051</v>
      </c>
      <c r="N263">
        <v>999999</v>
      </c>
    </row>
    <row r="264" spans="3:14" x14ac:dyDescent="0.25">
      <c r="C264" t="s">
        <v>19</v>
      </c>
      <c r="D264" t="s">
        <v>24</v>
      </c>
      <c r="E264">
        <v>2052</v>
      </c>
      <c r="F264">
        <f t="shared" si="14"/>
        <v>0.5</v>
      </c>
      <c r="K264" t="s">
        <v>19</v>
      </c>
      <c r="L264" t="s">
        <v>24</v>
      </c>
      <c r="M264">
        <v>2052</v>
      </c>
      <c r="N264">
        <v>999999</v>
      </c>
    </row>
    <row r="265" spans="3:14" x14ac:dyDescent="0.25">
      <c r="C265" t="s">
        <v>19</v>
      </c>
      <c r="D265" t="s">
        <v>24</v>
      </c>
      <c r="E265">
        <v>2053</v>
      </c>
      <c r="F265">
        <f t="shared" si="14"/>
        <v>0.5</v>
      </c>
      <c r="K265" t="s">
        <v>19</v>
      </c>
      <c r="L265" t="s">
        <v>24</v>
      </c>
      <c r="M265">
        <v>2053</v>
      </c>
      <c r="N265">
        <v>999999</v>
      </c>
    </row>
    <row r="266" spans="3:14" x14ac:dyDescent="0.25">
      <c r="C266" t="s">
        <v>19</v>
      </c>
      <c r="D266" t="s">
        <v>24</v>
      </c>
      <c r="E266">
        <v>2054</v>
      </c>
      <c r="F266">
        <f t="shared" si="14"/>
        <v>0.5</v>
      </c>
      <c r="K266" t="s">
        <v>19</v>
      </c>
      <c r="L266" t="s">
        <v>24</v>
      </c>
      <c r="M266">
        <v>2054</v>
      </c>
      <c r="N266">
        <v>999999</v>
      </c>
    </row>
    <row r="267" spans="3:14" x14ac:dyDescent="0.25">
      <c r="C267" t="s">
        <v>19</v>
      </c>
      <c r="D267" t="s">
        <v>24</v>
      </c>
      <c r="E267">
        <v>2055</v>
      </c>
      <c r="F267">
        <f t="shared" si="14"/>
        <v>0.5</v>
      </c>
      <c r="K267" t="s">
        <v>19</v>
      </c>
      <c r="L267" t="s">
        <v>24</v>
      </c>
      <c r="M267">
        <v>2055</v>
      </c>
      <c r="N267">
        <v>999999</v>
      </c>
    </row>
    <row r="268" spans="3:14" x14ac:dyDescent="0.25">
      <c r="C268" t="s">
        <v>19</v>
      </c>
      <c r="D268" t="s">
        <v>24</v>
      </c>
      <c r="E268">
        <v>2056</v>
      </c>
      <c r="F268">
        <f t="shared" si="14"/>
        <v>0.5</v>
      </c>
      <c r="K268" t="s">
        <v>19</v>
      </c>
      <c r="L268" t="s">
        <v>24</v>
      </c>
      <c r="M268">
        <v>2056</v>
      </c>
      <c r="N268">
        <v>999999</v>
      </c>
    </row>
    <row r="269" spans="3:14" x14ac:dyDescent="0.25">
      <c r="C269" t="s">
        <v>19</v>
      </c>
      <c r="D269" t="s">
        <v>24</v>
      </c>
      <c r="E269">
        <v>2057</v>
      </c>
      <c r="F269">
        <f t="shared" si="14"/>
        <v>0.5</v>
      </c>
      <c r="K269" t="s">
        <v>19</v>
      </c>
      <c r="L269" t="s">
        <v>24</v>
      </c>
      <c r="M269">
        <v>2057</v>
      </c>
      <c r="N269">
        <v>999999</v>
      </c>
    </row>
    <row r="270" spans="3:14" x14ac:dyDescent="0.25">
      <c r="C270" t="s">
        <v>19</v>
      </c>
      <c r="D270" t="s">
        <v>24</v>
      </c>
      <c r="E270">
        <v>2058</v>
      </c>
      <c r="F270">
        <f t="shared" si="14"/>
        <v>0.5</v>
      </c>
      <c r="K270" t="s">
        <v>19</v>
      </c>
      <c r="L270" t="s">
        <v>24</v>
      </c>
      <c r="M270">
        <v>2058</v>
      </c>
      <c r="N270">
        <v>999999</v>
      </c>
    </row>
    <row r="271" spans="3:14" x14ac:dyDescent="0.25">
      <c r="C271" t="s">
        <v>19</v>
      </c>
      <c r="D271" t="s">
        <v>24</v>
      </c>
      <c r="E271">
        <v>2059</v>
      </c>
      <c r="F271">
        <f t="shared" si="14"/>
        <v>0.5</v>
      </c>
      <c r="K271" t="s">
        <v>19</v>
      </c>
      <c r="L271" t="s">
        <v>24</v>
      </c>
      <c r="M271">
        <v>2059</v>
      </c>
      <c r="N271">
        <v>999999</v>
      </c>
    </row>
    <row r="272" spans="3:14" x14ac:dyDescent="0.25">
      <c r="C272" t="s">
        <v>19</v>
      </c>
      <c r="D272" t="s">
        <v>24</v>
      </c>
      <c r="E272">
        <v>2060</v>
      </c>
      <c r="F272">
        <f t="shared" si="14"/>
        <v>0.5</v>
      </c>
      <c r="K272" t="s">
        <v>19</v>
      </c>
      <c r="L272" t="s">
        <v>24</v>
      </c>
      <c r="M272">
        <v>2060</v>
      </c>
      <c r="N272">
        <v>999999</v>
      </c>
    </row>
    <row r="273" spans="3:14" x14ac:dyDescent="0.25">
      <c r="C273" t="s">
        <v>19</v>
      </c>
      <c r="D273" t="s">
        <v>24</v>
      </c>
      <c r="E273">
        <v>2061</v>
      </c>
      <c r="F273">
        <f t="shared" si="14"/>
        <v>0.5</v>
      </c>
      <c r="K273" t="s">
        <v>19</v>
      </c>
      <c r="L273" t="s">
        <v>24</v>
      </c>
      <c r="M273">
        <v>2061</v>
      </c>
      <c r="N273">
        <v>999999</v>
      </c>
    </row>
    <row r="274" spans="3:14" x14ac:dyDescent="0.25">
      <c r="C274" t="s">
        <v>19</v>
      </c>
      <c r="D274" t="s">
        <v>24</v>
      </c>
      <c r="E274">
        <v>2062</v>
      </c>
      <c r="F274">
        <f t="shared" si="14"/>
        <v>0.5</v>
      </c>
      <c r="K274" t="s">
        <v>19</v>
      </c>
      <c r="L274" t="s">
        <v>24</v>
      </c>
      <c r="M274">
        <v>2062</v>
      </c>
      <c r="N274">
        <v>999999</v>
      </c>
    </row>
    <row r="275" spans="3:14" x14ac:dyDescent="0.25">
      <c r="C275" t="s">
        <v>19</v>
      </c>
      <c r="D275" t="s">
        <v>24</v>
      </c>
      <c r="E275">
        <v>2063</v>
      </c>
      <c r="F275">
        <f t="shared" si="14"/>
        <v>0.5</v>
      </c>
      <c r="K275" t="s">
        <v>19</v>
      </c>
      <c r="L275" t="s">
        <v>24</v>
      </c>
      <c r="M275">
        <v>2063</v>
      </c>
      <c r="N275">
        <v>999999</v>
      </c>
    </row>
    <row r="276" spans="3:14" x14ac:dyDescent="0.25">
      <c r="C276" t="s">
        <v>19</v>
      </c>
      <c r="D276" t="s">
        <v>24</v>
      </c>
      <c r="E276">
        <v>2064</v>
      </c>
      <c r="F276">
        <f t="shared" si="14"/>
        <v>0.5</v>
      </c>
      <c r="K276" t="s">
        <v>19</v>
      </c>
      <c r="L276" t="s">
        <v>24</v>
      </c>
      <c r="M276">
        <v>2064</v>
      </c>
      <c r="N276">
        <v>999999</v>
      </c>
    </row>
    <row r="277" spans="3:14" x14ac:dyDescent="0.25">
      <c r="C277" t="s">
        <v>19</v>
      </c>
      <c r="D277" t="s">
        <v>24</v>
      </c>
      <c r="E277">
        <v>2065</v>
      </c>
      <c r="F277">
        <f t="shared" si="14"/>
        <v>0.5</v>
      </c>
      <c r="K277" t="s">
        <v>19</v>
      </c>
      <c r="L277" t="s">
        <v>24</v>
      </c>
      <c r="M277">
        <v>2065</v>
      </c>
      <c r="N277">
        <v>999999</v>
      </c>
    </row>
    <row r="278" spans="3:14" x14ac:dyDescent="0.25">
      <c r="C278" t="s">
        <v>19</v>
      </c>
      <c r="D278" t="s">
        <v>24</v>
      </c>
      <c r="E278">
        <v>2066</v>
      </c>
      <c r="F278">
        <f t="shared" si="14"/>
        <v>0.5</v>
      </c>
      <c r="K278" t="s">
        <v>19</v>
      </c>
      <c r="L278" t="s">
        <v>24</v>
      </c>
      <c r="M278">
        <v>2066</v>
      </c>
      <c r="N278">
        <v>999999</v>
      </c>
    </row>
    <row r="279" spans="3:14" x14ac:dyDescent="0.25">
      <c r="C279" t="s">
        <v>19</v>
      </c>
      <c r="D279" t="s">
        <v>24</v>
      </c>
      <c r="E279">
        <v>2067</v>
      </c>
      <c r="F279">
        <f t="shared" si="14"/>
        <v>0.5</v>
      </c>
      <c r="K279" t="s">
        <v>19</v>
      </c>
      <c r="L279" t="s">
        <v>24</v>
      </c>
      <c r="M279">
        <v>2067</v>
      </c>
      <c r="N279">
        <v>999999</v>
      </c>
    </row>
    <row r="280" spans="3:14" x14ac:dyDescent="0.25">
      <c r="C280" t="s">
        <v>19</v>
      </c>
      <c r="D280" t="s">
        <v>24</v>
      </c>
      <c r="E280">
        <v>2068</v>
      </c>
      <c r="F280">
        <f t="shared" si="14"/>
        <v>0.5</v>
      </c>
      <c r="K280" t="s">
        <v>19</v>
      </c>
      <c r="L280" t="s">
        <v>24</v>
      </c>
      <c r="M280">
        <v>2068</v>
      </c>
      <c r="N280">
        <v>999999</v>
      </c>
    </row>
    <row r="281" spans="3:14" x14ac:dyDescent="0.25">
      <c r="C281" t="s">
        <v>19</v>
      </c>
      <c r="D281" t="s">
        <v>24</v>
      </c>
      <c r="E281">
        <v>2069</v>
      </c>
      <c r="F281">
        <f t="shared" si="14"/>
        <v>0.5</v>
      </c>
      <c r="K281" t="s">
        <v>19</v>
      </c>
      <c r="L281" t="s">
        <v>24</v>
      </c>
      <c r="M281">
        <v>2069</v>
      </c>
      <c r="N281">
        <v>999999</v>
      </c>
    </row>
    <row r="282" spans="3:14" x14ac:dyDescent="0.25">
      <c r="C282" t="s">
        <v>19</v>
      </c>
      <c r="D282" t="s">
        <v>24</v>
      </c>
      <c r="E282">
        <v>2070</v>
      </c>
      <c r="F282">
        <f t="shared" si="14"/>
        <v>0.5</v>
      </c>
      <c r="K282" t="s">
        <v>19</v>
      </c>
      <c r="L282" t="s">
        <v>24</v>
      </c>
      <c r="M282">
        <v>2070</v>
      </c>
      <c r="N282">
        <v>999999</v>
      </c>
    </row>
    <row r="283" spans="3:14" x14ac:dyDescent="0.25">
      <c r="C283" t="s">
        <v>19</v>
      </c>
      <c r="D283" t="s">
        <v>25</v>
      </c>
      <c r="E283">
        <v>2015</v>
      </c>
      <c r="F283">
        <v>0</v>
      </c>
      <c r="K283" t="s">
        <v>19</v>
      </c>
      <c r="L283" t="s">
        <v>25</v>
      </c>
      <c r="M283">
        <v>2015</v>
      </c>
      <c r="N283">
        <v>0</v>
      </c>
    </row>
    <row r="284" spans="3:14" x14ac:dyDescent="0.25">
      <c r="C284" t="s">
        <v>19</v>
      </c>
      <c r="D284" t="s">
        <v>25</v>
      </c>
      <c r="E284">
        <v>2016</v>
      </c>
      <c r="F284">
        <v>0</v>
      </c>
      <c r="K284" t="s">
        <v>19</v>
      </c>
      <c r="L284" t="s">
        <v>25</v>
      </c>
      <c r="M284">
        <v>2016</v>
      </c>
      <c r="N284">
        <v>0</v>
      </c>
    </row>
    <row r="285" spans="3:14" x14ac:dyDescent="0.25">
      <c r="C285" t="s">
        <v>19</v>
      </c>
      <c r="D285" t="s">
        <v>25</v>
      </c>
      <c r="E285">
        <v>2017</v>
      </c>
      <c r="F285">
        <v>0</v>
      </c>
      <c r="K285" t="s">
        <v>19</v>
      </c>
      <c r="L285" t="s">
        <v>25</v>
      </c>
      <c r="M285">
        <v>2017</v>
      </c>
      <c r="N285">
        <v>0</v>
      </c>
    </row>
    <row r="286" spans="3:14" x14ac:dyDescent="0.25">
      <c r="C286" t="s">
        <v>19</v>
      </c>
      <c r="D286" t="s">
        <v>25</v>
      </c>
      <c r="E286">
        <v>2018</v>
      </c>
      <c r="F286">
        <v>0</v>
      </c>
      <c r="K286" t="s">
        <v>19</v>
      </c>
      <c r="L286" t="s">
        <v>25</v>
      </c>
      <c r="M286">
        <v>2018</v>
      </c>
      <c r="N286">
        <v>0</v>
      </c>
    </row>
    <row r="287" spans="3:14" x14ac:dyDescent="0.25">
      <c r="C287" t="s">
        <v>19</v>
      </c>
      <c r="D287" t="s">
        <v>25</v>
      </c>
      <c r="E287">
        <v>2019</v>
      </c>
      <c r="F287">
        <v>0</v>
      </c>
      <c r="K287" t="s">
        <v>19</v>
      </c>
      <c r="L287" t="s">
        <v>25</v>
      </c>
      <c r="M287">
        <v>2019</v>
      </c>
      <c r="N287">
        <v>0</v>
      </c>
    </row>
    <row r="288" spans="3:14" x14ac:dyDescent="0.25">
      <c r="C288" t="s">
        <v>19</v>
      </c>
      <c r="D288" t="s">
        <v>25</v>
      </c>
      <c r="E288">
        <v>2020</v>
      </c>
      <c r="F288">
        <v>0</v>
      </c>
      <c r="K288" t="s">
        <v>19</v>
      </c>
      <c r="L288" t="s">
        <v>25</v>
      </c>
      <c r="M288">
        <v>2020</v>
      </c>
      <c r="N288">
        <f>700/1000</f>
        <v>0.7</v>
      </c>
    </row>
    <row r="289" spans="3:14" x14ac:dyDescent="0.25">
      <c r="C289" t="s">
        <v>19</v>
      </c>
      <c r="D289" t="s">
        <v>25</v>
      </c>
      <c r="E289">
        <v>2021</v>
      </c>
      <c r="F289">
        <v>0</v>
      </c>
      <c r="K289" t="s">
        <v>19</v>
      </c>
      <c r="L289" t="s">
        <v>25</v>
      </c>
      <c r="M289">
        <v>2021</v>
      </c>
      <c r="N289">
        <f>700/1000</f>
        <v>0.7</v>
      </c>
    </row>
    <row r="290" spans="3:14" x14ac:dyDescent="0.25">
      <c r="C290" t="s">
        <v>19</v>
      </c>
      <c r="D290" t="s">
        <v>25</v>
      </c>
      <c r="E290">
        <v>2022</v>
      </c>
      <c r="F290">
        <f>700/1000</f>
        <v>0.7</v>
      </c>
      <c r="K290" t="s">
        <v>19</v>
      </c>
      <c r="L290" t="s">
        <v>25</v>
      </c>
      <c r="M290">
        <v>2022</v>
      </c>
      <c r="N290">
        <f>1250/1000</f>
        <v>1.25</v>
      </c>
    </row>
    <row r="291" spans="3:14" x14ac:dyDescent="0.25">
      <c r="C291" t="s">
        <v>19</v>
      </c>
      <c r="D291" t="s">
        <v>25</v>
      </c>
      <c r="E291">
        <v>2023</v>
      </c>
      <c r="F291">
        <f>700/1000</f>
        <v>0.7</v>
      </c>
      <c r="K291" t="s">
        <v>19</v>
      </c>
      <c r="L291" t="s">
        <v>25</v>
      </c>
      <c r="M291">
        <v>2023</v>
      </c>
      <c r="N291">
        <f t="shared" ref="N291:N293" si="15">1250/1000</f>
        <v>1.25</v>
      </c>
    </row>
    <row r="292" spans="3:14" x14ac:dyDescent="0.25">
      <c r="C292" t="s">
        <v>19</v>
      </c>
      <c r="D292" t="s">
        <v>25</v>
      </c>
      <c r="E292">
        <v>2024</v>
      </c>
      <c r="F292">
        <f t="shared" ref="F292:F293" si="16">700/1000</f>
        <v>0.7</v>
      </c>
      <c r="K292" t="s">
        <v>19</v>
      </c>
      <c r="L292" t="s">
        <v>25</v>
      </c>
      <c r="M292">
        <v>2024</v>
      </c>
      <c r="N292">
        <f t="shared" si="15"/>
        <v>1.25</v>
      </c>
    </row>
    <row r="293" spans="3:14" x14ac:dyDescent="0.25">
      <c r="C293" t="s">
        <v>19</v>
      </c>
      <c r="D293" t="s">
        <v>25</v>
      </c>
      <c r="E293">
        <v>2025</v>
      </c>
      <c r="F293">
        <f t="shared" si="16"/>
        <v>0.7</v>
      </c>
      <c r="K293" t="s">
        <v>19</v>
      </c>
      <c r="L293" t="s">
        <v>25</v>
      </c>
      <c r="M293">
        <v>2025</v>
      </c>
      <c r="N293">
        <f t="shared" si="15"/>
        <v>1.25</v>
      </c>
    </row>
    <row r="294" spans="3:14" x14ac:dyDescent="0.25">
      <c r="C294" t="s">
        <v>19</v>
      </c>
      <c r="D294" t="s">
        <v>25</v>
      </c>
      <c r="E294">
        <v>2026</v>
      </c>
      <c r="F294">
        <f>1250/1000</f>
        <v>1.25</v>
      </c>
      <c r="K294" t="s">
        <v>19</v>
      </c>
      <c r="L294" t="s">
        <v>25</v>
      </c>
      <c r="M294">
        <v>2026</v>
      </c>
      <c r="N294">
        <f>3618/1000</f>
        <v>3.6179999999999999</v>
      </c>
    </row>
    <row r="295" spans="3:14" x14ac:dyDescent="0.25">
      <c r="C295" t="s">
        <v>19</v>
      </c>
      <c r="D295" t="s">
        <v>25</v>
      </c>
      <c r="E295">
        <v>2027</v>
      </c>
      <c r="F295">
        <f t="shared" ref="F295:F297" si="17">1250/1000</f>
        <v>1.25</v>
      </c>
      <c r="K295" t="s">
        <v>19</v>
      </c>
      <c r="L295" t="s">
        <v>25</v>
      </c>
      <c r="M295">
        <v>2027</v>
      </c>
      <c r="N295">
        <f t="shared" ref="N295:N297" si="18">3618/1000</f>
        <v>3.6179999999999999</v>
      </c>
    </row>
    <row r="296" spans="3:14" x14ac:dyDescent="0.25">
      <c r="C296" t="s">
        <v>19</v>
      </c>
      <c r="D296" t="s">
        <v>25</v>
      </c>
      <c r="E296">
        <v>2028</v>
      </c>
      <c r="F296">
        <f t="shared" si="17"/>
        <v>1.25</v>
      </c>
      <c r="K296" t="s">
        <v>19</v>
      </c>
      <c r="L296" t="s">
        <v>25</v>
      </c>
      <c r="M296">
        <v>2028</v>
      </c>
      <c r="N296">
        <f t="shared" si="18"/>
        <v>3.6179999999999999</v>
      </c>
    </row>
    <row r="297" spans="3:14" x14ac:dyDescent="0.25">
      <c r="C297" t="s">
        <v>19</v>
      </c>
      <c r="D297" t="s">
        <v>25</v>
      </c>
      <c r="E297">
        <v>2029</v>
      </c>
      <c r="F297">
        <f t="shared" si="17"/>
        <v>1.25</v>
      </c>
      <c r="K297" t="s">
        <v>19</v>
      </c>
      <c r="L297" t="s">
        <v>25</v>
      </c>
      <c r="M297">
        <v>2029</v>
      </c>
      <c r="N297">
        <f t="shared" si="18"/>
        <v>3.6179999999999999</v>
      </c>
    </row>
    <row r="298" spans="3:14" x14ac:dyDescent="0.25">
      <c r="C298" t="s">
        <v>19</v>
      </c>
      <c r="D298" t="s">
        <v>25</v>
      </c>
      <c r="E298">
        <v>2030</v>
      </c>
      <c r="F298">
        <f>3618/1000</f>
        <v>3.6179999999999999</v>
      </c>
      <c r="K298" t="s">
        <v>19</v>
      </c>
      <c r="L298" t="s">
        <v>25</v>
      </c>
      <c r="M298">
        <v>2030</v>
      </c>
      <c r="N298">
        <f>5579/1000</f>
        <v>5.5789999999999997</v>
      </c>
    </row>
    <row r="299" spans="3:14" x14ac:dyDescent="0.25">
      <c r="C299" t="s">
        <v>19</v>
      </c>
      <c r="D299" t="s">
        <v>25</v>
      </c>
      <c r="E299">
        <v>2031</v>
      </c>
      <c r="F299">
        <f t="shared" ref="F299:F301" si="19">3618/1000</f>
        <v>3.6179999999999999</v>
      </c>
      <c r="K299" t="s">
        <v>19</v>
      </c>
      <c r="L299" t="s">
        <v>25</v>
      </c>
      <c r="M299">
        <v>2031</v>
      </c>
      <c r="N299">
        <f t="shared" ref="N299:N301" si="20">5579/1000</f>
        <v>5.5789999999999997</v>
      </c>
    </row>
    <row r="300" spans="3:14" x14ac:dyDescent="0.25">
      <c r="C300" t="s">
        <v>19</v>
      </c>
      <c r="D300" t="s">
        <v>25</v>
      </c>
      <c r="E300">
        <v>2032</v>
      </c>
      <c r="F300">
        <f t="shared" si="19"/>
        <v>3.6179999999999999</v>
      </c>
      <c r="K300" t="s">
        <v>19</v>
      </c>
      <c r="L300" t="s">
        <v>25</v>
      </c>
      <c r="M300">
        <v>2032</v>
      </c>
      <c r="N300">
        <f t="shared" si="20"/>
        <v>5.5789999999999997</v>
      </c>
    </row>
    <row r="301" spans="3:14" x14ac:dyDescent="0.25">
      <c r="C301" t="s">
        <v>19</v>
      </c>
      <c r="D301" t="s">
        <v>25</v>
      </c>
      <c r="E301">
        <v>2033</v>
      </c>
      <c r="F301">
        <f t="shared" si="19"/>
        <v>3.6179999999999999</v>
      </c>
      <c r="K301" t="s">
        <v>19</v>
      </c>
      <c r="L301" t="s">
        <v>25</v>
      </c>
      <c r="M301">
        <v>2033</v>
      </c>
      <c r="N301">
        <f t="shared" si="20"/>
        <v>5.5789999999999997</v>
      </c>
    </row>
    <row r="302" spans="3:14" x14ac:dyDescent="0.25">
      <c r="C302" t="s">
        <v>19</v>
      </c>
      <c r="D302" t="s">
        <v>25</v>
      </c>
      <c r="E302">
        <v>2034</v>
      </c>
      <c r="F302">
        <f>5579/1000</f>
        <v>5.5789999999999997</v>
      </c>
      <c r="K302" t="s">
        <v>19</v>
      </c>
      <c r="L302" t="s">
        <v>25</v>
      </c>
      <c r="M302">
        <v>2034</v>
      </c>
      <c r="N302">
        <f>8179/1000</f>
        <v>8.1790000000000003</v>
      </c>
    </row>
    <row r="303" spans="3:14" x14ac:dyDescent="0.25">
      <c r="C303" t="s">
        <v>19</v>
      </c>
      <c r="D303" t="s">
        <v>25</v>
      </c>
      <c r="E303">
        <v>2035</v>
      </c>
      <c r="F303">
        <f t="shared" ref="F303:F305" si="21">5579/1000</f>
        <v>5.5789999999999997</v>
      </c>
      <c r="K303" t="s">
        <v>19</v>
      </c>
      <c r="L303" t="s">
        <v>25</v>
      </c>
      <c r="M303">
        <v>2035</v>
      </c>
      <c r="N303">
        <f t="shared" ref="N303:N305" si="22">8179/1000</f>
        <v>8.1790000000000003</v>
      </c>
    </row>
    <row r="304" spans="3:14" x14ac:dyDescent="0.25">
      <c r="C304" t="s">
        <v>19</v>
      </c>
      <c r="D304" t="s">
        <v>25</v>
      </c>
      <c r="E304">
        <v>2036</v>
      </c>
      <c r="F304">
        <f t="shared" si="21"/>
        <v>5.5789999999999997</v>
      </c>
      <c r="K304" t="s">
        <v>19</v>
      </c>
      <c r="L304" t="s">
        <v>25</v>
      </c>
      <c r="M304">
        <v>2036</v>
      </c>
      <c r="N304">
        <f t="shared" si="22"/>
        <v>8.1790000000000003</v>
      </c>
    </row>
    <row r="305" spans="3:14" x14ac:dyDescent="0.25">
      <c r="C305" t="s">
        <v>19</v>
      </c>
      <c r="D305" t="s">
        <v>25</v>
      </c>
      <c r="E305">
        <v>2037</v>
      </c>
      <c r="F305">
        <f t="shared" si="21"/>
        <v>5.5789999999999997</v>
      </c>
      <c r="K305" t="s">
        <v>19</v>
      </c>
      <c r="L305" t="s">
        <v>25</v>
      </c>
      <c r="M305">
        <v>2037</v>
      </c>
      <c r="N305">
        <f t="shared" si="22"/>
        <v>8.1790000000000003</v>
      </c>
    </row>
    <row r="306" spans="3:14" x14ac:dyDescent="0.25">
      <c r="C306" t="s">
        <v>19</v>
      </c>
      <c r="D306" t="s">
        <v>25</v>
      </c>
      <c r="E306">
        <v>2038</v>
      </c>
      <c r="F306">
        <f>8179/1000</f>
        <v>8.1790000000000003</v>
      </c>
      <c r="K306" t="s">
        <v>19</v>
      </c>
      <c r="L306" t="s">
        <v>25</v>
      </c>
      <c r="M306">
        <v>2038</v>
      </c>
      <c r="N306">
        <f>10661/1000</f>
        <v>10.661</v>
      </c>
    </row>
    <row r="307" spans="3:14" x14ac:dyDescent="0.25">
      <c r="C307" t="s">
        <v>19</v>
      </c>
      <c r="D307" t="s">
        <v>25</v>
      </c>
      <c r="E307">
        <v>2039</v>
      </c>
      <c r="F307">
        <f t="shared" ref="F307:F309" si="23">8179/1000</f>
        <v>8.1790000000000003</v>
      </c>
      <c r="K307" t="s">
        <v>19</v>
      </c>
      <c r="L307" t="s">
        <v>25</v>
      </c>
      <c r="M307">
        <v>2039</v>
      </c>
      <c r="N307">
        <f t="shared" ref="N307:N309" si="24">10661/1000</f>
        <v>10.661</v>
      </c>
    </row>
    <row r="308" spans="3:14" x14ac:dyDescent="0.25">
      <c r="C308" t="s">
        <v>19</v>
      </c>
      <c r="D308" t="s">
        <v>25</v>
      </c>
      <c r="E308">
        <v>2040</v>
      </c>
      <c r="F308">
        <f t="shared" si="23"/>
        <v>8.1790000000000003</v>
      </c>
      <c r="K308" t="s">
        <v>19</v>
      </c>
      <c r="L308" t="s">
        <v>25</v>
      </c>
      <c r="M308">
        <v>2040</v>
      </c>
      <c r="N308">
        <f t="shared" si="24"/>
        <v>10.661</v>
      </c>
    </row>
    <row r="309" spans="3:14" x14ac:dyDescent="0.25">
      <c r="C309" t="s">
        <v>19</v>
      </c>
      <c r="D309" t="s">
        <v>25</v>
      </c>
      <c r="E309">
        <v>2041</v>
      </c>
      <c r="F309">
        <f t="shared" si="23"/>
        <v>8.1790000000000003</v>
      </c>
      <c r="K309" t="s">
        <v>19</v>
      </c>
      <c r="L309" t="s">
        <v>25</v>
      </c>
      <c r="M309">
        <v>2041</v>
      </c>
      <c r="N309">
        <f t="shared" si="24"/>
        <v>10.661</v>
      </c>
    </row>
    <row r="310" spans="3:14" x14ac:dyDescent="0.25">
      <c r="C310" t="s">
        <v>19</v>
      </c>
      <c r="D310" t="s">
        <v>25</v>
      </c>
      <c r="E310">
        <v>2042</v>
      </c>
      <c r="F310">
        <f>10661/1000</f>
        <v>10.661</v>
      </c>
      <c r="K310" t="s">
        <v>19</v>
      </c>
      <c r="L310" t="s">
        <v>25</v>
      </c>
      <c r="M310">
        <v>2042</v>
      </c>
      <c r="N310">
        <f>10722/1000</f>
        <v>10.722</v>
      </c>
    </row>
    <row r="311" spans="3:14" x14ac:dyDescent="0.25">
      <c r="C311" t="s">
        <v>19</v>
      </c>
      <c r="D311" t="s">
        <v>25</v>
      </c>
      <c r="E311">
        <v>2043</v>
      </c>
      <c r="F311">
        <f t="shared" ref="F311:F313" si="25">10661/1000</f>
        <v>10.661</v>
      </c>
      <c r="K311" t="s">
        <v>19</v>
      </c>
      <c r="L311" t="s">
        <v>25</v>
      </c>
      <c r="M311">
        <v>2043</v>
      </c>
      <c r="N311">
        <f t="shared" ref="N311:N313" si="26">10722/1000</f>
        <v>10.722</v>
      </c>
    </row>
    <row r="312" spans="3:14" x14ac:dyDescent="0.25">
      <c r="C312" t="s">
        <v>19</v>
      </c>
      <c r="D312" t="s">
        <v>25</v>
      </c>
      <c r="E312">
        <v>2044</v>
      </c>
      <c r="F312">
        <f t="shared" si="25"/>
        <v>10.661</v>
      </c>
      <c r="K312" t="s">
        <v>19</v>
      </c>
      <c r="L312" t="s">
        <v>25</v>
      </c>
      <c r="M312">
        <v>2044</v>
      </c>
      <c r="N312">
        <f t="shared" si="26"/>
        <v>10.722</v>
      </c>
    </row>
    <row r="313" spans="3:14" x14ac:dyDescent="0.25">
      <c r="C313" t="s">
        <v>19</v>
      </c>
      <c r="D313" t="s">
        <v>25</v>
      </c>
      <c r="E313">
        <v>2045</v>
      </c>
      <c r="F313">
        <f t="shared" si="25"/>
        <v>10.661</v>
      </c>
      <c r="K313" t="s">
        <v>19</v>
      </c>
      <c r="L313" t="s">
        <v>25</v>
      </c>
      <c r="M313">
        <v>2045</v>
      </c>
      <c r="N313">
        <f t="shared" si="26"/>
        <v>10.722</v>
      </c>
    </row>
    <row r="314" spans="3:14" x14ac:dyDescent="0.25">
      <c r="C314" t="s">
        <v>19</v>
      </c>
      <c r="D314" t="s">
        <v>25</v>
      </c>
      <c r="E314">
        <v>2046</v>
      </c>
      <c r="F314">
        <f>10722/1000</f>
        <v>10.722</v>
      </c>
      <c r="K314" t="s">
        <v>19</v>
      </c>
      <c r="L314" t="s">
        <v>25</v>
      </c>
      <c r="M314">
        <v>2046</v>
      </c>
      <c r="N314">
        <f>12222/1000</f>
        <v>12.222</v>
      </c>
    </row>
    <row r="315" spans="3:14" x14ac:dyDescent="0.25">
      <c r="C315" t="s">
        <v>19</v>
      </c>
      <c r="D315" t="s">
        <v>25</v>
      </c>
      <c r="E315">
        <v>2047</v>
      </c>
      <c r="F315">
        <f t="shared" ref="F315" si="27">10722/1000</f>
        <v>10.722</v>
      </c>
      <c r="K315" t="s">
        <v>19</v>
      </c>
      <c r="L315" t="s">
        <v>25</v>
      </c>
      <c r="M315">
        <v>2047</v>
      </c>
      <c r="N315">
        <f>12222/1000</f>
        <v>12.222</v>
      </c>
    </row>
    <row r="316" spans="3:14" x14ac:dyDescent="0.25">
      <c r="C316" t="s">
        <v>19</v>
      </c>
      <c r="D316" t="s">
        <v>25</v>
      </c>
      <c r="E316">
        <v>2048</v>
      </c>
      <c r="F316">
        <f>12222/1000</f>
        <v>12.222</v>
      </c>
      <c r="K316" t="s">
        <v>19</v>
      </c>
      <c r="L316" t="s">
        <v>25</v>
      </c>
      <c r="M316">
        <v>2048</v>
      </c>
      <c r="N316">
        <v>999999</v>
      </c>
    </row>
    <row r="317" spans="3:14" x14ac:dyDescent="0.25">
      <c r="C317" t="s">
        <v>19</v>
      </c>
      <c r="D317" t="s">
        <v>25</v>
      </c>
      <c r="E317">
        <v>2049</v>
      </c>
      <c r="F317">
        <f>12222/1000</f>
        <v>12.222</v>
      </c>
      <c r="K317" t="s">
        <v>19</v>
      </c>
      <c r="L317" t="s">
        <v>25</v>
      </c>
      <c r="M317">
        <v>2049</v>
      </c>
      <c r="N317">
        <v>999999</v>
      </c>
    </row>
    <row r="318" spans="3:14" x14ac:dyDescent="0.25">
      <c r="C318" t="s">
        <v>19</v>
      </c>
      <c r="D318" t="s">
        <v>25</v>
      </c>
      <c r="E318">
        <v>2050</v>
      </c>
      <c r="F318">
        <f t="shared" ref="F318:F338" si="28">12222/1000</f>
        <v>12.222</v>
      </c>
      <c r="K318" t="s">
        <v>19</v>
      </c>
      <c r="L318" t="s">
        <v>25</v>
      </c>
      <c r="M318">
        <v>2050</v>
      </c>
      <c r="N318">
        <v>999999</v>
      </c>
    </row>
    <row r="319" spans="3:14" x14ac:dyDescent="0.25">
      <c r="C319" t="s">
        <v>19</v>
      </c>
      <c r="D319" t="s">
        <v>25</v>
      </c>
      <c r="E319">
        <v>2051</v>
      </c>
      <c r="F319">
        <f t="shared" si="28"/>
        <v>12.222</v>
      </c>
      <c r="K319" t="s">
        <v>19</v>
      </c>
      <c r="L319" t="s">
        <v>25</v>
      </c>
      <c r="M319">
        <v>2051</v>
      </c>
      <c r="N319">
        <v>999999</v>
      </c>
    </row>
    <row r="320" spans="3:14" x14ac:dyDescent="0.25">
      <c r="C320" t="s">
        <v>19</v>
      </c>
      <c r="D320" t="s">
        <v>25</v>
      </c>
      <c r="E320">
        <v>2052</v>
      </c>
      <c r="F320">
        <f t="shared" si="28"/>
        <v>12.222</v>
      </c>
      <c r="K320" t="s">
        <v>19</v>
      </c>
      <c r="L320" t="s">
        <v>25</v>
      </c>
      <c r="M320">
        <v>2052</v>
      </c>
      <c r="N320">
        <v>999999</v>
      </c>
    </row>
    <row r="321" spans="3:14" x14ac:dyDescent="0.25">
      <c r="C321" t="s">
        <v>19</v>
      </c>
      <c r="D321" t="s">
        <v>25</v>
      </c>
      <c r="E321">
        <v>2053</v>
      </c>
      <c r="F321">
        <f t="shared" si="28"/>
        <v>12.222</v>
      </c>
      <c r="K321" t="s">
        <v>19</v>
      </c>
      <c r="L321" t="s">
        <v>25</v>
      </c>
      <c r="M321">
        <v>2053</v>
      </c>
      <c r="N321">
        <v>999999</v>
      </c>
    </row>
    <row r="322" spans="3:14" x14ac:dyDescent="0.25">
      <c r="C322" t="s">
        <v>19</v>
      </c>
      <c r="D322" t="s">
        <v>25</v>
      </c>
      <c r="E322">
        <v>2054</v>
      </c>
      <c r="F322">
        <f t="shared" si="28"/>
        <v>12.222</v>
      </c>
      <c r="K322" t="s">
        <v>19</v>
      </c>
      <c r="L322" t="s">
        <v>25</v>
      </c>
      <c r="M322">
        <v>2054</v>
      </c>
      <c r="N322">
        <v>999999</v>
      </c>
    </row>
    <row r="323" spans="3:14" x14ac:dyDescent="0.25">
      <c r="C323" t="s">
        <v>19</v>
      </c>
      <c r="D323" t="s">
        <v>25</v>
      </c>
      <c r="E323">
        <v>2055</v>
      </c>
      <c r="F323">
        <f t="shared" si="28"/>
        <v>12.222</v>
      </c>
      <c r="K323" t="s">
        <v>19</v>
      </c>
      <c r="L323" t="s">
        <v>25</v>
      </c>
      <c r="M323">
        <v>2055</v>
      </c>
      <c r="N323">
        <v>999999</v>
      </c>
    </row>
    <row r="324" spans="3:14" x14ac:dyDescent="0.25">
      <c r="C324" t="s">
        <v>19</v>
      </c>
      <c r="D324" t="s">
        <v>25</v>
      </c>
      <c r="E324">
        <v>2056</v>
      </c>
      <c r="F324">
        <f t="shared" si="28"/>
        <v>12.222</v>
      </c>
      <c r="K324" t="s">
        <v>19</v>
      </c>
      <c r="L324" t="s">
        <v>25</v>
      </c>
      <c r="M324">
        <v>2056</v>
      </c>
      <c r="N324">
        <v>999999</v>
      </c>
    </row>
    <row r="325" spans="3:14" x14ac:dyDescent="0.25">
      <c r="C325" t="s">
        <v>19</v>
      </c>
      <c r="D325" t="s">
        <v>25</v>
      </c>
      <c r="E325">
        <v>2057</v>
      </c>
      <c r="F325">
        <f t="shared" si="28"/>
        <v>12.222</v>
      </c>
      <c r="K325" t="s">
        <v>19</v>
      </c>
      <c r="L325" t="s">
        <v>25</v>
      </c>
      <c r="M325">
        <v>2057</v>
      </c>
      <c r="N325">
        <v>999999</v>
      </c>
    </row>
    <row r="326" spans="3:14" x14ac:dyDescent="0.25">
      <c r="C326" t="s">
        <v>19</v>
      </c>
      <c r="D326" t="s">
        <v>25</v>
      </c>
      <c r="E326">
        <v>2058</v>
      </c>
      <c r="F326">
        <f t="shared" si="28"/>
        <v>12.222</v>
      </c>
      <c r="K326" t="s">
        <v>19</v>
      </c>
      <c r="L326" t="s">
        <v>25</v>
      </c>
      <c r="M326">
        <v>2058</v>
      </c>
      <c r="N326">
        <v>999999</v>
      </c>
    </row>
    <row r="327" spans="3:14" x14ac:dyDescent="0.25">
      <c r="C327" t="s">
        <v>19</v>
      </c>
      <c r="D327" t="s">
        <v>25</v>
      </c>
      <c r="E327">
        <v>2059</v>
      </c>
      <c r="F327">
        <f t="shared" si="28"/>
        <v>12.222</v>
      </c>
      <c r="K327" t="s">
        <v>19</v>
      </c>
      <c r="L327" t="s">
        <v>25</v>
      </c>
      <c r="M327">
        <v>2059</v>
      </c>
      <c r="N327">
        <v>999999</v>
      </c>
    </row>
    <row r="328" spans="3:14" x14ac:dyDescent="0.25">
      <c r="C328" t="s">
        <v>19</v>
      </c>
      <c r="D328" t="s">
        <v>25</v>
      </c>
      <c r="E328">
        <v>2060</v>
      </c>
      <c r="F328">
        <f t="shared" si="28"/>
        <v>12.222</v>
      </c>
      <c r="K328" t="s">
        <v>19</v>
      </c>
      <c r="L328" t="s">
        <v>25</v>
      </c>
      <c r="M328">
        <v>2060</v>
      </c>
      <c r="N328">
        <v>999999</v>
      </c>
    </row>
    <row r="329" spans="3:14" x14ac:dyDescent="0.25">
      <c r="C329" t="s">
        <v>19</v>
      </c>
      <c r="D329" t="s">
        <v>25</v>
      </c>
      <c r="E329">
        <v>2061</v>
      </c>
      <c r="F329">
        <f t="shared" si="28"/>
        <v>12.222</v>
      </c>
      <c r="K329" t="s">
        <v>19</v>
      </c>
      <c r="L329" t="s">
        <v>25</v>
      </c>
      <c r="M329">
        <v>2061</v>
      </c>
      <c r="N329">
        <v>999999</v>
      </c>
    </row>
    <row r="330" spans="3:14" x14ac:dyDescent="0.25">
      <c r="C330" t="s">
        <v>19</v>
      </c>
      <c r="D330" t="s">
        <v>25</v>
      </c>
      <c r="E330">
        <v>2062</v>
      </c>
      <c r="F330">
        <f t="shared" si="28"/>
        <v>12.222</v>
      </c>
      <c r="K330" t="s">
        <v>19</v>
      </c>
      <c r="L330" t="s">
        <v>25</v>
      </c>
      <c r="M330">
        <v>2062</v>
      </c>
      <c r="N330">
        <v>999999</v>
      </c>
    </row>
    <row r="331" spans="3:14" x14ac:dyDescent="0.25">
      <c r="C331" t="s">
        <v>19</v>
      </c>
      <c r="D331" t="s">
        <v>25</v>
      </c>
      <c r="E331">
        <v>2063</v>
      </c>
      <c r="F331">
        <f t="shared" si="28"/>
        <v>12.222</v>
      </c>
      <c r="K331" t="s">
        <v>19</v>
      </c>
      <c r="L331" t="s">
        <v>25</v>
      </c>
      <c r="M331">
        <v>2063</v>
      </c>
      <c r="N331">
        <v>999999</v>
      </c>
    </row>
    <row r="332" spans="3:14" x14ac:dyDescent="0.25">
      <c r="C332" t="s">
        <v>19</v>
      </c>
      <c r="D332" t="s">
        <v>25</v>
      </c>
      <c r="E332">
        <v>2064</v>
      </c>
      <c r="F332">
        <f t="shared" si="28"/>
        <v>12.222</v>
      </c>
      <c r="K332" t="s">
        <v>19</v>
      </c>
      <c r="L332" t="s">
        <v>25</v>
      </c>
      <c r="M332">
        <v>2064</v>
      </c>
      <c r="N332">
        <v>999999</v>
      </c>
    </row>
    <row r="333" spans="3:14" x14ac:dyDescent="0.25">
      <c r="C333" t="s">
        <v>19</v>
      </c>
      <c r="D333" t="s">
        <v>25</v>
      </c>
      <c r="E333">
        <v>2065</v>
      </c>
      <c r="F333">
        <f t="shared" si="28"/>
        <v>12.222</v>
      </c>
      <c r="K333" t="s">
        <v>19</v>
      </c>
      <c r="L333" t="s">
        <v>25</v>
      </c>
      <c r="M333">
        <v>2065</v>
      </c>
      <c r="N333">
        <v>999999</v>
      </c>
    </row>
    <row r="334" spans="3:14" x14ac:dyDescent="0.25">
      <c r="C334" t="s">
        <v>19</v>
      </c>
      <c r="D334" t="s">
        <v>25</v>
      </c>
      <c r="E334">
        <v>2066</v>
      </c>
      <c r="F334">
        <f t="shared" si="28"/>
        <v>12.222</v>
      </c>
      <c r="K334" t="s">
        <v>19</v>
      </c>
      <c r="L334" t="s">
        <v>25</v>
      </c>
      <c r="M334">
        <v>2066</v>
      </c>
      <c r="N334">
        <v>999999</v>
      </c>
    </row>
    <row r="335" spans="3:14" x14ac:dyDescent="0.25">
      <c r="C335" t="s">
        <v>19</v>
      </c>
      <c r="D335" t="s">
        <v>25</v>
      </c>
      <c r="E335">
        <v>2067</v>
      </c>
      <c r="F335">
        <f t="shared" si="28"/>
        <v>12.222</v>
      </c>
      <c r="K335" t="s">
        <v>19</v>
      </c>
      <c r="L335" t="s">
        <v>25</v>
      </c>
      <c r="M335">
        <v>2067</v>
      </c>
      <c r="N335">
        <v>999999</v>
      </c>
    </row>
    <row r="336" spans="3:14" x14ac:dyDescent="0.25">
      <c r="C336" t="s">
        <v>19</v>
      </c>
      <c r="D336" t="s">
        <v>25</v>
      </c>
      <c r="E336">
        <v>2068</v>
      </c>
      <c r="F336">
        <f t="shared" si="28"/>
        <v>12.222</v>
      </c>
      <c r="K336" t="s">
        <v>19</v>
      </c>
      <c r="L336" t="s">
        <v>25</v>
      </c>
      <c r="M336">
        <v>2068</v>
      </c>
      <c r="N336">
        <v>999999</v>
      </c>
    </row>
    <row r="337" spans="3:14" x14ac:dyDescent="0.25">
      <c r="C337" t="s">
        <v>19</v>
      </c>
      <c r="D337" t="s">
        <v>25</v>
      </c>
      <c r="E337">
        <v>2069</v>
      </c>
      <c r="F337">
        <f t="shared" si="28"/>
        <v>12.222</v>
      </c>
      <c r="K337" t="s">
        <v>19</v>
      </c>
      <c r="L337" t="s">
        <v>25</v>
      </c>
      <c r="M337">
        <v>2069</v>
      </c>
      <c r="N337">
        <v>999999</v>
      </c>
    </row>
    <row r="338" spans="3:14" x14ac:dyDescent="0.25">
      <c r="C338" t="s">
        <v>19</v>
      </c>
      <c r="D338" t="s">
        <v>25</v>
      </c>
      <c r="E338">
        <v>2070</v>
      </c>
      <c r="F338">
        <f t="shared" si="28"/>
        <v>12.222</v>
      </c>
      <c r="K338" t="s">
        <v>19</v>
      </c>
      <c r="L338" t="s">
        <v>25</v>
      </c>
      <c r="M338">
        <v>2070</v>
      </c>
      <c r="N338">
        <v>999999</v>
      </c>
    </row>
    <row r="339" spans="3:14" x14ac:dyDescent="0.25">
      <c r="C339" t="s">
        <v>19</v>
      </c>
      <c r="D339" t="s">
        <v>26</v>
      </c>
      <c r="E339">
        <v>2015</v>
      </c>
      <c r="F339">
        <v>0</v>
      </c>
      <c r="K339" t="s">
        <v>19</v>
      </c>
      <c r="L339" t="s">
        <v>26</v>
      </c>
      <c r="M339">
        <v>2015</v>
      </c>
      <c r="N339">
        <v>99999999</v>
      </c>
    </row>
    <row r="340" spans="3:14" x14ac:dyDescent="0.25">
      <c r="C340" t="s">
        <v>19</v>
      </c>
      <c r="D340" t="s">
        <v>26</v>
      </c>
      <c r="E340">
        <v>2016</v>
      </c>
      <c r="F340">
        <v>0</v>
      </c>
      <c r="K340" t="s">
        <v>19</v>
      </c>
      <c r="L340" t="s">
        <v>26</v>
      </c>
      <c r="M340">
        <v>2016</v>
      </c>
      <c r="N340">
        <v>99999999</v>
      </c>
    </row>
    <row r="341" spans="3:14" x14ac:dyDescent="0.25">
      <c r="C341" t="s">
        <v>19</v>
      </c>
      <c r="D341" t="s">
        <v>26</v>
      </c>
      <c r="E341">
        <v>2017</v>
      </c>
      <c r="F341">
        <v>0</v>
      </c>
      <c r="K341" t="s">
        <v>19</v>
      </c>
      <c r="L341" t="s">
        <v>26</v>
      </c>
      <c r="M341">
        <v>2017</v>
      </c>
      <c r="N341">
        <v>99999999</v>
      </c>
    </row>
    <row r="342" spans="3:14" x14ac:dyDescent="0.25">
      <c r="C342" t="s">
        <v>19</v>
      </c>
      <c r="D342" t="s">
        <v>26</v>
      </c>
      <c r="E342">
        <v>2018</v>
      </c>
      <c r="F342">
        <v>0</v>
      </c>
      <c r="K342" t="s">
        <v>19</v>
      </c>
      <c r="L342" t="s">
        <v>26</v>
      </c>
      <c r="M342">
        <v>2018</v>
      </c>
      <c r="N342">
        <v>99999999</v>
      </c>
    </row>
    <row r="343" spans="3:14" x14ac:dyDescent="0.25">
      <c r="C343" t="s">
        <v>19</v>
      </c>
      <c r="D343" t="s">
        <v>26</v>
      </c>
      <c r="E343">
        <v>2019</v>
      </c>
      <c r="F343">
        <v>0</v>
      </c>
      <c r="K343" t="s">
        <v>19</v>
      </c>
      <c r="L343" t="s">
        <v>26</v>
      </c>
      <c r="M343">
        <v>2019</v>
      </c>
      <c r="N343">
        <v>99999999</v>
      </c>
    </row>
    <row r="344" spans="3:14" x14ac:dyDescent="0.25">
      <c r="C344" t="s">
        <v>19</v>
      </c>
      <c r="D344" t="s">
        <v>26</v>
      </c>
      <c r="E344">
        <v>2020</v>
      </c>
      <c r="F344">
        <v>0</v>
      </c>
      <c r="K344" t="s">
        <v>19</v>
      </c>
      <c r="L344" t="s">
        <v>26</v>
      </c>
      <c r="M344">
        <v>2020</v>
      </c>
      <c r="N344">
        <v>99999999</v>
      </c>
    </row>
    <row r="345" spans="3:14" x14ac:dyDescent="0.25">
      <c r="C345" t="s">
        <v>19</v>
      </c>
      <c r="D345" t="s">
        <v>26</v>
      </c>
      <c r="E345">
        <v>2021</v>
      </c>
      <c r="F345">
        <v>0</v>
      </c>
      <c r="K345" t="s">
        <v>19</v>
      </c>
      <c r="L345" t="s">
        <v>26</v>
      </c>
      <c r="M345">
        <v>2021</v>
      </c>
      <c r="N345">
        <v>99999999</v>
      </c>
    </row>
    <row r="346" spans="3:14" x14ac:dyDescent="0.25">
      <c r="C346" t="s">
        <v>19</v>
      </c>
      <c r="D346" t="s">
        <v>26</v>
      </c>
      <c r="E346">
        <v>2022</v>
      </c>
      <c r="F346">
        <v>0</v>
      </c>
      <c r="K346" t="s">
        <v>19</v>
      </c>
      <c r="L346" t="s">
        <v>26</v>
      </c>
      <c r="M346">
        <v>2022</v>
      </c>
      <c r="N346">
        <v>99999999</v>
      </c>
    </row>
    <row r="347" spans="3:14" x14ac:dyDescent="0.25">
      <c r="C347" t="s">
        <v>19</v>
      </c>
      <c r="D347" t="s">
        <v>26</v>
      </c>
      <c r="E347">
        <v>2023</v>
      </c>
      <c r="F347">
        <v>0</v>
      </c>
      <c r="K347" t="s">
        <v>19</v>
      </c>
      <c r="L347" t="s">
        <v>26</v>
      </c>
      <c r="M347">
        <v>2023</v>
      </c>
      <c r="N347">
        <v>99999999</v>
      </c>
    </row>
    <row r="348" spans="3:14" x14ac:dyDescent="0.25">
      <c r="C348" t="s">
        <v>19</v>
      </c>
      <c r="D348" t="s">
        <v>26</v>
      </c>
      <c r="E348">
        <v>2024</v>
      </c>
      <c r="F348">
        <v>0</v>
      </c>
      <c r="K348" t="s">
        <v>19</v>
      </c>
      <c r="L348" t="s">
        <v>26</v>
      </c>
      <c r="M348">
        <v>2024</v>
      </c>
      <c r="N348">
        <v>99999999</v>
      </c>
    </row>
    <row r="349" spans="3:14" x14ac:dyDescent="0.25">
      <c r="C349" t="s">
        <v>19</v>
      </c>
      <c r="D349" t="s">
        <v>26</v>
      </c>
      <c r="E349">
        <v>2025</v>
      </c>
      <c r="F349">
        <v>0</v>
      </c>
      <c r="K349" t="s">
        <v>19</v>
      </c>
      <c r="L349" t="s">
        <v>26</v>
      </c>
      <c r="M349">
        <v>2025</v>
      </c>
      <c r="N349">
        <v>99999999</v>
      </c>
    </row>
    <row r="350" spans="3:14" x14ac:dyDescent="0.25">
      <c r="C350" t="s">
        <v>19</v>
      </c>
      <c r="D350" t="s">
        <v>26</v>
      </c>
      <c r="E350">
        <v>2026</v>
      </c>
      <c r="F350">
        <v>0</v>
      </c>
      <c r="K350" t="s">
        <v>19</v>
      </c>
      <c r="L350" t="s">
        <v>26</v>
      </c>
      <c r="M350">
        <v>2026</v>
      </c>
      <c r="N350">
        <v>99999999</v>
      </c>
    </row>
    <row r="351" spans="3:14" x14ac:dyDescent="0.25">
      <c r="C351" t="s">
        <v>19</v>
      </c>
      <c r="D351" t="s">
        <v>26</v>
      </c>
      <c r="E351">
        <v>2027</v>
      </c>
      <c r="F351">
        <v>0</v>
      </c>
      <c r="K351" t="s">
        <v>19</v>
      </c>
      <c r="L351" t="s">
        <v>26</v>
      </c>
      <c r="M351">
        <v>2027</v>
      </c>
      <c r="N351">
        <v>99999999</v>
      </c>
    </row>
    <row r="352" spans="3:14" x14ac:dyDescent="0.25">
      <c r="C352" t="s">
        <v>19</v>
      </c>
      <c r="D352" t="s">
        <v>26</v>
      </c>
      <c r="E352">
        <v>2028</v>
      </c>
      <c r="F352">
        <v>0</v>
      </c>
      <c r="K352" t="s">
        <v>19</v>
      </c>
      <c r="L352" t="s">
        <v>26</v>
      </c>
      <c r="M352">
        <v>2028</v>
      </c>
      <c r="N352">
        <v>99999999</v>
      </c>
    </row>
    <row r="353" spans="3:14" x14ac:dyDescent="0.25">
      <c r="C353" t="s">
        <v>19</v>
      </c>
      <c r="D353" t="s">
        <v>26</v>
      </c>
      <c r="E353">
        <v>2029</v>
      </c>
      <c r="F353">
        <v>0</v>
      </c>
      <c r="K353" t="s">
        <v>19</v>
      </c>
      <c r="L353" t="s">
        <v>26</v>
      </c>
      <c r="M353">
        <v>2029</v>
      </c>
      <c r="N353">
        <v>99999999</v>
      </c>
    </row>
    <row r="354" spans="3:14" x14ac:dyDescent="0.25">
      <c r="C354" t="s">
        <v>19</v>
      </c>
      <c r="D354" t="s">
        <v>26</v>
      </c>
      <c r="E354">
        <v>2030</v>
      </c>
      <c r="F354">
        <v>0</v>
      </c>
      <c r="K354" t="s">
        <v>19</v>
      </c>
      <c r="L354" t="s">
        <v>26</v>
      </c>
      <c r="M354">
        <v>2030</v>
      </c>
      <c r="N354">
        <v>99999999</v>
      </c>
    </row>
    <row r="355" spans="3:14" x14ac:dyDescent="0.25">
      <c r="C355" t="s">
        <v>19</v>
      </c>
      <c r="D355" t="s">
        <v>26</v>
      </c>
      <c r="E355">
        <v>2031</v>
      </c>
      <c r="F355">
        <v>0</v>
      </c>
      <c r="K355" t="s">
        <v>19</v>
      </c>
      <c r="L355" t="s">
        <v>26</v>
      </c>
      <c r="M355">
        <v>2031</v>
      </c>
      <c r="N355">
        <v>99999999</v>
      </c>
    </row>
    <row r="356" spans="3:14" x14ac:dyDescent="0.25">
      <c r="C356" t="s">
        <v>19</v>
      </c>
      <c r="D356" t="s">
        <v>26</v>
      </c>
      <c r="E356">
        <v>2032</v>
      </c>
      <c r="F356">
        <v>0</v>
      </c>
      <c r="K356" t="s">
        <v>19</v>
      </c>
      <c r="L356" t="s">
        <v>26</v>
      </c>
      <c r="M356">
        <v>2032</v>
      </c>
      <c r="N356">
        <v>99999999</v>
      </c>
    </row>
    <row r="357" spans="3:14" x14ac:dyDescent="0.25">
      <c r="C357" t="s">
        <v>19</v>
      </c>
      <c r="D357" t="s">
        <v>26</v>
      </c>
      <c r="E357">
        <v>2033</v>
      </c>
      <c r="F357">
        <v>0</v>
      </c>
      <c r="K357" t="s">
        <v>19</v>
      </c>
      <c r="L357" t="s">
        <v>26</v>
      </c>
      <c r="M357">
        <v>2033</v>
      </c>
      <c r="N357">
        <v>99999999</v>
      </c>
    </row>
    <row r="358" spans="3:14" x14ac:dyDescent="0.25">
      <c r="C358" t="s">
        <v>19</v>
      </c>
      <c r="D358" t="s">
        <v>26</v>
      </c>
      <c r="E358">
        <v>2034</v>
      </c>
      <c r="F358">
        <v>0</v>
      </c>
      <c r="K358" t="s">
        <v>19</v>
      </c>
      <c r="L358" t="s">
        <v>26</v>
      </c>
      <c r="M358">
        <v>2034</v>
      </c>
      <c r="N358">
        <v>99999999</v>
      </c>
    </row>
    <row r="359" spans="3:14" x14ac:dyDescent="0.25">
      <c r="C359" t="s">
        <v>19</v>
      </c>
      <c r="D359" t="s">
        <v>26</v>
      </c>
      <c r="E359">
        <v>2035</v>
      </c>
      <c r="F359">
        <v>0</v>
      </c>
      <c r="K359" t="s">
        <v>19</v>
      </c>
      <c r="L359" t="s">
        <v>26</v>
      </c>
      <c r="M359">
        <v>2035</v>
      </c>
      <c r="N359">
        <v>99999999</v>
      </c>
    </row>
    <row r="360" spans="3:14" x14ac:dyDescent="0.25">
      <c r="C360" t="s">
        <v>19</v>
      </c>
      <c r="D360" t="s">
        <v>26</v>
      </c>
      <c r="E360">
        <v>2036</v>
      </c>
      <c r="F360">
        <v>0</v>
      </c>
      <c r="K360" t="s">
        <v>19</v>
      </c>
      <c r="L360" t="s">
        <v>26</v>
      </c>
      <c r="M360">
        <v>2036</v>
      </c>
      <c r="N360">
        <v>99999999</v>
      </c>
    </row>
    <row r="361" spans="3:14" x14ac:dyDescent="0.25">
      <c r="C361" t="s">
        <v>19</v>
      </c>
      <c r="D361" t="s">
        <v>26</v>
      </c>
      <c r="E361">
        <v>2037</v>
      </c>
      <c r="F361">
        <v>0</v>
      </c>
      <c r="K361" t="s">
        <v>19</v>
      </c>
      <c r="L361" t="s">
        <v>26</v>
      </c>
      <c r="M361">
        <v>2037</v>
      </c>
      <c r="N361">
        <v>99999999</v>
      </c>
    </row>
    <row r="362" spans="3:14" x14ac:dyDescent="0.25">
      <c r="C362" t="s">
        <v>19</v>
      </c>
      <c r="D362" t="s">
        <v>26</v>
      </c>
      <c r="E362">
        <v>2038</v>
      </c>
      <c r="F362">
        <v>0</v>
      </c>
      <c r="K362" t="s">
        <v>19</v>
      </c>
      <c r="L362" t="s">
        <v>26</v>
      </c>
      <c r="M362">
        <v>2038</v>
      </c>
      <c r="N362">
        <v>99999999</v>
      </c>
    </row>
    <row r="363" spans="3:14" x14ac:dyDescent="0.25">
      <c r="C363" t="s">
        <v>19</v>
      </c>
      <c r="D363" t="s">
        <v>26</v>
      </c>
      <c r="E363">
        <v>2039</v>
      </c>
      <c r="F363">
        <v>0</v>
      </c>
      <c r="K363" t="s">
        <v>19</v>
      </c>
      <c r="L363" t="s">
        <v>26</v>
      </c>
      <c r="M363">
        <v>2039</v>
      </c>
      <c r="N363">
        <v>99999999</v>
      </c>
    </row>
    <row r="364" spans="3:14" x14ac:dyDescent="0.25">
      <c r="C364" t="s">
        <v>19</v>
      </c>
      <c r="D364" t="s">
        <v>26</v>
      </c>
      <c r="E364">
        <v>2040</v>
      </c>
      <c r="F364">
        <v>0</v>
      </c>
      <c r="K364" t="s">
        <v>19</v>
      </c>
      <c r="L364" t="s">
        <v>26</v>
      </c>
      <c r="M364">
        <v>2040</v>
      </c>
      <c r="N364">
        <v>99999999</v>
      </c>
    </row>
    <row r="365" spans="3:14" x14ac:dyDescent="0.25">
      <c r="C365" t="s">
        <v>19</v>
      </c>
      <c r="D365" t="s">
        <v>26</v>
      </c>
      <c r="E365">
        <v>2041</v>
      </c>
      <c r="F365">
        <v>0</v>
      </c>
      <c r="K365" t="s">
        <v>19</v>
      </c>
      <c r="L365" t="s">
        <v>26</v>
      </c>
      <c r="M365">
        <v>2041</v>
      </c>
      <c r="N365">
        <v>99999999</v>
      </c>
    </row>
    <row r="366" spans="3:14" x14ac:dyDescent="0.25">
      <c r="C366" t="s">
        <v>19</v>
      </c>
      <c r="D366" t="s">
        <v>26</v>
      </c>
      <c r="E366">
        <v>2042</v>
      </c>
      <c r="F366">
        <v>0</v>
      </c>
      <c r="K366" t="s">
        <v>19</v>
      </c>
      <c r="L366" t="s">
        <v>26</v>
      </c>
      <c r="M366">
        <v>2042</v>
      </c>
      <c r="N366">
        <v>99999999</v>
      </c>
    </row>
    <row r="367" spans="3:14" x14ac:dyDescent="0.25">
      <c r="C367" t="s">
        <v>19</v>
      </c>
      <c r="D367" t="s">
        <v>26</v>
      </c>
      <c r="E367">
        <v>2043</v>
      </c>
      <c r="F367">
        <v>0</v>
      </c>
      <c r="K367" t="s">
        <v>19</v>
      </c>
      <c r="L367" t="s">
        <v>26</v>
      </c>
      <c r="M367">
        <v>2043</v>
      </c>
      <c r="N367">
        <v>99999999</v>
      </c>
    </row>
    <row r="368" spans="3:14" x14ac:dyDescent="0.25">
      <c r="C368" t="s">
        <v>19</v>
      </c>
      <c r="D368" t="s">
        <v>26</v>
      </c>
      <c r="E368">
        <v>2044</v>
      </c>
      <c r="F368">
        <v>0</v>
      </c>
      <c r="K368" t="s">
        <v>19</v>
      </c>
      <c r="L368" t="s">
        <v>26</v>
      </c>
      <c r="M368">
        <v>2044</v>
      </c>
      <c r="N368">
        <v>99999999</v>
      </c>
    </row>
    <row r="369" spans="3:14" x14ac:dyDescent="0.25">
      <c r="C369" t="s">
        <v>19</v>
      </c>
      <c r="D369" t="s">
        <v>26</v>
      </c>
      <c r="E369">
        <v>2045</v>
      </c>
      <c r="F369">
        <v>0</v>
      </c>
      <c r="K369" t="s">
        <v>19</v>
      </c>
      <c r="L369" t="s">
        <v>26</v>
      </c>
      <c r="M369">
        <v>2045</v>
      </c>
      <c r="N369">
        <v>99999999</v>
      </c>
    </row>
    <row r="370" spans="3:14" x14ac:dyDescent="0.25">
      <c r="C370" t="s">
        <v>19</v>
      </c>
      <c r="D370" t="s">
        <v>26</v>
      </c>
      <c r="E370">
        <v>2046</v>
      </c>
      <c r="F370">
        <v>0</v>
      </c>
      <c r="K370" t="s">
        <v>19</v>
      </c>
      <c r="L370" t="s">
        <v>26</v>
      </c>
      <c r="M370">
        <v>2046</v>
      </c>
      <c r="N370">
        <v>99999999</v>
      </c>
    </row>
    <row r="371" spans="3:14" x14ac:dyDescent="0.25">
      <c r="C371" t="s">
        <v>19</v>
      </c>
      <c r="D371" t="s">
        <v>26</v>
      </c>
      <c r="E371">
        <v>2047</v>
      </c>
      <c r="F371">
        <v>0</v>
      </c>
      <c r="K371" t="s">
        <v>19</v>
      </c>
      <c r="L371" t="s">
        <v>26</v>
      </c>
      <c r="M371">
        <v>2047</v>
      </c>
      <c r="N371">
        <v>99999999</v>
      </c>
    </row>
    <row r="372" spans="3:14" x14ac:dyDescent="0.25">
      <c r="C372" t="s">
        <v>19</v>
      </c>
      <c r="D372" t="s">
        <v>26</v>
      </c>
      <c r="E372">
        <v>2048</v>
      </c>
      <c r="F372">
        <v>0</v>
      </c>
      <c r="K372" t="s">
        <v>19</v>
      </c>
      <c r="L372" t="s">
        <v>26</v>
      </c>
      <c r="M372">
        <v>2048</v>
      </c>
      <c r="N372">
        <v>99999999</v>
      </c>
    </row>
    <row r="373" spans="3:14" x14ac:dyDescent="0.25">
      <c r="C373" t="s">
        <v>19</v>
      </c>
      <c r="D373" t="s">
        <v>26</v>
      </c>
      <c r="E373">
        <v>2049</v>
      </c>
      <c r="F373">
        <v>0</v>
      </c>
      <c r="K373" t="s">
        <v>19</v>
      </c>
      <c r="L373" t="s">
        <v>26</v>
      </c>
      <c r="M373">
        <v>2049</v>
      </c>
      <c r="N373">
        <v>99999999</v>
      </c>
    </row>
    <row r="374" spans="3:14" x14ac:dyDescent="0.25">
      <c r="C374" t="s">
        <v>19</v>
      </c>
      <c r="D374" t="s">
        <v>26</v>
      </c>
      <c r="E374">
        <v>2050</v>
      </c>
      <c r="F374">
        <v>0</v>
      </c>
      <c r="K374" t="s">
        <v>19</v>
      </c>
      <c r="L374" t="s">
        <v>26</v>
      </c>
      <c r="M374">
        <v>2050</v>
      </c>
      <c r="N374">
        <v>99999999</v>
      </c>
    </row>
    <row r="375" spans="3:14" x14ac:dyDescent="0.25">
      <c r="C375" t="s">
        <v>19</v>
      </c>
      <c r="D375" t="s">
        <v>26</v>
      </c>
      <c r="E375">
        <v>2051</v>
      </c>
      <c r="F375">
        <v>0</v>
      </c>
      <c r="K375" t="s">
        <v>19</v>
      </c>
      <c r="L375" t="s">
        <v>26</v>
      </c>
      <c r="M375">
        <v>2051</v>
      </c>
      <c r="N375">
        <v>99999999</v>
      </c>
    </row>
    <row r="376" spans="3:14" x14ac:dyDescent="0.25">
      <c r="C376" t="s">
        <v>19</v>
      </c>
      <c r="D376" t="s">
        <v>26</v>
      </c>
      <c r="E376">
        <v>2052</v>
      </c>
      <c r="F376">
        <v>0</v>
      </c>
      <c r="K376" t="s">
        <v>19</v>
      </c>
      <c r="L376" t="s">
        <v>26</v>
      </c>
      <c r="M376">
        <v>2052</v>
      </c>
      <c r="N376">
        <v>99999999</v>
      </c>
    </row>
    <row r="377" spans="3:14" x14ac:dyDescent="0.25">
      <c r="C377" t="s">
        <v>19</v>
      </c>
      <c r="D377" t="s">
        <v>26</v>
      </c>
      <c r="E377">
        <v>2053</v>
      </c>
      <c r="F377">
        <v>0</v>
      </c>
      <c r="K377" t="s">
        <v>19</v>
      </c>
      <c r="L377" t="s">
        <v>26</v>
      </c>
      <c r="M377">
        <v>2053</v>
      </c>
      <c r="N377">
        <v>99999999</v>
      </c>
    </row>
    <row r="378" spans="3:14" x14ac:dyDescent="0.25">
      <c r="C378" t="s">
        <v>19</v>
      </c>
      <c r="D378" t="s">
        <v>26</v>
      </c>
      <c r="E378">
        <v>2054</v>
      </c>
      <c r="F378">
        <v>0</v>
      </c>
      <c r="K378" t="s">
        <v>19</v>
      </c>
      <c r="L378" t="s">
        <v>26</v>
      </c>
      <c r="M378">
        <v>2054</v>
      </c>
      <c r="N378">
        <v>99999999</v>
      </c>
    </row>
    <row r="379" spans="3:14" x14ac:dyDescent="0.25">
      <c r="C379" t="s">
        <v>19</v>
      </c>
      <c r="D379" t="s">
        <v>26</v>
      </c>
      <c r="E379">
        <v>2055</v>
      </c>
      <c r="F379">
        <v>0</v>
      </c>
      <c r="K379" t="s">
        <v>19</v>
      </c>
      <c r="L379" t="s">
        <v>26</v>
      </c>
      <c r="M379">
        <v>2055</v>
      </c>
      <c r="N379">
        <v>99999999</v>
      </c>
    </row>
    <row r="380" spans="3:14" x14ac:dyDescent="0.25">
      <c r="C380" t="s">
        <v>19</v>
      </c>
      <c r="D380" t="s">
        <v>26</v>
      </c>
      <c r="E380">
        <v>2056</v>
      </c>
      <c r="F380">
        <v>0</v>
      </c>
      <c r="K380" t="s">
        <v>19</v>
      </c>
      <c r="L380" t="s">
        <v>26</v>
      </c>
      <c r="M380">
        <v>2056</v>
      </c>
      <c r="N380">
        <v>99999999</v>
      </c>
    </row>
    <row r="381" spans="3:14" x14ac:dyDescent="0.25">
      <c r="C381" t="s">
        <v>19</v>
      </c>
      <c r="D381" t="s">
        <v>26</v>
      </c>
      <c r="E381">
        <v>2057</v>
      </c>
      <c r="F381">
        <v>0</v>
      </c>
      <c r="K381" t="s">
        <v>19</v>
      </c>
      <c r="L381" t="s">
        <v>26</v>
      </c>
      <c r="M381">
        <v>2057</v>
      </c>
      <c r="N381">
        <v>99999999</v>
      </c>
    </row>
    <row r="382" spans="3:14" x14ac:dyDescent="0.25">
      <c r="C382" t="s">
        <v>19</v>
      </c>
      <c r="D382" t="s">
        <v>26</v>
      </c>
      <c r="E382">
        <v>2058</v>
      </c>
      <c r="F382">
        <v>0</v>
      </c>
      <c r="K382" t="s">
        <v>19</v>
      </c>
      <c r="L382" t="s">
        <v>26</v>
      </c>
      <c r="M382">
        <v>2058</v>
      </c>
      <c r="N382">
        <v>99999999</v>
      </c>
    </row>
    <row r="383" spans="3:14" x14ac:dyDescent="0.25">
      <c r="C383" t="s">
        <v>19</v>
      </c>
      <c r="D383" t="s">
        <v>26</v>
      </c>
      <c r="E383">
        <v>2059</v>
      </c>
      <c r="F383">
        <v>0</v>
      </c>
      <c r="K383" t="s">
        <v>19</v>
      </c>
      <c r="L383" t="s">
        <v>26</v>
      </c>
      <c r="M383">
        <v>2059</v>
      </c>
      <c r="N383">
        <v>99999999</v>
      </c>
    </row>
    <row r="384" spans="3:14" x14ac:dyDescent="0.25">
      <c r="C384" t="s">
        <v>19</v>
      </c>
      <c r="D384" t="s">
        <v>26</v>
      </c>
      <c r="E384">
        <v>2060</v>
      </c>
      <c r="F384">
        <v>0</v>
      </c>
      <c r="K384" t="s">
        <v>19</v>
      </c>
      <c r="L384" t="s">
        <v>26</v>
      </c>
      <c r="M384">
        <v>2060</v>
      </c>
      <c r="N384">
        <v>99999999</v>
      </c>
    </row>
    <row r="385" spans="3:14" x14ac:dyDescent="0.25">
      <c r="C385" t="s">
        <v>19</v>
      </c>
      <c r="D385" t="s">
        <v>26</v>
      </c>
      <c r="E385">
        <v>2061</v>
      </c>
      <c r="F385">
        <v>0</v>
      </c>
      <c r="K385" t="s">
        <v>19</v>
      </c>
      <c r="L385" t="s">
        <v>26</v>
      </c>
      <c r="M385">
        <v>2061</v>
      </c>
      <c r="N385">
        <v>99999999</v>
      </c>
    </row>
    <row r="386" spans="3:14" x14ac:dyDescent="0.25">
      <c r="C386" t="s">
        <v>19</v>
      </c>
      <c r="D386" t="s">
        <v>26</v>
      </c>
      <c r="E386">
        <v>2062</v>
      </c>
      <c r="F386">
        <v>0</v>
      </c>
      <c r="K386" t="s">
        <v>19</v>
      </c>
      <c r="L386" t="s">
        <v>26</v>
      </c>
      <c r="M386">
        <v>2062</v>
      </c>
      <c r="N386">
        <v>99999999</v>
      </c>
    </row>
    <row r="387" spans="3:14" x14ac:dyDescent="0.25">
      <c r="C387" t="s">
        <v>19</v>
      </c>
      <c r="D387" t="s">
        <v>26</v>
      </c>
      <c r="E387">
        <v>2063</v>
      </c>
      <c r="F387">
        <v>0</v>
      </c>
      <c r="K387" t="s">
        <v>19</v>
      </c>
      <c r="L387" t="s">
        <v>26</v>
      </c>
      <c r="M387">
        <v>2063</v>
      </c>
      <c r="N387">
        <v>99999999</v>
      </c>
    </row>
    <row r="388" spans="3:14" x14ac:dyDescent="0.25">
      <c r="C388" t="s">
        <v>19</v>
      </c>
      <c r="D388" t="s">
        <v>26</v>
      </c>
      <c r="E388">
        <v>2064</v>
      </c>
      <c r="F388">
        <v>0</v>
      </c>
      <c r="K388" t="s">
        <v>19</v>
      </c>
      <c r="L388" t="s">
        <v>26</v>
      </c>
      <c r="M388">
        <v>2064</v>
      </c>
      <c r="N388">
        <v>99999999</v>
      </c>
    </row>
    <row r="389" spans="3:14" x14ac:dyDescent="0.25">
      <c r="C389" t="s">
        <v>19</v>
      </c>
      <c r="D389" t="s">
        <v>26</v>
      </c>
      <c r="E389">
        <v>2065</v>
      </c>
      <c r="F389">
        <v>0</v>
      </c>
      <c r="K389" t="s">
        <v>19</v>
      </c>
      <c r="L389" t="s">
        <v>26</v>
      </c>
      <c r="M389">
        <v>2065</v>
      </c>
      <c r="N389">
        <v>99999999</v>
      </c>
    </row>
    <row r="390" spans="3:14" x14ac:dyDescent="0.25">
      <c r="C390" t="s">
        <v>19</v>
      </c>
      <c r="D390" t="s">
        <v>26</v>
      </c>
      <c r="E390">
        <v>2066</v>
      </c>
      <c r="F390">
        <v>0</v>
      </c>
      <c r="K390" t="s">
        <v>19</v>
      </c>
      <c r="L390" t="s">
        <v>26</v>
      </c>
      <c r="M390">
        <v>2066</v>
      </c>
      <c r="N390">
        <v>99999999</v>
      </c>
    </row>
    <row r="391" spans="3:14" x14ac:dyDescent="0.25">
      <c r="C391" t="s">
        <v>19</v>
      </c>
      <c r="D391" t="s">
        <v>26</v>
      </c>
      <c r="E391">
        <v>2067</v>
      </c>
      <c r="F391">
        <v>0</v>
      </c>
      <c r="K391" t="s">
        <v>19</v>
      </c>
      <c r="L391" t="s">
        <v>26</v>
      </c>
      <c r="M391">
        <v>2067</v>
      </c>
      <c r="N391">
        <v>99999999</v>
      </c>
    </row>
    <row r="392" spans="3:14" x14ac:dyDescent="0.25">
      <c r="C392" t="s">
        <v>19</v>
      </c>
      <c r="D392" t="s">
        <v>26</v>
      </c>
      <c r="E392">
        <v>2068</v>
      </c>
      <c r="F392">
        <v>0</v>
      </c>
      <c r="K392" t="s">
        <v>19</v>
      </c>
      <c r="L392" t="s">
        <v>26</v>
      </c>
      <c r="M392">
        <v>2068</v>
      </c>
      <c r="N392">
        <v>99999999</v>
      </c>
    </row>
    <row r="393" spans="3:14" x14ac:dyDescent="0.25">
      <c r="C393" t="s">
        <v>19</v>
      </c>
      <c r="D393" t="s">
        <v>26</v>
      </c>
      <c r="E393">
        <v>2069</v>
      </c>
      <c r="F393">
        <v>0</v>
      </c>
      <c r="K393" t="s">
        <v>19</v>
      </c>
      <c r="L393" t="s">
        <v>26</v>
      </c>
      <c r="M393">
        <v>2069</v>
      </c>
      <c r="N393">
        <v>99999999</v>
      </c>
    </row>
    <row r="394" spans="3:14" x14ac:dyDescent="0.25">
      <c r="C394" t="s">
        <v>19</v>
      </c>
      <c r="D394" t="s">
        <v>26</v>
      </c>
      <c r="E394">
        <v>2070</v>
      </c>
      <c r="F394">
        <v>0</v>
      </c>
      <c r="K394" t="s">
        <v>19</v>
      </c>
      <c r="L394" t="s">
        <v>26</v>
      </c>
      <c r="M394">
        <v>2070</v>
      </c>
      <c r="N394">
        <v>99999999</v>
      </c>
    </row>
    <row r="395" spans="3:14" x14ac:dyDescent="0.25">
      <c r="C395" t="s">
        <v>19</v>
      </c>
      <c r="D395" t="s">
        <v>27</v>
      </c>
      <c r="E395">
        <v>2015</v>
      </c>
      <c r="F395">
        <f>G395-H395</f>
        <v>8.4000000000000005E-2</v>
      </c>
      <c r="G395">
        <f>194/1000</f>
        <v>0.19400000000000001</v>
      </c>
      <c r="H395">
        <v>0.11</v>
      </c>
      <c r="K395" t="s">
        <v>19</v>
      </c>
      <c r="L395" t="s">
        <v>27</v>
      </c>
      <c r="M395">
        <v>2015</v>
      </c>
      <c r="N395">
        <f>194/1000</f>
        <v>0.19400000000000001</v>
      </c>
    </row>
    <row r="396" spans="3:14" x14ac:dyDescent="0.25">
      <c r="C396" t="s">
        <v>19</v>
      </c>
      <c r="D396" t="s">
        <v>27</v>
      </c>
      <c r="E396">
        <v>2016</v>
      </c>
      <c r="F396">
        <f t="shared" ref="F396:F405" si="29">G396-H396</f>
        <v>8.4000000000000005E-2</v>
      </c>
      <c r="G396">
        <f t="shared" ref="G396:G398" si="30">194/1000</f>
        <v>0.19400000000000001</v>
      </c>
      <c r="H396">
        <v>0.11</v>
      </c>
      <c r="K396" t="s">
        <v>19</v>
      </c>
      <c r="L396" t="s">
        <v>27</v>
      </c>
      <c r="M396">
        <v>2016</v>
      </c>
      <c r="N396">
        <f t="shared" ref="N396:N398" si="31">194/1000</f>
        <v>0.19400000000000001</v>
      </c>
    </row>
    <row r="397" spans="3:14" x14ac:dyDescent="0.25">
      <c r="C397" t="s">
        <v>19</v>
      </c>
      <c r="D397" t="s">
        <v>27</v>
      </c>
      <c r="E397">
        <v>2017</v>
      </c>
      <c r="F397">
        <f t="shared" si="29"/>
        <v>8.4000000000000005E-2</v>
      </c>
      <c r="G397">
        <f t="shared" si="30"/>
        <v>0.19400000000000001</v>
      </c>
      <c r="H397">
        <v>0.11</v>
      </c>
      <c r="K397" t="s">
        <v>19</v>
      </c>
      <c r="L397" t="s">
        <v>27</v>
      </c>
      <c r="M397">
        <v>2017</v>
      </c>
      <c r="N397">
        <f t="shared" si="31"/>
        <v>0.19400000000000001</v>
      </c>
    </row>
    <row r="398" spans="3:14" x14ac:dyDescent="0.25">
      <c r="C398" t="s">
        <v>19</v>
      </c>
      <c r="D398" t="s">
        <v>27</v>
      </c>
      <c r="E398">
        <v>2018</v>
      </c>
      <c r="F398">
        <f t="shared" si="29"/>
        <v>8.4000000000000005E-2</v>
      </c>
      <c r="G398">
        <f t="shared" si="30"/>
        <v>0.19400000000000001</v>
      </c>
      <c r="H398">
        <v>0.11</v>
      </c>
      <c r="K398" t="s">
        <v>19</v>
      </c>
      <c r="L398" t="s">
        <v>27</v>
      </c>
      <c r="M398">
        <v>2018</v>
      </c>
      <c r="N398">
        <f t="shared" si="31"/>
        <v>0.19400000000000001</v>
      </c>
    </row>
    <row r="399" spans="3:14" x14ac:dyDescent="0.25">
      <c r="C399" t="s">
        <v>19</v>
      </c>
      <c r="D399" t="s">
        <v>27</v>
      </c>
      <c r="E399">
        <v>2019</v>
      </c>
      <c r="F399">
        <f t="shared" si="29"/>
        <v>1.2769999999999999</v>
      </c>
      <c r="G399">
        <f>1387/1000</f>
        <v>1.387</v>
      </c>
      <c r="H399">
        <v>0.11</v>
      </c>
      <c r="K399" t="s">
        <v>19</v>
      </c>
      <c r="L399" t="s">
        <v>27</v>
      </c>
      <c r="M399">
        <v>2019</v>
      </c>
      <c r="N399">
        <f>1387/1000</f>
        <v>1.387</v>
      </c>
    </row>
    <row r="400" spans="3:14" x14ac:dyDescent="0.25">
      <c r="C400" t="s">
        <v>19</v>
      </c>
      <c r="D400" t="s">
        <v>27</v>
      </c>
      <c r="E400">
        <v>2020</v>
      </c>
      <c r="F400">
        <f t="shared" si="29"/>
        <v>1.2769999999999999</v>
      </c>
      <c r="G400">
        <f t="shared" ref="G400:G401" si="32">1387/1000</f>
        <v>1.387</v>
      </c>
      <c r="H400">
        <v>0.11</v>
      </c>
      <c r="K400" t="s">
        <v>19</v>
      </c>
      <c r="L400" t="s">
        <v>27</v>
      </c>
      <c r="M400">
        <v>2020</v>
      </c>
      <c r="N400">
        <f t="shared" ref="N400:N401" si="33">1387/1000</f>
        <v>1.387</v>
      </c>
    </row>
    <row r="401" spans="3:14" x14ac:dyDescent="0.25">
      <c r="C401" t="s">
        <v>19</v>
      </c>
      <c r="D401" t="s">
        <v>27</v>
      </c>
      <c r="E401">
        <v>2021</v>
      </c>
      <c r="F401">
        <f t="shared" si="29"/>
        <v>1.2769999999999999</v>
      </c>
      <c r="G401">
        <f t="shared" si="32"/>
        <v>1.387</v>
      </c>
      <c r="H401">
        <v>0.11</v>
      </c>
      <c r="K401" t="s">
        <v>19</v>
      </c>
      <c r="L401" t="s">
        <v>27</v>
      </c>
      <c r="M401">
        <v>2021</v>
      </c>
      <c r="N401">
        <f t="shared" si="33"/>
        <v>1.387</v>
      </c>
    </row>
    <row r="402" spans="3:14" x14ac:dyDescent="0.25">
      <c r="C402" t="s">
        <v>19</v>
      </c>
      <c r="D402" t="s">
        <v>27</v>
      </c>
      <c r="E402">
        <v>2022</v>
      </c>
      <c r="F402">
        <f t="shared" si="29"/>
        <v>0.33700000000000002</v>
      </c>
      <c r="G402">
        <f>447/1000</f>
        <v>0.44700000000000001</v>
      </c>
      <c r="H402">
        <v>0.11</v>
      </c>
      <c r="K402" t="s">
        <v>19</v>
      </c>
      <c r="L402" t="s">
        <v>27</v>
      </c>
      <c r="M402">
        <v>2022</v>
      </c>
      <c r="N402">
        <f>447/1000</f>
        <v>0.44700000000000001</v>
      </c>
    </row>
    <row r="403" spans="3:14" x14ac:dyDescent="0.25">
      <c r="C403" t="s">
        <v>19</v>
      </c>
      <c r="D403" t="s">
        <v>27</v>
      </c>
      <c r="E403">
        <v>2023</v>
      </c>
      <c r="F403">
        <f t="shared" si="29"/>
        <v>0.33700000000000002</v>
      </c>
      <c r="G403">
        <f t="shared" ref="G403:G404" si="34">447/1000</f>
        <v>0.44700000000000001</v>
      </c>
      <c r="H403">
        <v>0.11</v>
      </c>
      <c r="K403" t="s">
        <v>19</v>
      </c>
      <c r="L403" t="s">
        <v>27</v>
      </c>
      <c r="M403">
        <v>2023</v>
      </c>
      <c r="N403">
        <f t="shared" ref="N403:N404" si="35">447/1000</f>
        <v>0.44700000000000001</v>
      </c>
    </row>
    <row r="404" spans="3:14" x14ac:dyDescent="0.25">
      <c r="C404" t="s">
        <v>19</v>
      </c>
      <c r="D404" t="s">
        <v>27</v>
      </c>
      <c r="E404">
        <v>2024</v>
      </c>
      <c r="F404">
        <f t="shared" si="29"/>
        <v>0.33700000000000002</v>
      </c>
      <c r="G404">
        <f t="shared" si="34"/>
        <v>0.44700000000000001</v>
      </c>
      <c r="H404">
        <v>0.11</v>
      </c>
      <c r="K404" t="s">
        <v>19</v>
      </c>
      <c r="L404" t="s">
        <v>27</v>
      </c>
      <c r="M404">
        <v>2024</v>
      </c>
      <c r="N404">
        <f t="shared" si="35"/>
        <v>0.44700000000000001</v>
      </c>
    </row>
    <row r="405" spans="3:14" x14ac:dyDescent="0.25">
      <c r="C405" t="s">
        <v>19</v>
      </c>
      <c r="D405" t="s">
        <v>27</v>
      </c>
      <c r="E405">
        <v>2025</v>
      </c>
      <c r="F405">
        <f t="shared" si="29"/>
        <v>0.33700000000000002</v>
      </c>
      <c r="G405">
        <f>447/1000</f>
        <v>0.44700000000000001</v>
      </c>
      <c r="H405">
        <v>0.11</v>
      </c>
      <c r="K405" t="s">
        <v>19</v>
      </c>
      <c r="L405" t="s">
        <v>27</v>
      </c>
      <c r="M405">
        <v>2025</v>
      </c>
      <c r="N405">
        <f>447/1000</f>
        <v>0.44700000000000001</v>
      </c>
    </row>
    <row r="406" spans="3:14" x14ac:dyDescent="0.25">
      <c r="C406" t="s">
        <v>19</v>
      </c>
      <c r="D406" t="s">
        <v>27</v>
      </c>
      <c r="E406">
        <v>2026</v>
      </c>
      <c r="F406">
        <v>0</v>
      </c>
      <c r="H406">
        <v>0.11</v>
      </c>
      <c r="K406" t="s">
        <v>19</v>
      </c>
      <c r="L406" t="s">
        <v>27</v>
      </c>
      <c r="M406">
        <v>2026</v>
      </c>
      <c r="N406">
        <v>0</v>
      </c>
    </row>
    <row r="407" spans="3:14" x14ac:dyDescent="0.25">
      <c r="C407" t="s">
        <v>19</v>
      </c>
      <c r="D407" t="s">
        <v>27</v>
      </c>
      <c r="E407">
        <v>2027</v>
      </c>
      <c r="F407">
        <v>0</v>
      </c>
      <c r="H407">
        <v>0.11</v>
      </c>
      <c r="K407" t="s">
        <v>19</v>
      </c>
      <c r="L407" t="s">
        <v>27</v>
      </c>
      <c r="M407">
        <v>2027</v>
      </c>
      <c r="N407">
        <v>0</v>
      </c>
    </row>
    <row r="408" spans="3:14" x14ac:dyDescent="0.25">
      <c r="C408" t="s">
        <v>19</v>
      </c>
      <c r="D408" t="s">
        <v>27</v>
      </c>
      <c r="E408">
        <v>2028</v>
      </c>
      <c r="F408">
        <v>0</v>
      </c>
      <c r="H408">
        <v>0.11</v>
      </c>
      <c r="K408" t="s">
        <v>19</v>
      </c>
      <c r="L408" t="s">
        <v>27</v>
      </c>
      <c r="M408">
        <v>2028</v>
      </c>
      <c r="N408">
        <v>0</v>
      </c>
    </row>
    <row r="409" spans="3:14" x14ac:dyDescent="0.25">
      <c r="C409" t="s">
        <v>19</v>
      </c>
      <c r="D409" t="s">
        <v>27</v>
      </c>
      <c r="E409">
        <v>2029</v>
      </c>
      <c r="F409">
        <v>0</v>
      </c>
      <c r="H409">
        <v>0.11</v>
      </c>
      <c r="K409" t="s">
        <v>19</v>
      </c>
      <c r="L409" t="s">
        <v>27</v>
      </c>
      <c r="M409">
        <v>2029</v>
      </c>
      <c r="N409">
        <v>0</v>
      </c>
    </row>
    <row r="410" spans="3:14" x14ac:dyDescent="0.25">
      <c r="C410" t="s">
        <v>19</v>
      </c>
      <c r="D410" t="s">
        <v>27</v>
      </c>
      <c r="E410">
        <v>2030</v>
      </c>
      <c r="F410">
        <v>0</v>
      </c>
      <c r="H410">
        <v>0.11</v>
      </c>
      <c r="K410" t="s">
        <v>19</v>
      </c>
      <c r="L410" t="s">
        <v>27</v>
      </c>
      <c r="M410">
        <v>2030</v>
      </c>
      <c r="N410">
        <v>0</v>
      </c>
    </row>
    <row r="411" spans="3:14" x14ac:dyDescent="0.25">
      <c r="C411" t="s">
        <v>19</v>
      </c>
      <c r="D411" t="s">
        <v>27</v>
      </c>
      <c r="E411">
        <v>2031</v>
      </c>
      <c r="F411">
        <v>0</v>
      </c>
      <c r="H411">
        <v>9.9000000000000005E-2</v>
      </c>
      <c r="K411" t="s">
        <v>19</v>
      </c>
      <c r="L411" t="s">
        <v>27</v>
      </c>
      <c r="M411">
        <v>2031</v>
      </c>
      <c r="N411">
        <v>0</v>
      </c>
    </row>
    <row r="412" spans="3:14" x14ac:dyDescent="0.25">
      <c r="C412" t="s">
        <v>19</v>
      </c>
      <c r="D412" t="s">
        <v>27</v>
      </c>
      <c r="E412">
        <v>2032</v>
      </c>
      <c r="F412">
        <v>0</v>
      </c>
      <c r="H412">
        <v>8.8000000000000009E-2</v>
      </c>
      <c r="K412" t="s">
        <v>19</v>
      </c>
      <c r="L412" t="s">
        <v>27</v>
      </c>
      <c r="M412">
        <v>2032</v>
      </c>
      <c r="N412">
        <v>0</v>
      </c>
    </row>
    <row r="413" spans="3:14" x14ac:dyDescent="0.25">
      <c r="C413" t="s">
        <v>19</v>
      </c>
      <c r="D413" t="s">
        <v>27</v>
      </c>
      <c r="E413">
        <v>2033</v>
      </c>
      <c r="F413">
        <v>0</v>
      </c>
      <c r="H413">
        <v>7.7000000000000013E-2</v>
      </c>
      <c r="K413" t="s">
        <v>19</v>
      </c>
      <c r="L413" t="s">
        <v>27</v>
      </c>
      <c r="M413">
        <v>2033</v>
      </c>
      <c r="N413">
        <v>0</v>
      </c>
    </row>
    <row r="414" spans="3:14" x14ac:dyDescent="0.25">
      <c r="C414" t="s">
        <v>19</v>
      </c>
      <c r="D414" t="s">
        <v>27</v>
      </c>
      <c r="E414">
        <v>2034</v>
      </c>
      <c r="F414">
        <v>0</v>
      </c>
      <c r="H414">
        <v>6.6000000000000017E-2</v>
      </c>
      <c r="K414" t="s">
        <v>19</v>
      </c>
      <c r="L414" t="s">
        <v>27</v>
      </c>
      <c r="M414">
        <v>2034</v>
      </c>
      <c r="N414">
        <v>0</v>
      </c>
    </row>
    <row r="415" spans="3:14" x14ac:dyDescent="0.25">
      <c r="C415" t="s">
        <v>19</v>
      </c>
      <c r="D415" t="s">
        <v>27</v>
      </c>
      <c r="E415">
        <v>2035</v>
      </c>
      <c r="F415">
        <v>0</v>
      </c>
      <c r="H415">
        <v>5.5000000000000021E-2</v>
      </c>
      <c r="K415" t="s">
        <v>19</v>
      </c>
      <c r="L415" t="s">
        <v>27</v>
      </c>
      <c r="M415">
        <v>2035</v>
      </c>
      <c r="N415">
        <v>0</v>
      </c>
    </row>
    <row r="416" spans="3:14" x14ac:dyDescent="0.25">
      <c r="C416" t="s">
        <v>19</v>
      </c>
      <c r="D416" t="s">
        <v>27</v>
      </c>
      <c r="E416">
        <v>2036</v>
      </c>
      <c r="F416">
        <v>0</v>
      </c>
      <c r="H416">
        <v>4.4000000000000025E-2</v>
      </c>
      <c r="K416" t="s">
        <v>19</v>
      </c>
      <c r="L416" t="s">
        <v>27</v>
      </c>
      <c r="M416">
        <v>2036</v>
      </c>
      <c r="N416">
        <v>0</v>
      </c>
    </row>
    <row r="417" spans="3:14" x14ac:dyDescent="0.25">
      <c r="C417" t="s">
        <v>19</v>
      </c>
      <c r="D417" t="s">
        <v>27</v>
      </c>
      <c r="E417">
        <v>2037</v>
      </c>
      <c r="F417">
        <v>0</v>
      </c>
      <c r="H417">
        <v>3.3000000000000029E-2</v>
      </c>
      <c r="K417" t="s">
        <v>19</v>
      </c>
      <c r="L417" t="s">
        <v>27</v>
      </c>
      <c r="M417">
        <v>2037</v>
      </c>
      <c r="N417">
        <v>0</v>
      </c>
    </row>
    <row r="418" spans="3:14" x14ac:dyDescent="0.25">
      <c r="C418" t="s">
        <v>19</v>
      </c>
      <c r="D418" t="s">
        <v>27</v>
      </c>
      <c r="E418">
        <v>2038</v>
      </c>
      <c r="F418">
        <v>0</v>
      </c>
      <c r="H418">
        <v>2.200000000000003E-2</v>
      </c>
      <c r="K418" t="s">
        <v>19</v>
      </c>
      <c r="L418" t="s">
        <v>27</v>
      </c>
      <c r="M418">
        <v>2038</v>
      </c>
      <c r="N418">
        <v>0</v>
      </c>
    </row>
    <row r="419" spans="3:14" x14ac:dyDescent="0.25">
      <c r="C419" t="s">
        <v>19</v>
      </c>
      <c r="D419" t="s">
        <v>27</v>
      </c>
      <c r="E419">
        <v>2039</v>
      </c>
      <c r="F419">
        <v>0</v>
      </c>
      <c r="H419">
        <v>1.1000000000000031E-2</v>
      </c>
      <c r="K419" t="s">
        <v>19</v>
      </c>
      <c r="L419" t="s">
        <v>27</v>
      </c>
      <c r="M419">
        <v>2039</v>
      </c>
      <c r="N419">
        <v>0</v>
      </c>
    </row>
    <row r="420" spans="3:14" x14ac:dyDescent="0.25">
      <c r="C420" t="s">
        <v>19</v>
      </c>
      <c r="D420" t="s">
        <v>27</v>
      </c>
      <c r="E420">
        <v>2040</v>
      </c>
      <c r="F420">
        <v>0</v>
      </c>
      <c r="K420" t="s">
        <v>19</v>
      </c>
      <c r="L420" t="s">
        <v>27</v>
      </c>
      <c r="M420">
        <v>2040</v>
      </c>
      <c r="N420">
        <v>0</v>
      </c>
    </row>
    <row r="421" spans="3:14" x14ac:dyDescent="0.25">
      <c r="C421" t="s">
        <v>19</v>
      </c>
      <c r="D421" t="s">
        <v>27</v>
      </c>
      <c r="E421">
        <v>2041</v>
      </c>
      <c r="F421">
        <v>0</v>
      </c>
      <c r="K421" t="s">
        <v>19</v>
      </c>
      <c r="L421" t="s">
        <v>27</v>
      </c>
      <c r="M421">
        <v>2041</v>
      </c>
      <c r="N421">
        <v>0</v>
      </c>
    </row>
    <row r="422" spans="3:14" x14ac:dyDescent="0.25">
      <c r="C422" t="s">
        <v>19</v>
      </c>
      <c r="D422" t="s">
        <v>27</v>
      </c>
      <c r="E422">
        <v>2042</v>
      </c>
      <c r="F422">
        <v>0</v>
      </c>
      <c r="K422" t="s">
        <v>19</v>
      </c>
      <c r="L422" t="s">
        <v>27</v>
      </c>
      <c r="M422">
        <v>2042</v>
      </c>
      <c r="N422">
        <v>0</v>
      </c>
    </row>
    <row r="423" spans="3:14" x14ac:dyDescent="0.25">
      <c r="C423" t="s">
        <v>19</v>
      </c>
      <c r="D423" t="s">
        <v>27</v>
      </c>
      <c r="E423">
        <v>2043</v>
      </c>
      <c r="F423">
        <v>0</v>
      </c>
      <c r="K423" t="s">
        <v>19</v>
      </c>
      <c r="L423" t="s">
        <v>27</v>
      </c>
      <c r="M423">
        <v>2043</v>
      </c>
      <c r="N423">
        <v>0</v>
      </c>
    </row>
    <row r="424" spans="3:14" x14ac:dyDescent="0.25">
      <c r="C424" t="s">
        <v>19</v>
      </c>
      <c r="D424" t="s">
        <v>27</v>
      </c>
      <c r="E424">
        <v>2044</v>
      </c>
      <c r="F424">
        <v>0</v>
      </c>
      <c r="K424" t="s">
        <v>19</v>
      </c>
      <c r="L424" t="s">
        <v>27</v>
      </c>
      <c r="M424">
        <v>2044</v>
      </c>
      <c r="N424">
        <v>0</v>
      </c>
    </row>
    <row r="425" spans="3:14" x14ac:dyDescent="0.25">
      <c r="C425" t="s">
        <v>19</v>
      </c>
      <c r="D425" t="s">
        <v>27</v>
      </c>
      <c r="E425">
        <v>2045</v>
      </c>
      <c r="F425">
        <v>0</v>
      </c>
      <c r="K425" t="s">
        <v>19</v>
      </c>
      <c r="L425" t="s">
        <v>27</v>
      </c>
      <c r="M425">
        <v>2045</v>
      </c>
      <c r="N425">
        <v>0</v>
      </c>
    </row>
    <row r="426" spans="3:14" x14ac:dyDescent="0.25">
      <c r="C426" t="s">
        <v>19</v>
      </c>
      <c r="D426" t="s">
        <v>27</v>
      </c>
      <c r="E426">
        <v>2046</v>
      </c>
      <c r="F426">
        <v>0</v>
      </c>
      <c r="K426" t="s">
        <v>19</v>
      </c>
      <c r="L426" t="s">
        <v>27</v>
      </c>
      <c r="M426">
        <v>2046</v>
      </c>
      <c r="N426">
        <v>0</v>
      </c>
    </row>
    <row r="427" spans="3:14" x14ac:dyDescent="0.25">
      <c r="C427" t="s">
        <v>19</v>
      </c>
      <c r="D427" t="s">
        <v>27</v>
      </c>
      <c r="E427">
        <v>2047</v>
      </c>
      <c r="F427">
        <v>0</v>
      </c>
      <c r="K427" t="s">
        <v>19</v>
      </c>
      <c r="L427" t="s">
        <v>27</v>
      </c>
      <c r="M427">
        <v>2047</v>
      </c>
      <c r="N427">
        <v>0</v>
      </c>
    </row>
    <row r="428" spans="3:14" x14ac:dyDescent="0.25">
      <c r="C428" t="s">
        <v>19</v>
      </c>
      <c r="D428" t="s">
        <v>27</v>
      </c>
      <c r="E428">
        <v>2048</v>
      </c>
      <c r="F428">
        <v>0</v>
      </c>
      <c r="K428" t="s">
        <v>19</v>
      </c>
      <c r="L428" t="s">
        <v>27</v>
      </c>
      <c r="M428">
        <v>2048</v>
      </c>
      <c r="N428">
        <v>0</v>
      </c>
    </row>
    <row r="429" spans="3:14" x14ac:dyDescent="0.25">
      <c r="C429" t="s">
        <v>19</v>
      </c>
      <c r="D429" t="s">
        <v>27</v>
      </c>
      <c r="E429">
        <v>2049</v>
      </c>
      <c r="F429">
        <v>0</v>
      </c>
      <c r="K429" t="s">
        <v>19</v>
      </c>
      <c r="L429" t="s">
        <v>27</v>
      </c>
      <c r="M429">
        <v>2049</v>
      </c>
      <c r="N429">
        <v>0</v>
      </c>
    </row>
    <row r="430" spans="3:14" x14ac:dyDescent="0.25">
      <c r="C430" t="s">
        <v>19</v>
      </c>
      <c r="D430" t="s">
        <v>27</v>
      </c>
      <c r="E430">
        <v>2050</v>
      </c>
      <c r="F430">
        <v>0</v>
      </c>
      <c r="K430" t="s">
        <v>19</v>
      </c>
      <c r="L430" t="s">
        <v>27</v>
      </c>
      <c r="M430">
        <v>2050</v>
      </c>
      <c r="N430">
        <v>0</v>
      </c>
    </row>
    <row r="431" spans="3:14" x14ac:dyDescent="0.25">
      <c r="C431" t="s">
        <v>19</v>
      </c>
      <c r="D431" t="s">
        <v>27</v>
      </c>
      <c r="E431">
        <v>2051</v>
      </c>
      <c r="F431">
        <v>0</v>
      </c>
      <c r="K431" t="s">
        <v>19</v>
      </c>
      <c r="L431" t="s">
        <v>27</v>
      </c>
      <c r="M431">
        <v>2051</v>
      </c>
      <c r="N431">
        <v>0</v>
      </c>
    </row>
    <row r="432" spans="3:14" x14ac:dyDescent="0.25">
      <c r="C432" t="s">
        <v>19</v>
      </c>
      <c r="D432" t="s">
        <v>27</v>
      </c>
      <c r="E432">
        <v>2052</v>
      </c>
      <c r="F432">
        <v>0</v>
      </c>
      <c r="K432" t="s">
        <v>19</v>
      </c>
      <c r="L432" t="s">
        <v>27</v>
      </c>
      <c r="M432">
        <v>2052</v>
      </c>
      <c r="N432">
        <v>0</v>
      </c>
    </row>
    <row r="433" spans="3:14" x14ac:dyDescent="0.25">
      <c r="C433" t="s">
        <v>19</v>
      </c>
      <c r="D433" t="s">
        <v>27</v>
      </c>
      <c r="E433">
        <v>2053</v>
      </c>
      <c r="F433">
        <v>0</v>
      </c>
      <c r="K433" t="s">
        <v>19</v>
      </c>
      <c r="L433" t="s">
        <v>27</v>
      </c>
      <c r="M433">
        <v>2053</v>
      </c>
      <c r="N433">
        <v>0</v>
      </c>
    </row>
    <row r="434" spans="3:14" x14ac:dyDescent="0.25">
      <c r="C434" t="s">
        <v>19</v>
      </c>
      <c r="D434" t="s">
        <v>27</v>
      </c>
      <c r="E434">
        <v>2054</v>
      </c>
      <c r="F434">
        <v>0</v>
      </c>
      <c r="K434" t="s">
        <v>19</v>
      </c>
      <c r="L434" t="s">
        <v>27</v>
      </c>
      <c r="M434">
        <v>2054</v>
      </c>
      <c r="N434">
        <v>0</v>
      </c>
    </row>
    <row r="435" spans="3:14" x14ac:dyDescent="0.25">
      <c r="C435" t="s">
        <v>19</v>
      </c>
      <c r="D435" t="s">
        <v>27</v>
      </c>
      <c r="E435">
        <v>2055</v>
      </c>
      <c r="F435">
        <v>0</v>
      </c>
      <c r="K435" t="s">
        <v>19</v>
      </c>
      <c r="L435" t="s">
        <v>27</v>
      </c>
      <c r="M435">
        <v>2055</v>
      </c>
      <c r="N435">
        <v>0</v>
      </c>
    </row>
    <row r="436" spans="3:14" x14ac:dyDescent="0.25">
      <c r="C436" t="s">
        <v>19</v>
      </c>
      <c r="D436" t="s">
        <v>27</v>
      </c>
      <c r="E436">
        <v>2056</v>
      </c>
      <c r="F436">
        <v>0</v>
      </c>
      <c r="K436" t="s">
        <v>19</v>
      </c>
      <c r="L436" t="s">
        <v>27</v>
      </c>
      <c r="M436">
        <v>2056</v>
      </c>
      <c r="N436">
        <v>0</v>
      </c>
    </row>
    <row r="437" spans="3:14" x14ac:dyDescent="0.25">
      <c r="C437" t="s">
        <v>19</v>
      </c>
      <c r="D437" t="s">
        <v>27</v>
      </c>
      <c r="E437">
        <v>2057</v>
      </c>
      <c r="F437">
        <v>0</v>
      </c>
      <c r="K437" t="s">
        <v>19</v>
      </c>
      <c r="L437" t="s">
        <v>27</v>
      </c>
      <c r="M437">
        <v>2057</v>
      </c>
      <c r="N437">
        <v>0</v>
      </c>
    </row>
    <row r="438" spans="3:14" x14ac:dyDescent="0.25">
      <c r="C438" t="s">
        <v>19</v>
      </c>
      <c r="D438" t="s">
        <v>27</v>
      </c>
      <c r="E438">
        <v>2058</v>
      </c>
      <c r="F438">
        <v>0</v>
      </c>
      <c r="K438" t="s">
        <v>19</v>
      </c>
      <c r="L438" t="s">
        <v>27</v>
      </c>
      <c r="M438">
        <v>2058</v>
      </c>
      <c r="N438">
        <v>0</v>
      </c>
    </row>
    <row r="439" spans="3:14" x14ac:dyDescent="0.25">
      <c r="C439" t="s">
        <v>19</v>
      </c>
      <c r="D439" t="s">
        <v>27</v>
      </c>
      <c r="E439">
        <v>2059</v>
      </c>
      <c r="F439">
        <v>0</v>
      </c>
      <c r="K439" t="s">
        <v>19</v>
      </c>
      <c r="L439" t="s">
        <v>27</v>
      </c>
      <c r="M439">
        <v>2059</v>
      </c>
      <c r="N439">
        <v>0</v>
      </c>
    </row>
    <row r="440" spans="3:14" x14ac:dyDescent="0.25">
      <c r="C440" t="s">
        <v>19</v>
      </c>
      <c r="D440" t="s">
        <v>27</v>
      </c>
      <c r="E440">
        <v>2060</v>
      </c>
      <c r="F440">
        <v>0</v>
      </c>
      <c r="K440" t="s">
        <v>19</v>
      </c>
      <c r="L440" t="s">
        <v>27</v>
      </c>
      <c r="M440">
        <v>2060</v>
      </c>
      <c r="N440">
        <v>0</v>
      </c>
    </row>
    <row r="441" spans="3:14" x14ac:dyDescent="0.25">
      <c r="C441" t="s">
        <v>19</v>
      </c>
      <c r="D441" t="s">
        <v>27</v>
      </c>
      <c r="E441">
        <v>2061</v>
      </c>
      <c r="F441">
        <v>0</v>
      </c>
      <c r="K441" t="s">
        <v>19</v>
      </c>
      <c r="L441" t="s">
        <v>27</v>
      </c>
      <c r="M441">
        <v>2061</v>
      </c>
      <c r="N441">
        <v>0</v>
      </c>
    </row>
    <row r="442" spans="3:14" x14ac:dyDescent="0.25">
      <c r="C442" t="s">
        <v>19</v>
      </c>
      <c r="D442" t="s">
        <v>27</v>
      </c>
      <c r="E442">
        <v>2062</v>
      </c>
      <c r="F442">
        <v>0</v>
      </c>
      <c r="K442" t="s">
        <v>19</v>
      </c>
      <c r="L442" t="s">
        <v>27</v>
      </c>
      <c r="M442">
        <v>2062</v>
      </c>
      <c r="N442">
        <v>0</v>
      </c>
    </row>
    <row r="443" spans="3:14" x14ac:dyDescent="0.25">
      <c r="C443" t="s">
        <v>19</v>
      </c>
      <c r="D443" t="s">
        <v>27</v>
      </c>
      <c r="E443">
        <v>2063</v>
      </c>
      <c r="F443">
        <v>0</v>
      </c>
      <c r="K443" t="s">
        <v>19</v>
      </c>
      <c r="L443" t="s">
        <v>27</v>
      </c>
      <c r="M443">
        <v>2063</v>
      </c>
      <c r="N443">
        <v>0</v>
      </c>
    </row>
    <row r="444" spans="3:14" x14ac:dyDescent="0.25">
      <c r="C444" t="s">
        <v>19</v>
      </c>
      <c r="D444" t="s">
        <v>27</v>
      </c>
      <c r="E444">
        <v>2064</v>
      </c>
      <c r="F444">
        <v>0</v>
      </c>
      <c r="K444" t="s">
        <v>19</v>
      </c>
      <c r="L444" t="s">
        <v>27</v>
      </c>
      <c r="M444">
        <v>2064</v>
      </c>
      <c r="N444">
        <v>0</v>
      </c>
    </row>
    <row r="445" spans="3:14" x14ac:dyDescent="0.25">
      <c r="C445" t="s">
        <v>19</v>
      </c>
      <c r="D445" t="s">
        <v>27</v>
      </c>
      <c r="E445">
        <v>2065</v>
      </c>
      <c r="F445">
        <v>0</v>
      </c>
      <c r="K445" t="s">
        <v>19</v>
      </c>
      <c r="L445" t="s">
        <v>27</v>
      </c>
      <c r="M445">
        <v>2065</v>
      </c>
      <c r="N445">
        <v>0</v>
      </c>
    </row>
    <row r="446" spans="3:14" x14ac:dyDescent="0.25">
      <c r="C446" t="s">
        <v>19</v>
      </c>
      <c r="D446" t="s">
        <v>27</v>
      </c>
      <c r="E446">
        <v>2066</v>
      </c>
      <c r="F446">
        <v>0</v>
      </c>
      <c r="K446" t="s">
        <v>19</v>
      </c>
      <c r="L446" t="s">
        <v>27</v>
      </c>
      <c r="M446">
        <v>2066</v>
      </c>
      <c r="N446">
        <v>0</v>
      </c>
    </row>
    <row r="447" spans="3:14" x14ac:dyDescent="0.25">
      <c r="C447" t="s">
        <v>19</v>
      </c>
      <c r="D447" t="s">
        <v>27</v>
      </c>
      <c r="E447">
        <v>2067</v>
      </c>
      <c r="F447">
        <v>0</v>
      </c>
      <c r="K447" t="s">
        <v>19</v>
      </c>
      <c r="L447" t="s">
        <v>27</v>
      </c>
      <c r="M447">
        <v>2067</v>
      </c>
      <c r="N447">
        <v>0</v>
      </c>
    </row>
    <row r="448" spans="3:14" x14ac:dyDescent="0.25">
      <c r="C448" t="s">
        <v>19</v>
      </c>
      <c r="D448" t="s">
        <v>27</v>
      </c>
      <c r="E448">
        <v>2068</v>
      </c>
      <c r="F448">
        <v>0</v>
      </c>
      <c r="K448" t="s">
        <v>19</v>
      </c>
      <c r="L448" t="s">
        <v>27</v>
      </c>
      <c r="M448">
        <v>2068</v>
      </c>
      <c r="N448">
        <v>0</v>
      </c>
    </row>
    <row r="449" spans="3:14" x14ac:dyDescent="0.25">
      <c r="C449" t="s">
        <v>19</v>
      </c>
      <c r="D449" t="s">
        <v>27</v>
      </c>
      <c r="E449">
        <v>2069</v>
      </c>
      <c r="F449">
        <v>0</v>
      </c>
      <c r="K449" t="s">
        <v>19</v>
      </c>
      <c r="L449" t="s">
        <v>27</v>
      </c>
      <c r="M449">
        <v>2069</v>
      </c>
      <c r="N449">
        <v>0</v>
      </c>
    </row>
    <row r="450" spans="3:14" x14ac:dyDescent="0.25">
      <c r="C450" t="s">
        <v>19</v>
      </c>
      <c r="D450" t="s">
        <v>27</v>
      </c>
      <c r="E450">
        <v>2070</v>
      </c>
      <c r="F450">
        <v>0</v>
      </c>
      <c r="K450" t="s">
        <v>19</v>
      </c>
      <c r="L450" t="s">
        <v>27</v>
      </c>
      <c r="M450">
        <v>2070</v>
      </c>
      <c r="N450">
        <v>0</v>
      </c>
    </row>
    <row r="451" spans="3:14" x14ac:dyDescent="0.25">
      <c r="C451" t="s">
        <v>19</v>
      </c>
      <c r="D451" t="s">
        <v>28</v>
      </c>
      <c r="E451">
        <v>2015</v>
      </c>
      <c r="F451">
        <v>0</v>
      </c>
      <c r="G451">
        <v>0</v>
      </c>
      <c r="H451">
        <v>1.708</v>
      </c>
      <c r="K451" t="s">
        <v>19</v>
      </c>
      <c r="L451" t="s">
        <v>28</v>
      </c>
      <c r="M451">
        <v>2015</v>
      </c>
      <c r="N451">
        <f>O451-P451</f>
        <v>0</v>
      </c>
    </row>
    <row r="452" spans="3:14" x14ac:dyDescent="0.25">
      <c r="C452" t="s">
        <v>19</v>
      </c>
      <c r="D452" t="s">
        <v>28</v>
      </c>
      <c r="E452">
        <v>2016</v>
      </c>
      <c r="F452">
        <v>0</v>
      </c>
      <c r="G452">
        <v>0</v>
      </c>
      <c r="H452">
        <v>1.6639999999999999</v>
      </c>
      <c r="K452" t="s">
        <v>19</v>
      </c>
      <c r="L452" t="s">
        <v>28</v>
      </c>
      <c r="M452">
        <v>2016</v>
      </c>
      <c r="N452">
        <f t="shared" ref="N452:N475" si="36">O452-P452</f>
        <v>0</v>
      </c>
    </row>
    <row r="453" spans="3:14" x14ac:dyDescent="0.25">
      <c r="C453" t="s">
        <v>19</v>
      </c>
      <c r="D453" t="s">
        <v>28</v>
      </c>
      <c r="E453">
        <v>2017</v>
      </c>
      <c r="F453">
        <v>0</v>
      </c>
      <c r="G453">
        <v>0</v>
      </c>
      <c r="H453">
        <v>1.6199999999999999</v>
      </c>
      <c r="K453" t="s">
        <v>19</v>
      </c>
      <c r="L453" t="s">
        <v>28</v>
      </c>
      <c r="M453">
        <v>2017</v>
      </c>
      <c r="N453">
        <f t="shared" si="36"/>
        <v>0</v>
      </c>
    </row>
    <row r="454" spans="3:14" x14ac:dyDescent="0.25">
      <c r="C454" t="s">
        <v>19</v>
      </c>
      <c r="D454" t="s">
        <v>28</v>
      </c>
      <c r="E454">
        <v>2018</v>
      </c>
      <c r="F454">
        <v>0</v>
      </c>
      <c r="G454">
        <v>0</v>
      </c>
      <c r="H454">
        <v>1.5759999999999998</v>
      </c>
      <c r="K454" t="s">
        <v>19</v>
      </c>
      <c r="L454" t="s">
        <v>28</v>
      </c>
      <c r="M454">
        <v>2018</v>
      </c>
      <c r="N454">
        <f t="shared" si="36"/>
        <v>0</v>
      </c>
    </row>
    <row r="455" spans="3:14" x14ac:dyDescent="0.25">
      <c r="C455" t="s">
        <v>19</v>
      </c>
      <c r="D455" t="s">
        <v>28</v>
      </c>
      <c r="E455">
        <v>2019</v>
      </c>
      <c r="F455">
        <f>G455-H455</f>
        <v>0.40600000000000014</v>
      </c>
      <c r="G455">
        <f>(1545+393)/1000</f>
        <v>1.9379999999999999</v>
      </c>
      <c r="H455">
        <v>1.5319999999999998</v>
      </c>
      <c r="K455" t="s">
        <v>19</v>
      </c>
      <c r="L455" t="s">
        <v>28</v>
      </c>
      <c r="M455">
        <v>2019</v>
      </c>
      <c r="N455">
        <f t="shared" si="36"/>
        <v>0</v>
      </c>
    </row>
    <row r="456" spans="3:14" x14ac:dyDescent="0.25">
      <c r="C456" t="s">
        <v>19</v>
      </c>
      <c r="D456" t="s">
        <v>28</v>
      </c>
      <c r="E456">
        <v>2020</v>
      </c>
      <c r="F456">
        <f t="shared" ref="F456:F475" si="37">G456-H456</f>
        <v>1.3990000000000002</v>
      </c>
      <c r="G456">
        <f>(2494+393)/1000</f>
        <v>2.887</v>
      </c>
      <c r="H456">
        <v>1.4879999999999998</v>
      </c>
      <c r="K456" t="s">
        <v>19</v>
      </c>
      <c r="L456" t="s">
        <v>28</v>
      </c>
      <c r="M456">
        <v>2020</v>
      </c>
      <c r="N456">
        <f t="shared" si="36"/>
        <v>0</v>
      </c>
    </row>
    <row r="457" spans="3:14" x14ac:dyDescent="0.25">
      <c r="C457" t="s">
        <v>19</v>
      </c>
      <c r="D457" t="s">
        <v>28</v>
      </c>
      <c r="E457">
        <v>2021</v>
      </c>
      <c r="F457">
        <f t="shared" si="37"/>
        <v>1.4430000000000003</v>
      </c>
      <c r="G457">
        <f>(2494+393)/1000</f>
        <v>2.887</v>
      </c>
      <c r="H457">
        <v>1.4439999999999997</v>
      </c>
      <c r="K457" t="s">
        <v>19</v>
      </c>
      <c r="L457" t="s">
        <v>28</v>
      </c>
      <c r="M457">
        <v>2021</v>
      </c>
      <c r="N457">
        <f t="shared" si="36"/>
        <v>0</v>
      </c>
    </row>
    <row r="458" spans="3:14" x14ac:dyDescent="0.25">
      <c r="C458" t="s">
        <v>19</v>
      </c>
      <c r="D458" t="s">
        <v>28</v>
      </c>
      <c r="E458">
        <v>2022</v>
      </c>
      <c r="F458">
        <f t="shared" si="37"/>
        <v>1.7870000000000001</v>
      </c>
      <c r="G458">
        <f>(2494+393+300)/1000</f>
        <v>3.1869999999999998</v>
      </c>
      <c r="H458">
        <v>1.3999999999999997</v>
      </c>
      <c r="K458" t="s">
        <v>19</v>
      </c>
      <c r="L458" t="s">
        <v>28</v>
      </c>
      <c r="M458">
        <v>2022</v>
      </c>
      <c r="N458">
        <f t="shared" si="36"/>
        <v>0</v>
      </c>
    </row>
    <row r="459" spans="3:14" x14ac:dyDescent="0.25">
      <c r="C459" t="s">
        <v>19</v>
      </c>
      <c r="D459" t="s">
        <v>28</v>
      </c>
      <c r="E459">
        <v>2023</v>
      </c>
      <c r="F459">
        <f t="shared" si="37"/>
        <v>1.8310000000000002</v>
      </c>
      <c r="G459">
        <f>(2494+393+300)/1000</f>
        <v>3.1869999999999998</v>
      </c>
      <c r="H459">
        <v>1.3559999999999997</v>
      </c>
      <c r="K459" t="s">
        <v>19</v>
      </c>
      <c r="L459" t="s">
        <v>28</v>
      </c>
      <c r="M459">
        <v>2023</v>
      </c>
      <c r="N459">
        <f t="shared" si="36"/>
        <v>0</v>
      </c>
    </row>
    <row r="460" spans="3:14" x14ac:dyDescent="0.25">
      <c r="C460" t="s">
        <v>19</v>
      </c>
      <c r="D460" t="s">
        <v>28</v>
      </c>
      <c r="E460">
        <v>2024</v>
      </c>
      <c r="F460">
        <f t="shared" si="37"/>
        <v>1.8750000000000002</v>
      </c>
      <c r="G460">
        <f>(2494+393+300)/1000</f>
        <v>3.1869999999999998</v>
      </c>
      <c r="H460">
        <v>1.3119999999999996</v>
      </c>
      <c r="K460" t="s">
        <v>19</v>
      </c>
      <c r="L460" t="s">
        <v>28</v>
      </c>
      <c r="M460">
        <v>2024</v>
      </c>
      <c r="N460">
        <f t="shared" si="36"/>
        <v>0</v>
      </c>
    </row>
    <row r="461" spans="3:14" x14ac:dyDescent="0.25">
      <c r="C461" t="s">
        <v>19</v>
      </c>
      <c r="D461" t="s">
        <v>28</v>
      </c>
      <c r="E461">
        <v>2025</v>
      </c>
      <c r="F461">
        <f t="shared" si="37"/>
        <v>1.9190000000000003</v>
      </c>
      <c r="G461">
        <f>(2494+393+300)/1000</f>
        <v>3.1869999999999998</v>
      </c>
      <c r="H461">
        <v>1.2679999999999996</v>
      </c>
      <c r="K461" t="s">
        <v>19</v>
      </c>
      <c r="L461" t="s">
        <v>28</v>
      </c>
      <c r="M461">
        <v>2025</v>
      </c>
      <c r="N461">
        <f t="shared" si="36"/>
        <v>0</v>
      </c>
    </row>
    <row r="462" spans="3:14" x14ac:dyDescent="0.25">
      <c r="C462" t="s">
        <v>19</v>
      </c>
      <c r="D462" t="s">
        <v>28</v>
      </c>
      <c r="E462">
        <v>2026</v>
      </c>
      <c r="F462">
        <f t="shared" si="37"/>
        <v>5.1378000000000004</v>
      </c>
      <c r="G462">
        <f>(2330+786+3235)/1000</f>
        <v>6.351</v>
      </c>
      <c r="H462">
        <v>1.2131999999999996</v>
      </c>
      <c r="K462" t="s">
        <v>19</v>
      </c>
      <c r="L462" t="s">
        <v>28</v>
      </c>
      <c r="M462">
        <v>2026</v>
      </c>
      <c r="N462">
        <f t="shared" si="36"/>
        <v>0</v>
      </c>
    </row>
    <row r="463" spans="3:14" x14ac:dyDescent="0.25">
      <c r="C463" t="s">
        <v>19</v>
      </c>
      <c r="D463" t="s">
        <v>28</v>
      </c>
      <c r="E463">
        <v>2027</v>
      </c>
      <c r="F463">
        <f t="shared" si="37"/>
        <v>5.1926000000000005</v>
      </c>
      <c r="G463">
        <f t="shared" ref="G463:G465" si="38">(2330+786+3235)/1000</f>
        <v>6.351</v>
      </c>
      <c r="H463">
        <v>1.1583999999999997</v>
      </c>
      <c r="K463" t="s">
        <v>19</v>
      </c>
      <c r="L463" t="s">
        <v>28</v>
      </c>
      <c r="M463">
        <v>2027</v>
      </c>
      <c r="N463">
        <f t="shared" si="36"/>
        <v>0</v>
      </c>
    </row>
    <row r="464" spans="3:14" x14ac:dyDescent="0.25">
      <c r="C464" t="s">
        <v>19</v>
      </c>
      <c r="D464" t="s">
        <v>28</v>
      </c>
      <c r="E464">
        <v>2028</v>
      </c>
      <c r="F464">
        <f t="shared" si="37"/>
        <v>5.2474000000000007</v>
      </c>
      <c r="G464">
        <f t="shared" si="38"/>
        <v>6.351</v>
      </c>
      <c r="H464">
        <v>1.1035999999999997</v>
      </c>
      <c r="K464" t="s">
        <v>19</v>
      </c>
      <c r="L464" t="s">
        <v>28</v>
      </c>
      <c r="M464">
        <v>2028</v>
      </c>
      <c r="N464">
        <f t="shared" si="36"/>
        <v>0</v>
      </c>
    </row>
    <row r="465" spans="3:14" x14ac:dyDescent="0.25">
      <c r="C465" t="s">
        <v>19</v>
      </c>
      <c r="D465" t="s">
        <v>28</v>
      </c>
      <c r="E465">
        <v>2029</v>
      </c>
      <c r="F465">
        <f t="shared" si="37"/>
        <v>5.3022</v>
      </c>
      <c r="G465">
        <f t="shared" si="38"/>
        <v>6.351</v>
      </c>
      <c r="H465">
        <v>1.0487999999999997</v>
      </c>
      <c r="K465" t="s">
        <v>19</v>
      </c>
      <c r="L465" t="s">
        <v>28</v>
      </c>
      <c r="M465">
        <v>2029</v>
      </c>
      <c r="N465">
        <f t="shared" si="36"/>
        <v>0</v>
      </c>
    </row>
    <row r="466" spans="3:14" x14ac:dyDescent="0.25">
      <c r="C466" t="s">
        <v>19</v>
      </c>
      <c r="D466" t="s">
        <v>28</v>
      </c>
      <c r="E466">
        <v>2030</v>
      </c>
      <c r="F466">
        <f t="shared" si="37"/>
        <v>6.9279999999999999</v>
      </c>
      <c r="G466">
        <f>(1580+943+5399)/1000</f>
        <v>7.9219999999999997</v>
      </c>
      <c r="H466">
        <v>0.99399999999999977</v>
      </c>
      <c r="K466" t="s">
        <v>19</v>
      </c>
      <c r="L466" t="s">
        <v>28</v>
      </c>
      <c r="M466">
        <v>2030</v>
      </c>
      <c r="N466">
        <f t="shared" si="36"/>
        <v>0</v>
      </c>
    </row>
    <row r="467" spans="3:14" x14ac:dyDescent="0.25">
      <c r="C467" t="s">
        <v>19</v>
      </c>
      <c r="D467" t="s">
        <v>28</v>
      </c>
      <c r="E467">
        <v>2031</v>
      </c>
      <c r="F467">
        <f t="shared" si="37"/>
        <v>7.0548000000000002</v>
      </c>
      <c r="G467">
        <f t="shared" ref="G467:G469" si="39">(1580+943+5399)/1000</f>
        <v>7.9219999999999997</v>
      </c>
      <c r="H467">
        <v>0.86719999999999986</v>
      </c>
      <c r="K467" t="s">
        <v>19</v>
      </c>
      <c r="L467" t="s">
        <v>28</v>
      </c>
      <c r="M467">
        <v>2031</v>
      </c>
      <c r="N467">
        <f t="shared" si="36"/>
        <v>0</v>
      </c>
    </row>
    <row r="468" spans="3:14" x14ac:dyDescent="0.25">
      <c r="C468" t="s">
        <v>19</v>
      </c>
      <c r="D468" t="s">
        <v>28</v>
      </c>
      <c r="E468">
        <v>2032</v>
      </c>
      <c r="F468">
        <f t="shared" si="37"/>
        <v>7.1815999999999995</v>
      </c>
      <c r="G468">
        <f t="shared" si="39"/>
        <v>7.9219999999999997</v>
      </c>
      <c r="H468">
        <v>0.74039999999999995</v>
      </c>
      <c r="K468" t="s">
        <v>19</v>
      </c>
      <c r="L468" t="s">
        <v>28</v>
      </c>
      <c r="M468">
        <v>2032</v>
      </c>
      <c r="N468">
        <f t="shared" si="36"/>
        <v>0</v>
      </c>
    </row>
    <row r="469" spans="3:14" x14ac:dyDescent="0.25">
      <c r="C469" t="s">
        <v>19</v>
      </c>
      <c r="D469" t="s">
        <v>28</v>
      </c>
      <c r="E469">
        <v>2033</v>
      </c>
      <c r="F469">
        <f t="shared" si="37"/>
        <v>7.3083999999999998</v>
      </c>
      <c r="G469">
        <f t="shared" si="39"/>
        <v>7.9219999999999997</v>
      </c>
      <c r="H469">
        <v>0.61360000000000003</v>
      </c>
      <c r="K469" t="s">
        <v>19</v>
      </c>
      <c r="L469" t="s">
        <v>28</v>
      </c>
      <c r="M469">
        <v>2033</v>
      </c>
      <c r="N469">
        <f t="shared" si="36"/>
        <v>0</v>
      </c>
    </row>
    <row r="470" spans="3:14" x14ac:dyDescent="0.25">
      <c r="C470" t="s">
        <v>19</v>
      </c>
      <c r="D470" t="s">
        <v>28</v>
      </c>
      <c r="E470">
        <v>2034</v>
      </c>
      <c r="F470">
        <f t="shared" si="37"/>
        <v>9.174199999999999</v>
      </c>
      <c r="G470">
        <f>(1580+1022+7059)/1000</f>
        <v>9.6609999999999996</v>
      </c>
      <c r="H470">
        <v>0.48680000000000007</v>
      </c>
      <c r="K470" t="s">
        <v>19</v>
      </c>
      <c r="L470" t="s">
        <v>28</v>
      </c>
      <c r="M470">
        <v>2034</v>
      </c>
      <c r="N470">
        <f t="shared" si="36"/>
        <v>0</v>
      </c>
    </row>
    <row r="471" spans="3:14" x14ac:dyDescent="0.25">
      <c r="C471" t="s">
        <v>19</v>
      </c>
      <c r="D471" t="s">
        <v>28</v>
      </c>
      <c r="E471">
        <v>2035</v>
      </c>
      <c r="F471">
        <f t="shared" si="37"/>
        <v>9.3010000000000002</v>
      </c>
      <c r="G471">
        <f t="shared" ref="G471:G473" si="40">(1580+1022+7059)/1000</f>
        <v>9.6609999999999996</v>
      </c>
      <c r="H471">
        <v>0.36000000000000004</v>
      </c>
      <c r="K471" t="s">
        <v>19</v>
      </c>
      <c r="L471" t="s">
        <v>28</v>
      </c>
      <c r="M471">
        <v>2035</v>
      </c>
      <c r="N471">
        <f t="shared" si="36"/>
        <v>0</v>
      </c>
    </row>
    <row r="472" spans="3:14" x14ac:dyDescent="0.25">
      <c r="C472" t="s">
        <v>19</v>
      </c>
      <c r="D472" t="s">
        <v>28</v>
      </c>
      <c r="E472">
        <v>2036</v>
      </c>
      <c r="F472">
        <f t="shared" si="37"/>
        <v>9.3729999999999993</v>
      </c>
      <c r="G472">
        <f t="shared" si="40"/>
        <v>9.6609999999999996</v>
      </c>
      <c r="H472">
        <v>0.28800000000000003</v>
      </c>
      <c r="K472" t="s">
        <v>19</v>
      </c>
      <c r="L472" t="s">
        <v>28</v>
      </c>
      <c r="M472">
        <v>2036</v>
      </c>
      <c r="N472">
        <f t="shared" si="36"/>
        <v>0</v>
      </c>
    </row>
    <row r="473" spans="3:14" x14ac:dyDescent="0.25">
      <c r="C473" t="s">
        <v>19</v>
      </c>
      <c r="D473" t="s">
        <v>28</v>
      </c>
      <c r="E473">
        <v>2037</v>
      </c>
      <c r="F473">
        <f t="shared" si="37"/>
        <v>9.4450000000000003</v>
      </c>
      <c r="G473">
        <f t="shared" si="40"/>
        <v>9.6609999999999996</v>
      </c>
      <c r="H473">
        <v>0.21600000000000003</v>
      </c>
      <c r="K473" t="s">
        <v>19</v>
      </c>
      <c r="L473" t="s">
        <v>28</v>
      </c>
      <c r="M473">
        <v>2037</v>
      </c>
      <c r="N473">
        <f t="shared" si="36"/>
        <v>0</v>
      </c>
    </row>
    <row r="474" spans="3:14" x14ac:dyDescent="0.25">
      <c r="C474" t="s">
        <v>19</v>
      </c>
      <c r="D474" t="s">
        <v>28</v>
      </c>
      <c r="E474">
        <v>2038</v>
      </c>
      <c r="F474">
        <f t="shared" si="37"/>
        <v>11.433</v>
      </c>
      <c r="G474">
        <f>(1580+1022+8975)/1000</f>
        <v>11.577</v>
      </c>
      <c r="H474">
        <v>0.14400000000000002</v>
      </c>
      <c r="K474" t="s">
        <v>19</v>
      </c>
      <c r="L474" t="s">
        <v>28</v>
      </c>
      <c r="M474">
        <v>2038</v>
      </c>
      <c r="N474">
        <f t="shared" si="36"/>
        <v>0</v>
      </c>
    </row>
    <row r="475" spans="3:14" x14ac:dyDescent="0.25">
      <c r="C475" t="s">
        <v>19</v>
      </c>
      <c r="D475" t="s">
        <v>28</v>
      </c>
      <c r="E475">
        <v>2039</v>
      </c>
      <c r="F475">
        <f t="shared" si="37"/>
        <v>11.505000000000001</v>
      </c>
      <c r="G475">
        <f t="shared" ref="F475:G477" si="41">(1580+1022+8975)/1000</f>
        <v>11.577</v>
      </c>
      <c r="H475">
        <v>7.2000000000000022E-2</v>
      </c>
      <c r="K475" t="s">
        <v>19</v>
      </c>
      <c r="L475" t="s">
        <v>28</v>
      </c>
      <c r="M475">
        <v>2039</v>
      </c>
      <c r="N475">
        <f t="shared" si="36"/>
        <v>0</v>
      </c>
    </row>
    <row r="476" spans="3:14" x14ac:dyDescent="0.25">
      <c r="C476" t="s">
        <v>19</v>
      </c>
      <c r="D476" t="s">
        <v>28</v>
      </c>
      <c r="E476">
        <v>2040</v>
      </c>
      <c r="F476">
        <f t="shared" si="41"/>
        <v>11.577</v>
      </c>
      <c r="K476" t="s">
        <v>19</v>
      </c>
      <c r="L476" t="s">
        <v>28</v>
      </c>
      <c r="M476">
        <v>2040</v>
      </c>
      <c r="N476">
        <v>13.553000000000001</v>
      </c>
    </row>
    <row r="477" spans="3:14" x14ac:dyDescent="0.25">
      <c r="C477" t="s">
        <v>19</v>
      </c>
      <c r="D477" t="s">
        <v>28</v>
      </c>
      <c r="E477">
        <v>2041</v>
      </c>
      <c r="F477">
        <f t="shared" si="41"/>
        <v>11.577</v>
      </c>
      <c r="K477" t="s">
        <v>19</v>
      </c>
      <c r="L477" t="s">
        <v>28</v>
      </c>
      <c r="M477">
        <v>2041</v>
      </c>
      <c r="N477">
        <v>13.553000000000001</v>
      </c>
    </row>
    <row r="478" spans="3:14" x14ac:dyDescent="0.25">
      <c r="C478" t="s">
        <v>19</v>
      </c>
      <c r="D478" t="s">
        <v>28</v>
      </c>
      <c r="E478">
        <v>2042</v>
      </c>
      <c r="F478">
        <f>(650+1258+11645)/1000</f>
        <v>13.553000000000001</v>
      </c>
      <c r="K478" t="s">
        <v>19</v>
      </c>
      <c r="L478" t="s">
        <v>28</v>
      </c>
      <c r="M478">
        <v>2042</v>
      </c>
      <c r="N478">
        <v>14.473000000000001</v>
      </c>
    </row>
    <row r="479" spans="3:14" x14ac:dyDescent="0.25">
      <c r="C479" t="s">
        <v>19</v>
      </c>
      <c r="D479" t="s">
        <v>28</v>
      </c>
      <c r="E479">
        <v>2043</v>
      </c>
      <c r="F479">
        <f t="shared" ref="F479:F481" si="42">(650+1258+11645)/1000</f>
        <v>13.553000000000001</v>
      </c>
      <c r="K479" t="s">
        <v>19</v>
      </c>
      <c r="L479" t="s">
        <v>28</v>
      </c>
      <c r="M479">
        <v>2043</v>
      </c>
      <c r="N479">
        <v>14.473000000000001</v>
      </c>
    </row>
    <row r="480" spans="3:14" x14ac:dyDescent="0.25">
      <c r="C480" t="s">
        <v>19</v>
      </c>
      <c r="D480" t="s">
        <v>28</v>
      </c>
      <c r="E480">
        <v>2044</v>
      </c>
      <c r="F480">
        <f t="shared" si="42"/>
        <v>13.553000000000001</v>
      </c>
      <c r="K480" t="s">
        <v>19</v>
      </c>
      <c r="L480" t="s">
        <v>28</v>
      </c>
      <c r="M480">
        <v>2044</v>
      </c>
      <c r="N480">
        <v>14.473000000000001</v>
      </c>
    </row>
    <row r="481" spans="3:14" x14ac:dyDescent="0.25">
      <c r="C481" t="s">
        <v>19</v>
      </c>
      <c r="D481" t="s">
        <v>28</v>
      </c>
      <c r="E481">
        <v>2045</v>
      </c>
      <c r="F481">
        <f t="shared" si="42"/>
        <v>13.553000000000001</v>
      </c>
      <c r="K481" t="s">
        <v>19</v>
      </c>
      <c r="L481" t="s">
        <v>28</v>
      </c>
      <c r="M481">
        <v>2045</v>
      </c>
      <c r="N481">
        <v>14.473000000000001</v>
      </c>
    </row>
    <row r="482" spans="3:14" x14ac:dyDescent="0.25">
      <c r="C482" t="s">
        <v>19</v>
      </c>
      <c r="D482" t="s">
        <v>28</v>
      </c>
      <c r="E482">
        <v>2046</v>
      </c>
      <c r="F482">
        <f>(1336+13137)/1000</f>
        <v>14.473000000000001</v>
      </c>
      <c r="K482" t="s">
        <v>19</v>
      </c>
      <c r="L482" t="s">
        <v>28</v>
      </c>
      <c r="M482">
        <v>2046</v>
      </c>
      <c r="N482">
        <v>14.566000000000001</v>
      </c>
    </row>
    <row r="483" spans="3:14" x14ac:dyDescent="0.25">
      <c r="C483" t="s">
        <v>19</v>
      </c>
      <c r="D483" t="s">
        <v>28</v>
      </c>
      <c r="E483">
        <v>2047</v>
      </c>
      <c r="F483">
        <f t="shared" ref="F483" si="43">(1336+13137)/1000</f>
        <v>14.473000000000001</v>
      </c>
      <c r="K483" t="s">
        <v>19</v>
      </c>
      <c r="L483" t="s">
        <v>28</v>
      </c>
      <c r="M483">
        <v>2047</v>
      </c>
      <c r="N483">
        <v>14.566000000000001</v>
      </c>
    </row>
    <row r="484" spans="3:14" x14ac:dyDescent="0.25">
      <c r="C484" t="s">
        <v>19</v>
      </c>
      <c r="D484" t="s">
        <v>28</v>
      </c>
      <c r="E484">
        <v>2048</v>
      </c>
      <c r="F484">
        <f>(1336+13230)/1000</f>
        <v>14.566000000000001</v>
      </c>
      <c r="K484" t="s">
        <v>19</v>
      </c>
      <c r="L484" t="s">
        <v>28</v>
      </c>
      <c r="M484">
        <v>2048</v>
      </c>
      <c r="N484">
        <v>999999</v>
      </c>
    </row>
    <row r="485" spans="3:14" x14ac:dyDescent="0.25">
      <c r="C485" t="s">
        <v>19</v>
      </c>
      <c r="D485" t="s">
        <v>28</v>
      </c>
      <c r="E485">
        <v>2049</v>
      </c>
      <c r="F485">
        <f>(1336+13230)/1000</f>
        <v>14.566000000000001</v>
      </c>
      <c r="K485" t="s">
        <v>19</v>
      </c>
      <c r="L485" t="s">
        <v>28</v>
      </c>
      <c r="M485">
        <v>2049</v>
      </c>
      <c r="N485">
        <v>999999</v>
      </c>
    </row>
    <row r="486" spans="3:14" x14ac:dyDescent="0.25">
      <c r="C486" t="s">
        <v>19</v>
      </c>
      <c r="D486" t="s">
        <v>28</v>
      </c>
      <c r="E486">
        <v>2050</v>
      </c>
      <c r="F486">
        <f t="shared" ref="F486:F506" si="44">(1336+13230)/1000</f>
        <v>14.566000000000001</v>
      </c>
      <c r="K486" t="s">
        <v>19</v>
      </c>
      <c r="L486" t="s">
        <v>28</v>
      </c>
      <c r="M486">
        <v>2050</v>
      </c>
      <c r="N486">
        <v>999999</v>
      </c>
    </row>
    <row r="487" spans="3:14" x14ac:dyDescent="0.25">
      <c r="C487" t="s">
        <v>19</v>
      </c>
      <c r="D487" t="s">
        <v>28</v>
      </c>
      <c r="E487">
        <v>2051</v>
      </c>
      <c r="F487">
        <f t="shared" si="44"/>
        <v>14.566000000000001</v>
      </c>
      <c r="K487" t="s">
        <v>19</v>
      </c>
      <c r="L487" t="s">
        <v>28</v>
      </c>
      <c r="M487">
        <v>2051</v>
      </c>
      <c r="N487">
        <v>999999</v>
      </c>
    </row>
    <row r="488" spans="3:14" x14ac:dyDescent="0.25">
      <c r="C488" t="s">
        <v>19</v>
      </c>
      <c r="D488" t="s">
        <v>28</v>
      </c>
      <c r="E488">
        <v>2052</v>
      </c>
      <c r="F488">
        <f t="shared" si="44"/>
        <v>14.566000000000001</v>
      </c>
      <c r="K488" t="s">
        <v>19</v>
      </c>
      <c r="L488" t="s">
        <v>28</v>
      </c>
      <c r="M488">
        <v>2052</v>
      </c>
      <c r="N488">
        <v>999999</v>
      </c>
    </row>
    <row r="489" spans="3:14" x14ac:dyDescent="0.25">
      <c r="C489" t="s">
        <v>19</v>
      </c>
      <c r="D489" t="s">
        <v>28</v>
      </c>
      <c r="E489">
        <v>2053</v>
      </c>
      <c r="F489">
        <f t="shared" si="44"/>
        <v>14.566000000000001</v>
      </c>
      <c r="K489" t="s">
        <v>19</v>
      </c>
      <c r="L489" t="s">
        <v>28</v>
      </c>
      <c r="M489">
        <v>2053</v>
      </c>
      <c r="N489">
        <v>999999</v>
      </c>
    </row>
    <row r="490" spans="3:14" x14ac:dyDescent="0.25">
      <c r="C490" t="s">
        <v>19</v>
      </c>
      <c r="D490" t="s">
        <v>28</v>
      </c>
      <c r="E490">
        <v>2054</v>
      </c>
      <c r="F490">
        <f t="shared" si="44"/>
        <v>14.566000000000001</v>
      </c>
      <c r="K490" t="s">
        <v>19</v>
      </c>
      <c r="L490" t="s">
        <v>28</v>
      </c>
      <c r="M490">
        <v>2054</v>
      </c>
      <c r="N490">
        <v>999999</v>
      </c>
    </row>
    <row r="491" spans="3:14" x14ac:dyDescent="0.25">
      <c r="C491" t="s">
        <v>19</v>
      </c>
      <c r="D491" t="s">
        <v>28</v>
      </c>
      <c r="E491">
        <v>2055</v>
      </c>
      <c r="F491">
        <f t="shared" si="44"/>
        <v>14.566000000000001</v>
      </c>
      <c r="K491" t="s">
        <v>19</v>
      </c>
      <c r="L491" t="s">
        <v>28</v>
      </c>
      <c r="M491">
        <v>2055</v>
      </c>
      <c r="N491">
        <v>999999</v>
      </c>
    </row>
    <row r="492" spans="3:14" x14ac:dyDescent="0.25">
      <c r="C492" t="s">
        <v>19</v>
      </c>
      <c r="D492" t="s">
        <v>28</v>
      </c>
      <c r="E492">
        <v>2056</v>
      </c>
      <c r="F492">
        <f t="shared" si="44"/>
        <v>14.566000000000001</v>
      </c>
      <c r="K492" t="s">
        <v>19</v>
      </c>
      <c r="L492" t="s">
        <v>28</v>
      </c>
      <c r="M492">
        <v>2056</v>
      </c>
      <c r="N492">
        <v>999999</v>
      </c>
    </row>
    <row r="493" spans="3:14" x14ac:dyDescent="0.25">
      <c r="C493" t="s">
        <v>19</v>
      </c>
      <c r="D493" t="s">
        <v>28</v>
      </c>
      <c r="E493">
        <v>2057</v>
      </c>
      <c r="F493">
        <f t="shared" si="44"/>
        <v>14.566000000000001</v>
      </c>
      <c r="K493" t="s">
        <v>19</v>
      </c>
      <c r="L493" t="s">
        <v>28</v>
      </c>
      <c r="M493">
        <v>2057</v>
      </c>
      <c r="N493">
        <v>999999</v>
      </c>
    </row>
    <row r="494" spans="3:14" x14ac:dyDescent="0.25">
      <c r="C494" t="s">
        <v>19</v>
      </c>
      <c r="D494" t="s">
        <v>28</v>
      </c>
      <c r="E494">
        <v>2058</v>
      </c>
      <c r="F494">
        <f t="shared" si="44"/>
        <v>14.566000000000001</v>
      </c>
      <c r="K494" t="s">
        <v>19</v>
      </c>
      <c r="L494" t="s">
        <v>28</v>
      </c>
      <c r="M494">
        <v>2058</v>
      </c>
      <c r="N494">
        <v>999999</v>
      </c>
    </row>
    <row r="495" spans="3:14" x14ac:dyDescent="0.25">
      <c r="C495" t="s">
        <v>19</v>
      </c>
      <c r="D495" t="s">
        <v>28</v>
      </c>
      <c r="E495">
        <v>2059</v>
      </c>
      <c r="F495">
        <f t="shared" si="44"/>
        <v>14.566000000000001</v>
      </c>
      <c r="K495" t="s">
        <v>19</v>
      </c>
      <c r="L495" t="s">
        <v>28</v>
      </c>
      <c r="M495">
        <v>2059</v>
      </c>
      <c r="N495">
        <v>999999</v>
      </c>
    </row>
    <row r="496" spans="3:14" x14ac:dyDescent="0.25">
      <c r="C496" t="s">
        <v>19</v>
      </c>
      <c r="D496" t="s">
        <v>28</v>
      </c>
      <c r="E496">
        <v>2060</v>
      </c>
      <c r="F496">
        <f t="shared" si="44"/>
        <v>14.566000000000001</v>
      </c>
      <c r="K496" t="s">
        <v>19</v>
      </c>
      <c r="L496" t="s">
        <v>28</v>
      </c>
      <c r="M496">
        <v>2060</v>
      </c>
      <c r="N496">
        <v>999999</v>
      </c>
    </row>
    <row r="497" spans="3:14" x14ac:dyDescent="0.25">
      <c r="C497" t="s">
        <v>19</v>
      </c>
      <c r="D497" t="s">
        <v>28</v>
      </c>
      <c r="E497">
        <v>2061</v>
      </c>
      <c r="F497">
        <f t="shared" si="44"/>
        <v>14.566000000000001</v>
      </c>
      <c r="K497" t="s">
        <v>19</v>
      </c>
      <c r="L497" t="s">
        <v>28</v>
      </c>
      <c r="M497">
        <v>2061</v>
      </c>
      <c r="N497">
        <v>999999</v>
      </c>
    </row>
    <row r="498" spans="3:14" x14ac:dyDescent="0.25">
      <c r="C498" t="s">
        <v>19</v>
      </c>
      <c r="D498" t="s">
        <v>28</v>
      </c>
      <c r="E498">
        <v>2062</v>
      </c>
      <c r="F498">
        <f t="shared" si="44"/>
        <v>14.566000000000001</v>
      </c>
      <c r="K498" t="s">
        <v>19</v>
      </c>
      <c r="L498" t="s">
        <v>28</v>
      </c>
      <c r="M498">
        <v>2062</v>
      </c>
      <c r="N498">
        <v>999999</v>
      </c>
    </row>
    <row r="499" spans="3:14" x14ac:dyDescent="0.25">
      <c r="C499" t="s">
        <v>19</v>
      </c>
      <c r="D499" t="s">
        <v>28</v>
      </c>
      <c r="E499">
        <v>2063</v>
      </c>
      <c r="F499">
        <f t="shared" si="44"/>
        <v>14.566000000000001</v>
      </c>
      <c r="K499" t="s">
        <v>19</v>
      </c>
      <c r="L499" t="s">
        <v>28</v>
      </c>
      <c r="M499">
        <v>2063</v>
      </c>
      <c r="N499">
        <v>999999</v>
      </c>
    </row>
    <row r="500" spans="3:14" x14ac:dyDescent="0.25">
      <c r="C500" t="s">
        <v>19</v>
      </c>
      <c r="D500" t="s">
        <v>28</v>
      </c>
      <c r="E500">
        <v>2064</v>
      </c>
      <c r="F500">
        <f t="shared" si="44"/>
        <v>14.566000000000001</v>
      </c>
      <c r="K500" t="s">
        <v>19</v>
      </c>
      <c r="L500" t="s">
        <v>28</v>
      </c>
      <c r="M500">
        <v>2064</v>
      </c>
      <c r="N500">
        <v>999999</v>
      </c>
    </row>
    <row r="501" spans="3:14" x14ac:dyDescent="0.25">
      <c r="C501" t="s">
        <v>19</v>
      </c>
      <c r="D501" t="s">
        <v>28</v>
      </c>
      <c r="E501">
        <v>2065</v>
      </c>
      <c r="F501">
        <f t="shared" si="44"/>
        <v>14.566000000000001</v>
      </c>
      <c r="K501" t="s">
        <v>19</v>
      </c>
      <c r="L501" t="s">
        <v>28</v>
      </c>
      <c r="M501">
        <v>2065</v>
      </c>
      <c r="N501">
        <v>999999</v>
      </c>
    </row>
    <row r="502" spans="3:14" x14ac:dyDescent="0.25">
      <c r="C502" t="s">
        <v>19</v>
      </c>
      <c r="D502" t="s">
        <v>28</v>
      </c>
      <c r="E502">
        <v>2066</v>
      </c>
      <c r="F502">
        <f t="shared" si="44"/>
        <v>14.566000000000001</v>
      </c>
      <c r="K502" t="s">
        <v>19</v>
      </c>
      <c r="L502" t="s">
        <v>28</v>
      </c>
      <c r="M502">
        <v>2066</v>
      </c>
      <c r="N502">
        <v>999999</v>
      </c>
    </row>
    <row r="503" spans="3:14" x14ac:dyDescent="0.25">
      <c r="C503" t="s">
        <v>19</v>
      </c>
      <c r="D503" t="s">
        <v>28</v>
      </c>
      <c r="E503">
        <v>2067</v>
      </c>
      <c r="F503">
        <f t="shared" si="44"/>
        <v>14.566000000000001</v>
      </c>
      <c r="K503" t="s">
        <v>19</v>
      </c>
      <c r="L503" t="s">
        <v>28</v>
      </c>
      <c r="M503">
        <v>2067</v>
      </c>
      <c r="N503">
        <v>999999</v>
      </c>
    </row>
    <row r="504" spans="3:14" x14ac:dyDescent="0.25">
      <c r="C504" t="s">
        <v>19</v>
      </c>
      <c r="D504" t="s">
        <v>28</v>
      </c>
      <c r="E504">
        <v>2068</v>
      </c>
      <c r="F504">
        <f t="shared" si="44"/>
        <v>14.566000000000001</v>
      </c>
      <c r="K504" t="s">
        <v>19</v>
      </c>
      <c r="L504" t="s">
        <v>28</v>
      </c>
      <c r="M504">
        <v>2068</v>
      </c>
      <c r="N504">
        <v>999999</v>
      </c>
    </row>
    <row r="505" spans="3:14" x14ac:dyDescent="0.25">
      <c r="C505" t="s">
        <v>19</v>
      </c>
      <c r="D505" t="s">
        <v>28</v>
      </c>
      <c r="E505">
        <v>2069</v>
      </c>
      <c r="F505">
        <f t="shared" si="44"/>
        <v>14.566000000000001</v>
      </c>
      <c r="K505" t="s">
        <v>19</v>
      </c>
      <c r="L505" t="s">
        <v>28</v>
      </c>
      <c r="M505">
        <v>2069</v>
      </c>
      <c r="N505">
        <v>999999</v>
      </c>
    </row>
    <row r="506" spans="3:14" x14ac:dyDescent="0.25">
      <c r="C506" t="s">
        <v>19</v>
      </c>
      <c r="D506" t="s">
        <v>28</v>
      </c>
      <c r="E506">
        <v>2070</v>
      </c>
      <c r="F506">
        <f t="shared" si="44"/>
        <v>14.566000000000001</v>
      </c>
      <c r="K506" t="s">
        <v>19</v>
      </c>
      <c r="L506" t="s">
        <v>28</v>
      </c>
      <c r="M506">
        <v>2070</v>
      </c>
      <c r="N506">
        <v>999999</v>
      </c>
    </row>
    <row r="507" spans="3:14" x14ac:dyDescent="0.25">
      <c r="C507" t="s">
        <v>19</v>
      </c>
      <c r="D507" t="s">
        <v>29</v>
      </c>
      <c r="E507">
        <v>2015</v>
      </c>
      <c r="F507">
        <v>0</v>
      </c>
      <c r="K507" t="s">
        <v>19</v>
      </c>
      <c r="L507" t="s">
        <v>29</v>
      </c>
      <c r="M507">
        <v>2015</v>
      </c>
      <c r="N507">
        <v>99999999</v>
      </c>
    </row>
    <row r="508" spans="3:14" x14ac:dyDescent="0.25">
      <c r="C508" t="s">
        <v>19</v>
      </c>
      <c r="D508" t="s">
        <v>29</v>
      </c>
      <c r="E508">
        <v>2016</v>
      </c>
      <c r="F508">
        <v>0</v>
      </c>
      <c r="K508" t="s">
        <v>19</v>
      </c>
      <c r="L508" t="s">
        <v>29</v>
      </c>
      <c r="M508">
        <v>2016</v>
      </c>
      <c r="N508">
        <v>99999999</v>
      </c>
    </row>
    <row r="509" spans="3:14" x14ac:dyDescent="0.25">
      <c r="C509" t="s">
        <v>19</v>
      </c>
      <c r="D509" t="s">
        <v>29</v>
      </c>
      <c r="E509">
        <v>2017</v>
      </c>
      <c r="F509">
        <v>0</v>
      </c>
      <c r="K509" t="s">
        <v>19</v>
      </c>
      <c r="L509" t="s">
        <v>29</v>
      </c>
      <c r="M509">
        <v>2017</v>
      </c>
      <c r="N509">
        <v>99999999</v>
      </c>
    </row>
    <row r="510" spans="3:14" x14ac:dyDescent="0.25">
      <c r="C510" t="s">
        <v>19</v>
      </c>
      <c r="D510" t="s">
        <v>29</v>
      </c>
      <c r="E510">
        <v>2018</v>
      </c>
      <c r="F510">
        <v>0</v>
      </c>
      <c r="K510" t="s">
        <v>19</v>
      </c>
      <c r="L510" t="s">
        <v>29</v>
      </c>
      <c r="M510">
        <v>2018</v>
      </c>
      <c r="N510">
        <v>99999999</v>
      </c>
    </row>
    <row r="511" spans="3:14" x14ac:dyDescent="0.25">
      <c r="C511" t="s">
        <v>19</v>
      </c>
      <c r="D511" t="s">
        <v>29</v>
      </c>
      <c r="E511">
        <v>2019</v>
      </c>
      <c r="F511">
        <v>0</v>
      </c>
      <c r="K511" t="s">
        <v>19</v>
      </c>
      <c r="L511" t="s">
        <v>29</v>
      </c>
      <c r="M511">
        <v>2019</v>
      </c>
      <c r="N511">
        <v>99999999</v>
      </c>
    </row>
    <row r="512" spans="3:14" x14ac:dyDescent="0.25">
      <c r="C512" t="s">
        <v>19</v>
      </c>
      <c r="D512" t="s">
        <v>29</v>
      </c>
      <c r="E512">
        <v>2020</v>
      </c>
      <c r="F512">
        <v>0</v>
      </c>
      <c r="K512" t="s">
        <v>19</v>
      </c>
      <c r="L512" t="s">
        <v>29</v>
      </c>
      <c r="M512">
        <v>2020</v>
      </c>
      <c r="N512">
        <v>99999999</v>
      </c>
    </row>
    <row r="513" spans="3:14" x14ac:dyDescent="0.25">
      <c r="C513" t="s">
        <v>19</v>
      </c>
      <c r="D513" t="s">
        <v>29</v>
      </c>
      <c r="E513">
        <v>2021</v>
      </c>
      <c r="F513">
        <v>0</v>
      </c>
      <c r="K513" t="s">
        <v>19</v>
      </c>
      <c r="L513" t="s">
        <v>29</v>
      </c>
      <c r="M513">
        <v>2021</v>
      </c>
      <c r="N513">
        <v>99999999</v>
      </c>
    </row>
    <row r="514" spans="3:14" x14ac:dyDescent="0.25">
      <c r="C514" t="s">
        <v>19</v>
      </c>
      <c r="D514" t="s">
        <v>29</v>
      </c>
      <c r="E514">
        <v>2022</v>
      </c>
      <c r="F514">
        <v>0</v>
      </c>
      <c r="K514" t="s">
        <v>19</v>
      </c>
      <c r="L514" t="s">
        <v>29</v>
      </c>
      <c r="M514">
        <v>2022</v>
      </c>
      <c r="N514">
        <v>99999999</v>
      </c>
    </row>
    <row r="515" spans="3:14" x14ac:dyDescent="0.25">
      <c r="C515" t="s">
        <v>19</v>
      </c>
      <c r="D515" t="s">
        <v>29</v>
      </c>
      <c r="E515">
        <v>2023</v>
      </c>
      <c r="F515">
        <v>0</v>
      </c>
      <c r="K515" t="s">
        <v>19</v>
      </c>
      <c r="L515" t="s">
        <v>29</v>
      </c>
      <c r="M515">
        <v>2023</v>
      </c>
      <c r="N515">
        <v>99999999</v>
      </c>
    </row>
    <row r="516" spans="3:14" x14ac:dyDescent="0.25">
      <c r="C516" t="s">
        <v>19</v>
      </c>
      <c r="D516" t="s">
        <v>29</v>
      </c>
      <c r="E516">
        <v>2024</v>
      </c>
      <c r="F516">
        <v>0</v>
      </c>
      <c r="K516" t="s">
        <v>19</v>
      </c>
      <c r="L516" t="s">
        <v>29</v>
      </c>
      <c r="M516">
        <v>2024</v>
      </c>
      <c r="N516">
        <v>99999999</v>
      </c>
    </row>
    <row r="517" spans="3:14" x14ac:dyDescent="0.25">
      <c r="C517" t="s">
        <v>19</v>
      </c>
      <c r="D517" t="s">
        <v>29</v>
      </c>
      <c r="E517">
        <v>2025</v>
      </c>
      <c r="F517">
        <v>0</v>
      </c>
      <c r="K517" t="s">
        <v>19</v>
      </c>
      <c r="L517" t="s">
        <v>29</v>
      </c>
      <c r="M517">
        <v>2025</v>
      </c>
      <c r="N517">
        <v>99999999</v>
      </c>
    </row>
    <row r="518" spans="3:14" x14ac:dyDescent="0.25">
      <c r="C518" t="s">
        <v>19</v>
      </c>
      <c r="D518" t="s">
        <v>29</v>
      </c>
      <c r="E518">
        <v>2026</v>
      </c>
      <c r="F518">
        <v>0</v>
      </c>
      <c r="K518" t="s">
        <v>19</v>
      </c>
      <c r="L518" t="s">
        <v>29</v>
      </c>
      <c r="M518">
        <v>2026</v>
      </c>
      <c r="N518">
        <v>99999999</v>
      </c>
    </row>
    <row r="519" spans="3:14" x14ac:dyDescent="0.25">
      <c r="C519" t="s">
        <v>19</v>
      </c>
      <c r="D519" t="s">
        <v>29</v>
      </c>
      <c r="E519">
        <v>2027</v>
      </c>
      <c r="F519">
        <v>0</v>
      </c>
      <c r="K519" t="s">
        <v>19</v>
      </c>
      <c r="L519" t="s">
        <v>29</v>
      </c>
      <c r="M519">
        <v>2027</v>
      </c>
      <c r="N519">
        <v>99999999</v>
      </c>
    </row>
    <row r="520" spans="3:14" x14ac:dyDescent="0.25">
      <c r="C520" t="s">
        <v>19</v>
      </c>
      <c r="D520" t="s">
        <v>29</v>
      </c>
      <c r="E520">
        <v>2028</v>
      </c>
      <c r="F520">
        <v>0</v>
      </c>
      <c r="K520" t="s">
        <v>19</v>
      </c>
      <c r="L520" t="s">
        <v>29</v>
      </c>
      <c r="M520">
        <v>2028</v>
      </c>
      <c r="N520">
        <v>99999999</v>
      </c>
    </row>
    <row r="521" spans="3:14" x14ac:dyDescent="0.25">
      <c r="C521" t="s">
        <v>19</v>
      </c>
      <c r="D521" t="s">
        <v>29</v>
      </c>
      <c r="E521">
        <v>2029</v>
      </c>
      <c r="F521">
        <v>0</v>
      </c>
      <c r="K521" t="s">
        <v>19</v>
      </c>
      <c r="L521" t="s">
        <v>29</v>
      </c>
      <c r="M521">
        <v>2029</v>
      </c>
      <c r="N521">
        <v>99999999</v>
      </c>
    </row>
    <row r="522" spans="3:14" x14ac:dyDescent="0.25">
      <c r="C522" t="s">
        <v>19</v>
      </c>
      <c r="D522" t="s">
        <v>29</v>
      </c>
      <c r="E522">
        <v>2030</v>
      </c>
      <c r="F522">
        <v>0</v>
      </c>
      <c r="K522" t="s">
        <v>19</v>
      </c>
      <c r="L522" t="s">
        <v>29</v>
      </c>
      <c r="M522">
        <v>2030</v>
      </c>
      <c r="N522">
        <v>99999999</v>
      </c>
    </row>
    <row r="523" spans="3:14" x14ac:dyDescent="0.25">
      <c r="C523" t="s">
        <v>19</v>
      </c>
      <c r="D523" t="s">
        <v>29</v>
      </c>
      <c r="E523">
        <v>2031</v>
      </c>
      <c r="F523">
        <v>0</v>
      </c>
      <c r="K523" t="s">
        <v>19</v>
      </c>
      <c r="L523" t="s">
        <v>29</v>
      </c>
      <c r="M523">
        <v>2031</v>
      </c>
      <c r="N523">
        <v>99999999</v>
      </c>
    </row>
    <row r="524" spans="3:14" x14ac:dyDescent="0.25">
      <c r="C524" t="s">
        <v>19</v>
      </c>
      <c r="D524" t="s">
        <v>29</v>
      </c>
      <c r="E524">
        <v>2032</v>
      </c>
      <c r="F524">
        <v>0</v>
      </c>
      <c r="K524" t="s">
        <v>19</v>
      </c>
      <c r="L524" t="s">
        <v>29</v>
      </c>
      <c r="M524">
        <v>2032</v>
      </c>
      <c r="N524">
        <v>99999999</v>
      </c>
    </row>
    <row r="525" spans="3:14" x14ac:dyDescent="0.25">
      <c r="C525" t="s">
        <v>19</v>
      </c>
      <c r="D525" t="s">
        <v>29</v>
      </c>
      <c r="E525">
        <v>2033</v>
      </c>
      <c r="F525">
        <v>0</v>
      </c>
      <c r="K525" t="s">
        <v>19</v>
      </c>
      <c r="L525" t="s">
        <v>29</v>
      </c>
      <c r="M525">
        <v>2033</v>
      </c>
      <c r="N525">
        <v>99999999</v>
      </c>
    </row>
    <row r="526" spans="3:14" x14ac:dyDescent="0.25">
      <c r="C526" t="s">
        <v>19</v>
      </c>
      <c r="D526" t="s">
        <v>29</v>
      </c>
      <c r="E526">
        <v>2034</v>
      </c>
      <c r="F526">
        <v>0</v>
      </c>
      <c r="K526" t="s">
        <v>19</v>
      </c>
      <c r="L526" t="s">
        <v>29</v>
      </c>
      <c r="M526">
        <v>2034</v>
      </c>
      <c r="N526">
        <v>99999999</v>
      </c>
    </row>
    <row r="527" spans="3:14" x14ac:dyDescent="0.25">
      <c r="C527" t="s">
        <v>19</v>
      </c>
      <c r="D527" t="s">
        <v>29</v>
      </c>
      <c r="E527">
        <v>2035</v>
      </c>
      <c r="F527">
        <v>0</v>
      </c>
      <c r="K527" t="s">
        <v>19</v>
      </c>
      <c r="L527" t="s">
        <v>29</v>
      </c>
      <c r="M527">
        <v>2035</v>
      </c>
      <c r="N527">
        <v>99999999</v>
      </c>
    </row>
    <row r="528" spans="3:14" x14ac:dyDescent="0.25">
      <c r="C528" t="s">
        <v>19</v>
      </c>
      <c r="D528" t="s">
        <v>29</v>
      </c>
      <c r="E528">
        <v>2036</v>
      </c>
      <c r="F528">
        <v>0</v>
      </c>
      <c r="K528" t="s">
        <v>19</v>
      </c>
      <c r="L528" t="s">
        <v>29</v>
      </c>
      <c r="M528">
        <v>2036</v>
      </c>
      <c r="N528">
        <v>99999999</v>
      </c>
    </row>
    <row r="529" spans="3:14" x14ac:dyDescent="0.25">
      <c r="C529" t="s">
        <v>19</v>
      </c>
      <c r="D529" t="s">
        <v>29</v>
      </c>
      <c r="E529">
        <v>2037</v>
      </c>
      <c r="F529">
        <v>0</v>
      </c>
      <c r="K529" t="s">
        <v>19</v>
      </c>
      <c r="L529" t="s">
        <v>29</v>
      </c>
      <c r="M529">
        <v>2037</v>
      </c>
      <c r="N529">
        <v>99999999</v>
      </c>
    </row>
    <row r="530" spans="3:14" x14ac:dyDescent="0.25">
      <c r="C530" t="s">
        <v>19</v>
      </c>
      <c r="D530" t="s">
        <v>29</v>
      </c>
      <c r="E530">
        <v>2038</v>
      </c>
      <c r="F530">
        <v>0</v>
      </c>
      <c r="K530" t="s">
        <v>19</v>
      </c>
      <c r="L530" t="s">
        <v>29</v>
      </c>
      <c r="M530">
        <v>2038</v>
      </c>
      <c r="N530">
        <v>99999999</v>
      </c>
    </row>
    <row r="531" spans="3:14" x14ac:dyDescent="0.25">
      <c r="C531" t="s">
        <v>19</v>
      </c>
      <c r="D531" t="s">
        <v>29</v>
      </c>
      <c r="E531">
        <v>2039</v>
      </c>
      <c r="F531">
        <v>0</v>
      </c>
      <c r="K531" t="s">
        <v>19</v>
      </c>
      <c r="L531" t="s">
        <v>29</v>
      </c>
      <c r="M531">
        <v>2039</v>
      </c>
      <c r="N531">
        <v>99999999</v>
      </c>
    </row>
    <row r="532" spans="3:14" x14ac:dyDescent="0.25">
      <c r="C532" t="s">
        <v>19</v>
      </c>
      <c r="D532" t="s">
        <v>29</v>
      </c>
      <c r="E532">
        <v>2040</v>
      </c>
      <c r="F532">
        <v>0</v>
      </c>
      <c r="K532" t="s">
        <v>19</v>
      </c>
      <c r="L532" t="s">
        <v>29</v>
      </c>
      <c r="M532">
        <v>2040</v>
      </c>
      <c r="N532">
        <v>99999999</v>
      </c>
    </row>
    <row r="533" spans="3:14" x14ac:dyDescent="0.25">
      <c r="C533" t="s">
        <v>19</v>
      </c>
      <c r="D533" t="s">
        <v>29</v>
      </c>
      <c r="E533">
        <v>2041</v>
      </c>
      <c r="F533">
        <v>0</v>
      </c>
      <c r="K533" t="s">
        <v>19</v>
      </c>
      <c r="L533" t="s">
        <v>29</v>
      </c>
      <c r="M533">
        <v>2041</v>
      </c>
      <c r="N533">
        <v>99999999</v>
      </c>
    </row>
    <row r="534" spans="3:14" x14ac:dyDescent="0.25">
      <c r="C534" t="s">
        <v>19</v>
      </c>
      <c r="D534" t="s">
        <v>29</v>
      </c>
      <c r="E534">
        <v>2042</v>
      </c>
      <c r="F534">
        <v>0</v>
      </c>
      <c r="K534" t="s">
        <v>19</v>
      </c>
      <c r="L534" t="s">
        <v>29</v>
      </c>
      <c r="M534">
        <v>2042</v>
      </c>
      <c r="N534">
        <v>99999999</v>
      </c>
    </row>
    <row r="535" spans="3:14" x14ac:dyDescent="0.25">
      <c r="C535" t="s">
        <v>19</v>
      </c>
      <c r="D535" t="s">
        <v>29</v>
      </c>
      <c r="E535">
        <v>2043</v>
      </c>
      <c r="F535">
        <v>0</v>
      </c>
      <c r="K535" t="s">
        <v>19</v>
      </c>
      <c r="L535" t="s">
        <v>29</v>
      </c>
      <c r="M535">
        <v>2043</v>
      </c>
      <c r="N535">
        <v>99999999</v>
      </c>
    </row>
    <row r="536" spans="3:14" x14ac:dyDescent="0.25">
      <c r="C536" t="s">
        <v>19</v>
      </c>
      <c r="D536" t="s">
        <v>29</v>
      </c>
      <c r="E536">
        <v>2044</v>
      </c>
      <c r="F536">
        <v>0</v>
      </c>
      <c r="K536" t="s">
        <v>19</v>
      </c>
      <c r="L536" t="s">
        <v>29</v>
      </c>
      <c r="M536">
        <v>2044</v>
      </c>
      <c r="N536">
        <v>99999999</v>
      </c>
    </row>
    <row r="537" spans="3:14" x14ac:dyDescent="0.25">
      <c r="C537" t="s">
        <v>19</v>
      </c>
      <c r="D537" t="s">
        <v>29</v>
      </c>
      <c r="E537">
        <v>2045</v>
      </c>
      <c r="F537">
        <v>0</v>
      </c>
      <c r="K537" t="s">
        <v>19</v>
      </c>
      <c r="L537" t="s">
        <v>29</v>
      </c>
      <c r="M537">
        <v>2045</v>
      </c>
      <c r="N537">
        <v>99999999</v>
      </c>
    </row>
    <row r="538" spans="3:14" x14ac:dyDescent="0.25">
      <c r="C538" t="s">
        <v>19</v>
      </c>
      <c r="D538" t="s">
        <v>29</v>
      </c>
      <c r="E538">
        <v>2046</v>
      </c>
      <c r="F538">
        <v>0</v>
      </c>
      <c r="K538" t="s">
        <v>19</v>
      </c>
      <c r="L538" t="s">
        <v>29</v>
      </c>
      <c r="M538">
        <v>2046</v>
      </c>
      <c r="N538">
        <v>99999999</v>
      </c>
    </row>
    <row r="539" spans="3:14" x14ac:dyDescent="0.25">
      <c r="C539" t="s">
        <v>19</v>
      </c>
      <c r="D539" t="s">
        <v>29</v>
      </c>
      <c r="E539">
        <v>2047</v>
      </c>
      <c r="F539">
        <v>0</v>
      </c>
      <c r="K539" t="s">
        <v>19</v>
      </c>
      <c r="L539" t="s">
        <v>29</v>
      </c>
      <c r="M539">
        <v>2047</v>
      </c>
      <c r="N539">
        <v>99999999</v>
      </c>
    </row>
    <row r="540" spans="3:14" x14ac:dyDescent="0.25">
      <c r="C540" t="s">
        <v>19</v>
      </c>
      <c r="D540" t="s">
        <v>29</v>
      </c>
      <c r="E540">
        <v>2048</v>
      </c>
      <c r="F540">
        <v>0</v>
      </c>
      <c r="K540" t="s">
        <v>19</v>
      </c>
      <c r="L540" t="s">
        <v>29</v>
      </c>
      <c r="M540">
        <v>2048</v>
      </c>
      <c r="N540">
        <v>99999999</v>
      </c>
    </row>
    <row r="541" spans="3:14" x14ac:dyDescent="0.25">
      <c r="C541" t="s">
        <v>19</v>
      </c>
      <c r="D541" t="s">
        <v>29</v>
      </c>
      <c r="E541">
        <v>2049</v>
      </c>
      <c r="F541">
        <v>0</v>
      </c>
      <c r="K541" t="s">
        <v>19</v>
      </c>
      <c r="L541" t="s">
        <v>29</v>
      </c>
      <c r="M541">
        <v>2049</v>
      </c>
      <c r="N541">
        <v>99999999</v>
      </c>
    </row>
    <row r="542" spans="3:14" x14ac:dyDescent="0.25">
      <c r="C542" t="s">
        <v>19</v>
      </c>
      <c r="D542" t="s">
        <v>29</v>
      </c>
      <c r="E542">
        <v>2050</v>
      </c>
      <c r="F542">
        <v>0</v>
      </c>
      <c r="K542" t="s">
        <v>19</v>
      </c>
      <c r="L542" t="s">
        <v>29</v>
      </c>
      <c r="M542">
        <v>2050</v>
      </c>
      <c r="N542">
        <v>99999999</v>
      </c>
    </row>
    <row r="543" spans="3:14" x14ac:dyDescent="0.25">
      <c r="C543" t="s">
        <v>19</v>
      </c>
      <c r="D543" t="s">
        <v>29</v>
      </c>
      <c r="E543">
        <v>2051</v>
      </c>
      <c r="F543">
        <v>0</v>
      </c>
      <c r="K543" t="s">
        <v>19</v>
      </c>
      <c r="L543" t="s">
        <v>29</v>
      </c>
      <c r="M543">
        <v>2051</v>
      </c>
      <c r="N543">
        <v>99999999</v>
      </c>
    </row>
    <row r="544" spans="3:14" x14ac:dyDescent="0.25">
      <c r="C544" t="s">
        <v>19</v>
      </c>
      <c r="D544" t="s">
        <v>29</v>
      </c>
      <c r="E544">
        <v>2052</v>
      </c>
      <c r="F544">
        <v>0</v>
      </c>
      <c r="K544" t="s">
        <v>19</v>
      </c>
      <c r="L544" t="s">
        <v>29</v>
      </c>
      <c r="M544">
        <v>2052</v>
      </c>
      <c r="N544">
        <v>99999999</v>
      </c>
    </row>
    <row r="545" spans="3:14" x14ac:dyDescent="0.25">
      <c r="C545" t="s">
        <v>19</v>
      </c>
      <c r="D545" t="s">
        <v>29</v>
      </c>
      <c r="E545">
        <v>2053</v>
      </c>
      <c r="F545">
        <v>0</v>
      </c>
      <c r="K545" t="s">
        <v>19</v>
      </c>
      <c r="L545" t="s">
        <v>29</v>
      </c>
      <c r="M545">
        <v>2053</v>
      </c>
      <c r="N545">
        <v>99999999</v>
      </c>
    </row>
    <row r="546" spans="3:14" x14ac:dyDescent="0.25">
      <c r="C546" t="s">
        <v>19</v>
      </c>
      <c r="D546" t="s">
        <v>29</v>
      </c>
      <c r="E546">
        <v>2054</v>
      </c>
      <c r="F546">
        <v>0</v>
      </c>
      <c r="K546" t="s">
        <v>19</v>
      </c>
      <c r="L546" t="s">
        <v>29</v>
      </c>
      <c r="M546">
        <v>2054</v>
      </c>
      <c r="N546">
        <v>99999999</v>
      </c>
    </row>
    <row r="547" spans="3:14" x14ac:dyDescent="0.25">
      <c r="C547" t="s">
        <v>19</v>
      </c>
      <c r="D547" t="s">
        <v>29</v>
      </c>
      <c r="E547">
        <v>2055</v>
      </c>
      <c r="F547">
        <v>0</v>
      </c>
      <c r="K547" t="s">
        <v>19</v>
      </c>
      <c r="L547" t="s">
        <v>29</v>
      </c>
      <c r="M547">
        <v>2055</v>
      </c>
      <c r="N547">
        <v>99999999</v>
      </c>
    </row>
    <row r="548" spans="3:14" x14ac:dyDescent="0.25">
      <c r="C548" t="s">
        <v>19</v>
      </c>
      <c r="D548" t="s">
        <v>29</v>
      </c>
      <c r="E548">
        <v>2056</v>
      </c>
      <c r="F548">
        <v>0</v>
      </c>
      <c r="K548" t="s">
        <v>19</v>
      </c>
      <c r="L548" t="s">
        <v>29</v>
      </c>
      <c r="M548">
        <v>2056</v>
      </c>
      <c r="N548">
        <v>99999999</v>
      </c>
    </row>
    <row r="549" spans="3:14" x14ac:dyDescent="0.25">
      <c r="C549" t="s">
        <v>19</v>
      </c>
      <c r="D549" t="s">
        <v>29</v>
      </c>
      <c r="E549">
        <v>2057</v>
      </c>
      <c r="F549">
        <v>0</v>
      </c>
      <c r="K549" t="s">
        <v>19</v>
      </c>
      <c r="L549" t="s">
        <v>29</v>
      </c>
      <c r="M549">
        <v>2057</v>
      </c>
      <c r="N549">
        <v>99999999</v>
      </c>
    </row>
    <row r="550" spans="3:14" x14ac:dyDescent="0.25">
      <c r="C550" t="s">
        <v>19</v>
      </c>
      <c r="D550" t="s">
        <v>29</v>
      </c>
      <c r="E550">
        <v>2058</v>
      </c>
      <c r="F550">
        <v>0</v>
      </c>
      <c r="K550" t="s">
        <v>19</v>
      </c>
      <c r="L550" t="s">
        <v>29</v>
      </c>
      <c r="M550">
        <v>2058</v>
      </c>
      <c r="N550">
        <v>99999999</v>
      </c>
    </row>
    <row r="551" spans="3:14" x14ac:dyDescent="0.25">
      <c r="C551" t="s">
        <v>19</v>
      </c>
      <c r="D551" t="s">
        <v>29</v>
      </c>
      <c r="E551">
        <v>2059</v>
      </c>
      <c r="F551">
        <v>0</v>
      </c>
      <c r="K551" t="s">
        <v>19</v>
      </c>
      <c r="L551" t="s">
        <v>29</v>
      </c>
      <c r="M551">
        <v>2059</v>
      </c>
      <c r="N551">
        <v>99999999</v>
      </c>
    </row>
    <row r="552" spans="3:14" x14ac:dyDescent="0.25">
      <c r="C552" t="s">
        <v>19</v>
      </c>
      <c r="D552" t="s">
        <v>29</v>
      </c>
      <c r="E552">
        <v>2060</v>
      </c>
      <c r="F552">
        <v>0</v>
      </c>
      <c r="K552" t="s">
        <v>19</v>
      </c>
      <c r="L552" t="s">
        <v>29</v>
      </c>
      <c r="M552">
        <v>2060</v>
      </c>
      <c r="N552">
        <v>99999999</v>
      </c>
    </row>
    <row r="553" spans="3:14" x14ac:dyDescent="0.25">
      <c r="C553" t="s">
        <v>19</v>
      </c>
      <c r="D553" t="s">
        <v>29</v>
      </c>
      <c r="E553">
        <v>2061</v>
      </c>
      <c r="F553">
        <v>0</v>
      </c>
      <c r="K553" t="s">
        <v>19</v>
      </c>
      <c r="L553" t="s">
        <v>29</v>
      </c>
      <c r="M553">
        <v>2061</v>
      </c>
      <c r="N553">
        <v>99999999</v>
      </c>
    </row>
    <row r="554" spans="3:14" x14ac:dyDescent="0.25">
      <c r="C554" t="s">
        <v>19</v>
      </c>
      <c r="D554" t="s">
        <v>29</v>
      </c>
      <c r="E554">
        <v>2062</v>
      </c>
      <c r="F554">
        <v>0</v>
      </c>
      <c r="K554" t="s">
        <v>19</v>
      </c>
      <c r="L554" t="s">
        <v>29</v>
      </c>
      <c r="M554">
        <v>2062</v>
      </c>
      <c r="N554">
        <v>99999999</v>
      </c>
    </row>
    <row r="555" spans="3:14" x14ac:dyDescent="0.25">
      <c r="C555" t="s">
        <v>19</v>
      </c>
      <c r="D555" t="s">
        <v>29</v>
      </c>
      <c r="E555">
        <v>2063</v>
      </c>
      <c r="F555">
        <v>0</v>
      </c>
      <c r="K555" t="s">
        <v>19</v>
      </c>
      <c r="L555" t="s">
        <v>29</v>
      </c>
      <c r="M555">
        <v>2063</v>
      </c>
      <c r="N555">
        <v>99999999</v>
      </c>
    </row>
    <row r="556" spans="3:14" x14ac:dyDescent="0.25">
      <c r="C556" t="s">
        <v>19</v>
      </c>
      <c r="D556" t="s">
        <v>29</v>
      </c>
      <c r="E556">
        <v>2064</v>
      </c>
      <c r="F556">
        <v>0</v>
      </c>
      <c r="K556" t="s">
        <v>19</v>
      </c>
      <c r="L556" t="s">
        <v>29</v>
      </c>
      <c r="M556">
        <v>2064</v>
      </c>
      <c r="N556">
        <v>99999999</v>
      </c>
    </row>
    <row r="557" spans="3:14" x14ac:dyDescent="0.25">
      <c r="C557" t="s">
        <v>19</v>
      </c>
      <c r="D557" t="s">
        <v>29</v>
      </c>
      <c r="E557">
        <v>2065</v>
      </c>
      <c r="F557">
        <v>0</v>
      </c>
      <c r="K557" t="s">
        <v>19</v>
      </c>
      <c r="L557" t="s">
        <v>29</v>
      </c>
      <c r="M557">
        <v>2065</v>
      </c>
      <c r="N557">
        <v>99999999</v>
      </c>
    </row>
    <row r="558" spans="3:14" x14ac:dyDescent="0.25">
      <c r="C558" t="s">
        <v>19</v>
      </c>
      <c r="D558" t="s">
        <v>29</v>
      </c>
      <c r="E558">
        <v>2066</v>
      </c>
      <c r="F558">
        <v>0</v>
      </c>
      <c r="K558" t="s">
        <v>19</v>
      </c>
      <c r="L558" t="s">
        <v>29</v>
      </c>
      <c r="M558">
        <v>2066</v>
      </c>
      <c r="N558">
        <v>99999999</v>
      </c>
    </row>
    <row r="559" spans="3:14" x14ac:dyDescent="0.25">
      <c r="C559" t="s">
        <v>19</v>
      </c>
      <c r="D559" t="s">
        <v>29</v>
      </c>
      <c r="E559">
        <v>2067</v>
      </c>
      <c r="F559">
        <v>0</v>
      </c>
      <c r="K559" t="s">
        <v>19</v>
      </c>
      <c r="L559" t="s">
        <v>29</v>
      </c>
      <c r="M559">
        <v>2067</v>
      </c>
      <c r="N559">
        <v>99999999</v>
      </c>
    </row>
    <row r="560" spans="3:14" x14ac:dyDescent="0.25">
      <c r="C560" t="s">
        <v>19</v>
      </c>
      <c r="D560" t="s">
        <v>29</v>
      </c>
      <c r="E560">
        <v>2068</v>
      </c>
      <c r="F560">
        <v>0</v>
      </c>
      <c r="K560" t="s">
        <v>19</v>
      </c>
      <c r="L560" t="s">
        <v>29</v>
      </c>
      <c r="M560">
        <v>2068</v>
      </c>
      <c r="N560">
        <v>99999999</v>
      </c>
    </row>
    <row r="561" spans="3:14" x14ac:dyDescent="0.25">
      <c r="C561" t="s">
        <v>19</v>
      </c>
      <c r="D561" t="s">
        <v>29</v>
      </c>
      <c r="E561">
        <v>2069</v>
      </c>
      <c r="F561">
        <v>0</v>
      </c>
      <c r="K561" t="s">
        <v>19</v>
      </c>
      <c r="L561" t="s">
        <v>29</v>
      </c>
      <c r="M561">
        <v>2069</v>
      </c>
      <c r="N561">
        <v>99999999</v>
      </c>
    </row>
    <row r="562" spans="3:14" x14ac:dyDescent="0.25">
      <c r="C562" t="s">
        <v>19</v>
      </c>
      <c r="D562" t="s">
        <v>29</v>
      </c>
      <c r="E562">
        <v>2070</v>
      </c>
      <c r="F562">
        <v>0</v>
      </c>
      <c r="K562" t="s">
        <v>19</v>
      </c>
      <c r="L562" t="s">
        <v>29</v>
      </c>
      <c r="M562">
        <v>2070</v>
      </c>
      <c r="N562">
        <v>99999999</v>
      </c>
    </row>
    <row r="563" spans="3:14" x14ac:dyDescent="0.25">
      <c r="C563" t="s">
        <v>19</v>
      </c>
      <c r="D563" t="s">
        <v>30</v>
      </c>
      <c r="E563">
        <v>2015</v>
      </c>
      <c r="F563">
        <v>0</v>
      </c>
      <c r="K563" t="s">
        <v>19</v>
      </c>
      <c r="L563" t="s">
        <v>30</v>
      </c>
      <c r="M563">
        <v>2015</v>
      </c>
      <c r="N563">
        <v>99999999</v>
      </c>
    </row>
    <row r="564" spans="3:14" x14ac:dyDescent="0.25">
      <c r="C564" t="s">
        <v>19</v>
      </c>
      <c r="D564" t="s">
        <v>30</v>
      </c>
      <c r="E564">
        <v>2016</v>
      </c>
      <c r="F564">
        <v>0</v>
      </c>
      <c r="K564" t="s">
        <v>19</v>
      </c>
      <c r="L564" t="s">
        <v>30</v>
      </c>
      <c r="M564">
        <v>2016</v>
      </c>
      <c r="N564">
        <v>99999999</v>
      </c>
    </row>
    <row r="565" spans="3:14" x14ac:dyDescent="0.25">
      <c r="C565" t="s">
        <v>19</v>
      </c>
      <c r="D565" t="s">
        <v>30</v>
      </c>
      <c r="E565">
        <v>2017</v>
      </c>
      <c r="F565">
        <v>0</v>
      </c>
      <c r="K565" t="s">
        <v>19</v>
      </c>
      <c r="L565" t="s">
        <v>30</v>
      </c>
      <c r="M565">
        <v>2017</v>
      </c>
      <c r="N565">
        <v>99999999</v>
      </c>
    </row>
    <row r="566" spans="3:14" x14ac:dyDescent="0.25">
      <c r="C566" t="s">
        <v>19</v>
      </c>
      <c r="D566" t="s">
        <v>30</v>
      </c>
      <c r="E566">
        <v>2018</v>
      </c>
      <c r="F566">
        <v>0</v>
      </c>
      <c r="K566" t="s">
        <v>19</v>
      </c>
      <c r="L566" t="s">
        <v>30</v>
      </c>
      <c r="M566">
        <v>2018</v>
      </c>
      <c r="N566">
        <v>99999999</v>
      </c>
    </row>
    <row r="567" spans="3:14" x14ac:dyDescent="0.25">
      <c r="C567" t="s">
        <v>19</v>
      </c>
      <c r="D567" t="s">
        <v>30</v>
      </c>
      <c r="E567">
        <v>2019</v>
      </c>
      <c r="F567">
        <v>0</v>
      </c>
      <c r="K567" t="s">
        <v>19</v>
      </c>
      <c r="L567" t="s">
        <v>30</v>
      </c>
      <c r="M567">
        <v>2019</v>
      </c>
      <c r="N567">
        <v>99999999</v>
      </c>
    </row>
    <row r="568" spans="3:14" x14ac:dyDescent="0.25">
      <c r="C568" t="s">
        <v>19</v>
      </c>
      <c r="D568" t="s">
        <v>30</v>
      </c>
      <c r="E568">
        <v>2020</v>
      </c>
      <c r="F568">
        <v>0</v>
      </c>
      <c r="K568" t="s">
        <v>19</v>
      </c>
      <c r="L568" t="s">
        <v>30</v>
      </c>
      <c r="M568">
        <v>2020</v>
      </c>
      <c r="N568">
        <v>99999999</v>
      </c>
    </row>
    <row r="569" spans="3:14" x14ac:dyDescent="0.25">
      <c r="C569" t="s">
        <v>19</v>
      </c>
      <c r="D569" t="s">
        <v>30</v>
      </c>
      <c r="E569">
        <v>2021</v>
      </c>
      <c r="F569">
        <v>0</v>
      </c>
      <c r="K569" t="s">
        <v>19</v>
      </c>
      <c r="L569" t="s">
        <v>30</v>
      </c>
      <c r="M569">
        <v>2021</v>
      </c>
      <c r="N569">
        <v>99999999</v>
      </c>
    </row>
    <row r="570" spans="3:14" x14ac:dyDescent="0.25">
      <c r="C570" t="s">
        <v>19</v>
      </c>
      <c r="D570" t="s">
        <v>30</v>
      </c>
      <c r="E570">
        <v>2022</v>
      </c>
      <c r="F570">
        <v>0</v>
      </c>
      <c r="K570" t="s">
        <v>19</v>
      </c>
      <c r="L570" t="s">
        <v>30</v>
      </c>
      <c r="M570">
        <v>2022</v>
      </c>
      <c r="N570">
        <v>99999999</v>
      </c>
    </row>
    <row r="571" spans="3:14" x14ac:dyDescent="0.25">
      <c r="C571" t="s">
        <v>19</v>
      </c>
      <c r="D571" t="s">
        <v>30</v>
      </c>
      <c r="E571">
        <v>2023</v>
      </c>
      <c r="F571">
        <v>0</v>
      </c>
      <c r="K571" t="s">
        <v>19</v>
      </c>
      <c r="L571" t="s">
        <v>30</v>
      </c>
      <c r="M571">
        <v>2023</v>
      </c>
      <c r="N571">
        <v>99999999</v>
      </c>
    </row>
    <row r="572" spans="3:14" x14ac:dyDescent="0.25">
      <c r="C572" t="s">
        <v>19</v>
      </c>
      <c r="D572" t="s">
        <v>30</v>
      </c>
      <c r="E572">
        <v>2024</v>
      </c>
      <c r="F572">
        <v>0</v>
      </c>
      <c r="K572" t="s">
        <v>19</v>
      </c>
      <c r="L572" t="s">
        <v>30</v>
      </c>
      <c r="M572">
        <v>2024</v>
      </c>
      <c r="N572">
        <v>99999999</v>
      </c>
    </row>
    <row r="573" spans="3:14" x14ac:dyDescent="0.25">
      <c r="C573" t="s">
        <v>19</v>
      </c>
      <c r="D573" t="s">
        <v>30</v>
      </c>
      <c r="E573">
        <v>2025</v>
      </c>
      <c r="F573">
        <v>0</v>
      </c>
      <c r="K573" t="s">
        <v>19</v>
      </c>
      <c r="L573" t="s">
        <v>30</v>
      </c>
      <c r="M573">
        <v>2025</v>
      </c>
      <c r="N573">
        <v>99999999</v>
      </c>
    </row>
    <row r="574" spans="3:14" x14ac:dyDescent="0.25">
      <c r="C574" t="s">
        <v>19</v>
      </c>
      <c r="D574" t="s">
        <v>30</v>
      </c>
      <c r="E574">
        <v>2026</v>
      </c>
      <c r="F574">
        <v>0</v>
      </c>
      <c r="K574" t="s">
        <v>19</v>
      </c>
      <c r="L574" t="s">
        <v>30</v>
      </c>
      <c r="M574">
        <v>2026</v>
      </c>
      <c r="N574">
        <v>99999999</v>
      </c>
    </row>
    <row r="575" spans="3:14" x14ac:dyDescent="0.25">
      <c r="C575" t="s">
        <v>19</v>
      </c>
      <c r="D575" t="s">
        <v>30</v>
      </c>
      <c r="E575">
        <v>2027</v>
      </c>
      <c r="F575">
        <v>0</v>
      </c>
      <c r="K575" t="s">
        <v>19</v>
      </c>
      <c r="L575" t="s">
        <v>30</v>
      </c>
      <c r="M575">
        <v>2027</v>
      </c>
      <c r="N575">
        <v>99999999</v>
      </c>
    </row>
    <row r="576" spans="3:14" x14ac:dyDescent="0.25">
      <c r="C576" t="s">
        <v>19</v>
      </c>
      <c r="D576" t="s">
        <v>30</v>
      </c>
      <c r="E576">
        <v>2028</v>
      </c>
      <c r="F576">
        <v>0</v>
      </c>
      <c r="K576" t="s">
        <v>19</v>
      </c>
      <c r="L576" t="s">
        <v>30</v>
      </c>
      <c r="M576">
        <v>2028</v>
      </c>
      <c r="N576">
        <v>99999999</v>
      </c>
    </row>
    <row r="577" spans="3:14" x14ac:dyDescent="0.25">
      <c r="C577" t="s">
        <v>19</v>
      </c>
      <c r="D577" t="s">
        <v>30</v>
      </c>
      <c r="E577">
        <v>2029</v>
      </c>
      <c r="F577">
        <v>0</v>
      </c>
      <c r="K577" t="s">
        <v>19</v>
      </c>
      <c r="L577" t="s">
        <v>30</v>
      </c>
      <c r="M577">
        <v>2029</v>
      </c>
      <c r="N577">
        <v>99999999</v>
      </c>
    </row>
    <row r="578" spans="3:14" x14ac:dyDescent="0.25">
      <c r="C578" t="s">
        <v>19</v>
      </c>
      <c r="D578" t="s">
        <v>30</v>
      </c>
      <c r="E578">
        <v>2030</v>
      </c>
      <c r="F578">
        <v>0</v>
      </c>
      <c r="K578" t="s">
        <v>19</v>
      </c>
      <c r="L578" t="s">
        <v>30</v>
      </c>
      <c r="M578">
        <v>2030</v>
      </c>
      <c r="N578">
        <v>99999999</v>
      </c>
    </row>
    <row r="579" spans="3:14" x14ac:dyDescent="0.25">
      <c r="C579" t="s">
        <v>19</v>
      </c>
      <c r="D579" t="s">
        <v>30</v>
      </c>
      <c r="E579">
        <v>2031</v>
      </c>
      <c r="F579">
        <v>0</v>
      </c>
      <c r="K579" t="s">
        <v>19</v>
      </c>
      <c r="L579" t="s">
        <v>30</v>
      </c>
      <c r="M579">
        <v>2031</v>
      </c>
      <c r="N579">
        <v>99999999</v>
      </c>
    </row>
    <row r="580" spans="3:14" x14ac:dyDescent="0.25">
      <c r="C580" t="s">
        <v>19</v>
      </c>
      <c r="D580" t="s">
        <v>30</v>
      </c>
      <c r="E580">
        <v>2032</v>
      </c>
      <c r="F580">
        <v>0</v>
      </c>
      <c r="K580" t="s">
        <v>19</v>
      </c>
      <c r="L580" t="s">
        <v>30</v>
      </c>
      <c r="M580">
        <v>2032</v>
      </c>
      <c r="N580">
        <v>99999999</v>
      </c>
    </row>
    <row r="581" spans="3:14" x14ac:dyDescent="0.25">
      <c r="C581" t="s">
        <v>19</v>
      </c>
      <c r="D581" t="s">
        <v>30</v>
      </c>
      <c r="E581">
        <v>2033</v>
      </c>
      <c r="F581">
        <v>0</v>
      </c>
      <c r="K581" t="s">
        <v>19</v>
      </c>
      <c r="L581" t="s">
        <v>30</v>
      </c>
      <c r="M581">
        <v>2033</v>
      </c>
      <c r="N581">
        <v>99999999</v>
      </c>
    </row>
    <row r="582" spans="3:14" x14ac:dyDescent="0.25">
      <c r="C582" t="s">
        <v>19</v>
      </c>
      <c r="D582" t="s">
        <v>30</v>
      </c>
      <c r="E582">
        <v>2034</v>
      </c>
      <c r="F582">
        <v>0</v>
      </c>
      <c r="K582" t="s">
        <v>19</v>
      </c>
      <c r="L582" t="s">
        <v>30</v>
      </c>
      <c r="M582">
        <v>2034</v>
      </c>
      <c r="N582">
        <v>99999999</v>
      </c>
    </row>
    <row r="583" spans="3:14" x14ac:dyDescent="0.25">
      <c r="C583" t="s">
        <v>19</v>
      </c>
      <c r="D583" t="s">
        <v>30</v>
      </c>
      <c r="E583">
        <v>2035</v>
      </c>
      <c r="F583">
        <v>0</v>
      </c>
      <c r="K583" t="s">
        <v>19</v>
      </c>
      <c r="L583" t="s">
        <v>30</v>
      </c>
      <c r="M583">
        <v>2035</v>
      </c>
      <c r="N583">
        <v>99999999</v>
      </c>
    </row>
    <row r="584" spans="3:14" x14ac:dyDescent="0.25">
      <c r="C584" t="s">
        <v>19</v>
      </c>
      <c r="D584" t="s">
        <v>30</v>
      </c>
      <c r="E584">
        <v>2036</v>
      </c>
      <c r="F584">
        <v>0</v>
      </c>
      <c r="K584" t="s">
        <v>19</v>
      </c>
      <c r="L584" t="s">
        <v>30</v>
      </c>
      <c r="M584">
        <v>2036</v>
      </c>
      <c r="N584">
        <v>99999999</v>
      </c>
    </row>
    <row r="585" spans="3:14" x14ac:dyDescent="0.25">
      <c r="C585" t="s">
        <v>19</v>
      </c>
      <c r="D585" t="s">
        <v>30</v>
      </c>
      <c r="E585">
        <v>2037</v>
      </c>
      <c r="F585">
        <v>0</v>
      </c>
      <c r="K585" t="s">
        <v>19</v>
      </c>
      <c r="L585" t="s">
        <v>30</v>
      </c>
      <c r="M585">
        <v>2037</v>
      </c>
      <c r="N585">
        <v>99999999</v>
      </c>
    </row>
    <row r="586" spans="3:14" x14ac:dyDescent="0.25">
      <c r="C586" t="s">
        <v>19</v>
      </c>
      <c r="D586" t="s">
        <v>30</v>
      </c>
      <c r="E586">
        <v>2038</v>
      </c>
      <c r="F586">
        <v>0</v>
      </c>
      <c r="K586" t="s">
        <v>19</v>
      </c>
      <c r="L586" t="s">
        <v>30</v>
      </c>
      <c r="M586">
        <v>2038</v>
      </c>
      <c r="N586">
        <v>99999999</v>
      </c>
    </row>
    <row r="587" spans="3:14" x14ac:dyDescent="0.25">
      <c r="C587" t="s">
        <v>19</v>
      </c>
      <c r="D587" t="s">
        <v>30</v>
      </c>
      <c r="E587">
        <v>2039</v>
      </c>
      <c r="F587">
        <v>0</v>
      </c>
      <c r="K587" t="s">
        <v>19</v>
      </c>
      <c r="L587" t="s">
        <v>30</v>
      </c>
      <c r="M587">
        <v>2039</v>
      </c>
      <c r="N587">
        <v>99999999</v>
      </c>
    </row>
    <row r="588" spans="3:14" x14ac:dyDescent="0.25">
      <c r="C588" t="s">
        <v>19</v>
      </c>
      <c r="D588" t="s">
        <v>30</v>
      </c>
      <c r="E588">
        <v>2040</v>
      </c>
      <c r="F588">
        <v>0</v>
      </c>
      <c r="K588" t="s">
        <v>19</v>
      </c>
      <c r="L588" t="s">
        <v>30</v>
      </c>
      <c r="M588">
        <v>2040</v>
      </c>
      <c r="N588">
        <v>99999999</v>
      </c>
    </row>
    <row r="589" spans="3:14" x14ac:dyDescent="0.25">
      <c r="C589" t="s">
        <v>19</v>
      </c>
      <c r="D589" t="s">
        <v>30</v>
      </c>
      <c r="E589">
        <v>2041</v>
      </c>
      <c r="F589">
        <v>0</v>
      </c>
      <c r="K589" t="s">
        <v>19</v>
      </c>
      <c r="L589" t="s">
        <v>30</v>
      </c>
      <c r="M589">
        <v>2041</v>
      </c>
      <c r="N589">
        <v>99999999</v>
      </c>
    </row>
    <row r="590" spans="3:14" x14ac:dyDescent="0.25">
      <c r="C590" t="s">
        <v>19</v>
      </c>
      <c r="D590" t="s">
        <v>30</v>
      </c>
      <c r="E590">
        <v>2042</v>
      </c>
      <c r="F590">
        <v>0</v>
      </c>
      <c r="K590" t="s">
        <v>19</v>
      </c>
      <c r="L590" t="s">
        <v>30</v>
      </c>
      <c r="M590">
        <v>2042</v>
      </c>
      <c r="N590">
        <v>99999999</v>
      </c>
    </row>
    <row r="591" spans="3:14" x14ac:dyDescent="0.25">
      <c r="C591" t="s">
        <v>19</v>
      </c>
      <c r="D591" t="s">
        <v>30</v>
      </c>
      <c r="E591">
        <v>2043</v>
      </c>
      <c r="F591">
        <v>0</v>
      </c>
      <c r="K591" t="s">
        <v>19</v>
      </c>
      <c r="L591" t="s">
        <v>30</v>
      </c>
      <c r="M591">
        <v>2043</v>
      </c>
      <c r="N591">
        <v>99999999</v>
      </c>
    </row>
    <row r="592" spans="3:14" x14ac:dyDescent="0.25">
      <c r="C592" t="s">
        <v>19</v>
      </c>
      <c r="D592" t="s">
        <v>30</v>
      </c>
      <c r="E592">
        <v>2044</v>
      </c>
      <c r="F592">
        <v>0</v>
      </c>
      <c r="K592" t="s">
        <v>19</v>
      </c>
      <c r="L592" t="s">
        <v>30</v>
      </c>
      <c r="M592">
        <v>2044</v>
      </c>
      <c r="N592">
        <v>99999999</v>
      </c>
    </row>
    <row r="593" spans="3:14" x14ac:dyDescent="0.25">
      <c r="C593" t="s">
        <v>19</v>
      </c>
      <c r="D593" t="s">
        <v>30</v>
      </c>
      <c r="E593">
        <v>2045</v>
      </c>
      <c r="F593">
        <v>0</v>
      </c>
      <c r="K593" t="s">
        <v>19</v>
      </c>
      <c r="L593" t="s">
        <v>30</v>
      </c>
      <c r="M593">
        <v>2045</v>
      </c>
      <c r="N593">
        <v>99999999</v>
      </c>
    </row>
    <row r="594" spans="3:14" x14ac:dyDescent="0.25">
      <c r="C594" t="s">
        <v>19</v>
      </c>
      <c r="D594" t="s">
        <v>30</v>
      </c>
      <c r="E594">
        <v>2046</v>
      </c>
      <c r="F594">
        <v>0</v>
      </c>
      <c r="K594" t="s">
        <v>19</v>
      </c>
      <c r="L594" t="s">
        <v>30</v>
      </c>
      <c r="M594">
        <v>2046</v>
      </c>
      <c r="N594">
        <v>99999999</v>
      </c>
    </row>
    <row r="595" spans="3:14" x14ac:dyDescent="0.25">
      <c r="C595" t="s">
        <v>19</v>
      </c>
      <c r="D595" t="s">
        <v>30</v>
      </c>
      <c r="E595">
        <v>2047</v>
      </c>
      <c r="F595">
        <v>0</v>
      </c>
      <c r="K595" t="s">
        <v>19</v>
      </c>
      <c r="L595" t="s">
        <v>30</v>
      </c>
      <c r="M595">
        <v>2047</v>
      </c>
      <c r="N595">
        <v>99999999</v>
      </c>
    </row>
    <row r="596" spans="3:14" x14ac:dyDescent="0.25">
      <c r="C596" t="s">
        <v>19</v>
      </c>
      <c r="D596" t="s">
        <v>30</v>
      </c>
      <c r="E596">
        <v>2048</v>
      </c>
      <c r="F596">
        <v>0</v>
      </c>
      <c r="K596" t="s">
        <v>19</v>
      </c>
      <c r="L596" t="s">
        <v>30</v>
      </c>
      <c r="M596">
        <v>2048</v>
      </c>
      <c r="N596">
        <v>99999999</v>
      </c>
    </row>
    <row r="597" spans="3:14" x14ac:dyDescent="0.25">
      <c r="C597" t="s">
        <v>19</v>
      </c>
      <c r="D597" t="s">
        <v>30</v>
      </c>
      <c r="E597">
        <v>2049</v>
      </c>
      <c r="F597">
        <v>0</v>
      </c>
      <c r="K597" t="s">
        <v>19</v>
      </c>
      <c r="L597" t="s">
        <v>30</v>
      </c>
      <c r="M597">
        <v>2049</v>
      </c>
      <c r="N597">
        <v>99999999</v>
      </c>
    </row>
    <row r="598" spans="3:14" x14ac:dyDescent="0.25">
      <c r="C598" t="s">
        <v>19</v>
      </c>
      <c r="D598" t="s">
        <v>30</v>
      </c>
      <c r="E598">
        <v>2050</v>
      </c>
      <c r="F598">
        <v>0</v>
      </c>
      <c r="K598" t="s">
        <v>19</v>
      </c>
      <c r="L598" t="s">
        <v>30</v>
      </c>
      <c r="M598">
        <v>2050</v>
      </c>
      <c r="N598">
        <v>99999999</v>
      </c>
    </row>
    <row r="599" spans="3:14" x14ac:dyDescent="0.25">
      <c r="C599" t="s">
        <v>19</v>
      </c>
      <c r="D599" t="s">
        <v>30</v>
      </c>
      <c r="E599">
        <v>2051</v>
      </c>
      <c r="F599">
        <v>0</v>
      </c>
      <c r="K599" t="s">
        <v>19</v>
      </c>
      <c r="L599" t="s">
        <v>30</v>
      </c>
      <c r="M599">
        <v>2051</v>
      </c>
      <c r="N599">
        <v>99999999</v>
      </c>
    </row>
    <row r="600" spans="3:14" x14ac:dyDescent="0.25">
      <c r="C600" t="s">
        <v>19</v>
      </c>
      <c r="D600" t="s">
        <v>30</v>
      </c>
      <c r="E600">
        <v>2052</v>
      </c>
      <c r="F600">
        <v>0</v>
      </c>
      <c r="K600" t="s">
        <v>19</v>
      </c>
      <c r="L600" t="s">
        <v>30</v>
      </c>
      <c r="M600">
        <v>2052</v>
      </c>
      <c r="N600">
        <v>99999999</v>
      </c>
    </row>
    <row r="601" spans="3:14" x14ac:dyDescent="0.25">
      <c r="C601" t="s">
        <v>19</v>
      </c>
      <c r="D601" t="s">
        <v>30</v>
      </c>
      <c r="E601">
        <v>2053</v>
      </c>
      <c r="F601">
        <v>0</v>
      </c>
      <c r="K601" t="s">
        <v>19</v>
      </c>
      <c r="L601" t="s">
        <v>30</v>
      </c>
      <c r="M601">
        <v>2053</v>
      </c>
      <c r="N601">
        <v>99999999</v>
      </c>
    </row>
    <row r="602" spans="3:14" x14ac:dyDescent="0.25">
      <c r="C602" t="s">
        <v>19</v>
      </c>
      <c r="D602" t="s">
        <v>30</v>
      </c>
      <c r="E602">
        <v>2054</v>
      </c>
      <c r="F602">
        <v>0</v>
      </c>
      <c r="K602" t="s">
        <v>19</v>
      </c>
      <c r="L602" t="s">
        <v>30</v>
      </c>
      <c r="M602">
        <v>2054</v>
      </c>
      <c r="N602">
        <v>99999999</v>
      </c>
    </row>
    <row r="603" spans="3:14" x14ac:dyDescent="0.25">
      <c r="C603" t="s">
        <v>19</v>
      </c>
      <c r="D603" t="s">
        <v>30</v>
      </c>
      <c r="E603">
        <v>2055</v>
      </c>
      <c r="F603">
        <v>0</v>
      </c>
      <c r="K603" t="s">
        <v>19</v>
      </c>
      <c r="L603" t="s">
        <v>30</v>
      </c>
      <c r="M603">
        <v>2055</v>
      </c>
      <c r="N603">
        <v>99999999</v>
      </c>
    </row>
    <row r="604" spans="3:14" x14ac:dyDescent="0.25">
      <c r="C604" t="s">
        <v>19</v>
      </c>
      <c r="D604" t="s">
        <v>30</v>
      </c>
      <c r="E604">
        <v>2056</v>
      </c>
      <c r="F604">
        <v>0</v>
      </c>
      <c r="K604" t="s">
        <v>19</v>
      </c>
      <c r="L604" t="s">
        <v>30</v>
      </c>
      <c r="M604">
        <v>2056</v>
      </c>
      <c r="N604">
        <v>99999999</v>
      </c>
    </row>
    <row r="605" spans="3:14" x14ac:dyDescent="0.25">
      <c r="C605" t="s">
        <v>19</v>
      </c>
      <c r="D605" t="s">
        <v>30</v>
      </c>
      <c r="E605">
        <v>2057</v>
      </c>
      <c r="F605">
        <v>0</v>
      </c>
      <c r="K605" t="s">
        <v>19</v>
      </c>
      <c r="L605" t="s">
        <v>30</v>
      </c>
      <c r="M605">
        <v>2057</v>
      </c>
      <c r="N605">
        <v>99999999</v>
      </c>
    </row>
    <row r="606" spans="3:14" x14ac:dyDescent="0.25">
      <c r="C606" t="s">
        <v>19</v>
      </c>
      <c r="D606" t="s">
        <v>30</v>
      </c>
      <c r="E606">
        <v>2058</v>
      </c>
      <c r="F606">
        <v>0</v>
      </c>
      <c r="K606" t="s">
        <v>19</v>
      </c>
      <c r="L606" t="s">
        <v>30</v>
      </c>
      <c r="M606">
        <v>2058</v>
      </c>
      <c r="N606">
        <v>99999999</v>
      </c>
    </row>
    <row r="607" spans="3:14" x14ac:dyDescent="0.25">
      <c r="C607" t="s">
        <v>19</v>
      </c>
      <c r="D607" t="s">
        <v>30</v>
      </c>
      <c r="E607">
        <v>2059</v>
      </c>
      <c r="F607">
        <v>0</v>
      </c>
      <c r="K607" t="s">
        <v>19</v>
      </c>
      <c r="L607" t="s">
        <v>30</v>
      </c>
      <c r="M607">
        <v>2059</v>
      </c>
      <c r="N607">
        <v>99999999</v>
      </c>
    </row>
    <row r="608" spans="3:14" x14ac:dyDescent="0.25">
      <c r="C608" t="s">
        <v>19</v>
      </c>
      <c r="D608" t="s">
        <v>30</v>
      </c>
      <c r="E608">
        <v>2060</v>
      </c>
      <c r="F608">
        <v>0</v>
      </c>
      <c r="K608" t="s">
        <v>19</v>
      </c>
      <c r="L608" t="s">
        <v>30</v>
      </c>
      <c r="M608">
        <v>2060</v>
      </c>
      <c r="N608">
        <v>99999999</v>
      </c>
    </row>
    <row r="609" spans="3:14" x14ac:dyDescent="0.25">
      <c r="C609" t="s">
        <v>19</v>
      </c>
      <c r="D609" t="s">
        <v>30</v>
      </c>
      <c r="E609">
        <v>2061</v>
      </c>
      <c r="F609">
        <v>0</v>
      </c>
      <c r="K609" t="s">
        <v>19</v>
      </c>
      <c r="L609" t="s">
        <v>30</v>
      </c>
      <c r="M609">
        <v>2061</v>
      </c>
      <c r="N609">
        <v>99999999</v>
      </c>
    </row>
    <row r="610" spans="3:14" x14ac:dyDescent="0.25">
      <c r="C610" t="s">
        <v>19</v>
      </c>
      <c r="D610" t="s">
        <v>30</v>
      </c>
      <c r="E610">
        <v>2062</v>
      </c>
      <c r="F610">
        <v>0</v>
      </c>
      <c r="K610" t="s">
        <v>19</v>
      </c>
      <c r="L610" t="s">
        <v>30</v>
      </c>
      <c r="M610">
        <v>2062</v>
      </c>
      <c r="N610">
        <v>99999999</v>
      </c>
    </row>
    <row r="611" spans="3:14" x14ac:dyDescent="0.25">
      <c r="C611" t="s">
        <v>19</v>
      </c>
      <c r="D611" t="s">
        <v>30</v>
      </c>
      <c r="E611">
        <v>2063</v>
      </c>
      <c r="F611">
        <v>0</v>
      </c>
      <c r="K611" t="s">
        <v>19</v>
      </c>
      <c r="L611" t="s">
        <v>30</v>
      </c>
      <c r="M611">
        <v>2063</v>
      </c>
      <c r="N611">
        <v>99999999</v>
      </c>
    </row>
    <row r="612" spans="3:14" x14ac:dyDescent="0.25">
      <c r="C612" t="s">
        <v>19</v>
      </c>
      <c r="D612" t="s">
        <v>30</v>
      </c>
      <c r="E612">
        <v>2064</v>
      </c>
      <c r="F612">
        <v>0</v>
      </c>
      <c r="K612" t="s">
        <v>19</v>
      </c>
      <c r="L612" t="s">
        <v>30</v>
      </c>
      <c r="M612">
        <v>2064</v>
      </c>
      <c r="N612">
        <v>99999999</v>
      </c>
    </row>
    <row r="613" spans="3:14" x14ac:dyDescent="0.25">
      <c r="C613" t="s">
        <v>19</v>
      </c>
      <c r="D613" t="s">
        <v>30</v>
      </c>
      <c r="E613">
        <v>2065</v>
      </c>
      <c r="F613">
        <v>0</v>
      </c>
      <c r="K613" t="s">
        <v>19</v>
      </c>
      <c r="L613" t="s">
        <v>30</v>
      </c>
      <c r="M613">
        <v>2065</v>
      </c>
      <c r="N613">
        <v>99999999</v>
      </c>
    </row>
    <row r="614" spans="3:14" x14ac:dyDescent="0.25">
      <c r="C614" t="s">
        <v>19</v>
      </c>
      <c r="D614" t="s">
        <v>30</v>
      </c>
      <c r="E614">
        <v>2066</v>
      </c>
      <c r="F614">
        <v>0</v>
      </c>
      <c r="K614" t="s">
        <v>19</v>
      </c>
      <c r="L614" t="s">
        <v>30</v>
      </c>
      <c r="M614">
        <v>2066</v>
      </c>
      <c r="N614">
        <v>99999999</v>
      </c>
    </row>
    <row r="615" spans="3:14" x14ac:dyDescent="0.25">
      <c r="C615" t="s">
        <v>19</v>
      </c>
      <c r="D615" t="s">
        <v>30</v>
      </c>
      <c r="E615">
        <v>2067</v>
      </c>
      <c r="F615">
        <v>0</v>
      </c>
      <c r="K615" t="s">
        <v>19</v>
      </c>
      <c r="L615" t="s">
        <v>30</v>
      </c>
      <c r="M615">
        <v>2067</v>
      </c>
      <c r="N615">
        <v>99999999</v>
      </c>
    </row>
    <row r="616" spans="3:14" x14ac:dyDescent="0.25">
      <c r="C616" t="s">
        <v>19</v>
      </c>
      <c r="D616" t="s">
        <v>30</v>
      </c>
      <c r="E616">
        <v>2068</v>
      </c>
      <c r="F616">
        <v>0</v>
      </c>
      <c r="K616" t="s">
        <v>19</v>
      </c>
      <c r="L616" t="s">
        <v>30</v>
      </c>
      <c r="M616">
        <v>2068</v>
      </c>
      <c r="N616">
        <v>99999999</v>
      </c>
    </row>
    <row r="617" spans="3:14" x14ac:dyDescent="0.25">
      <c r="C617" t="s">
        <v>19</v>
      </c>
      <c r="D617" t="s">
        <v>30</v>
      </c>
      <c r="E617">
        <v>2069</v>
      </c>
      <c r="F617">
        <v>0</v>
      </c>
      <c r="K617" t="s">
        <v>19</v>
      </c>
      <c r="L617" t="s">
        <v>30</v>
      </c>
      <c r="M617">
        <v>2069</v>
      </c>
      <c r="N617">
        <v>99999999</v>
      </c>
    </row>
    <row r="618" spans="3:14" x14ac:dyDescent="0.25">
      <c r="C618" t="s">
        <v>19</v>
      </c>
      <c r="D618" t="s">
        <v>30</v>
      </c>
      <c r="E618">
        <v>2070</v>
      </c>
      <c r="F618">
        <v>0</v>
      </c>
      <c r="K618" t="s">
        <v>19</v>
      </c>
      <c r="L618" t="s">
        <v>30</v>
      </c>
      <c r="M618">
        <v>2070</v>
      </c>
      <c r="N618">
        <v>99999999</v>
      </c>
    </row>
    <row r="619" spans="3:14" x14ac:dyDescent="0.25">
      <c r="C619" t="s">
        <v>19</v>
      </c>
      <c r="D619" t="s">
        <v>31</v>
      </c>
      <c r="E619">
        <v>2015</v>
      </c>
      <c r="F619">
        <v>0</v>
      </c>
      <c r="K619" t="s">
        <v>19</v>
      </c>
      <c r="L619" t="s">
        <v>31</v>
      </c>
      <c r="M619">
        <v>2015</v>
      </c>
      <c r="N619">
        <v>99999999</v>
      </c>
    </row>
    <row r="620" spans="3:14" x14ac:dyDescent="0.25">
      <c r="C620" t="s">
        <v>19</v>
      </c>
      <c r="D620" t="s">
        <v>31</v>
      </c>
      <c r="E620">
        <v>2016</v>
      </c>
      <c r="F620">
        <v>0</v>
      </c>
      <c r="K620" t="s">
        <v>19</v>
      </c>
      <c r="L620" t="s">
        <v>31</v>
      </c>
      <c r="M620">
        <v>2016</v>
      </c>
      <c r="N620">
        <v>99999999</v>
      </c>
    </row>
    <row r="621" spans="3:14" x14ac:dyDescent="0.25">
      <c r="C621" t="s">
        <v>19</v>
      </c>
      <c r="D621" t="s">
        <v>31</v>
      </c>
      <c r="E621">
        <v>2017</v>
      </c>
      <c r="F621">
        <v>0</v>
      </c>
      <c r="K621" t="s">
        <v>19</v>
      </c>
      <c r="L621" t="s">
        <v>31</v>
      </c>
      <c r="M621">
        <v>2017</v>
      </c>
      <c r="N621">
        <v>99999999</v>
      </c>
    </row>
    <row r="622" spans="3:14" x14ac:dyDescent="0.25">
      <c r="C622" t="s">
        <v>19</v>
      </c>
      <c r="D622" t="s">
        <v>31</v>
      </c>
      <c r="E622">
        <v>2018</v>
      </c>
      <c r="F622">
        <v>0</v>
      </c>
      <c r="K622" t="s">
        <v>19</v>
      </c>
      <c r="L622" t="s">
        <v>31</v>
      </c>
      <c r="M622">
        <v>2018</v>
      </c>
      <c r="N622">
        <v>99999999</v>
      </c>
    </row>
    <row r="623" spans="3:14" x14ac:dyDescent="0.25">
      <c r="C623" t="s">
        <v>19</v>
      </c>
      <c r="D623" t="s">
        <v>31</v>
      </c>
      <c r="E623">
        <v>2019</v>
      </c>
      <c r="F623">
        <v>0</v>
      </c>
      <c r="K623" t="s">
        <v>19</v>
      </c>
      <c r="L623" t="s">
        <v>31</v>
      </c>
      <c r="M623">
        <v>2019</v>
      </c>
      <c r="N623">
        <v>99999999</v>
      </c>
    </row>
    <row r="624" spans="3:14" x14ac:dyDescent="0.25">
      <c r="C624" t="s">
        <v>19</v>
      </c>
      <c r="D624" t="s">
        <v>31</v>
      </c>
      <c r="E624">
        <v>2020</v>
      </c>
      <c r="F624">
        <v>0</v>
      </c>
      <c r="K624" t="s">
        <v>19</v>
      </c>
      <c r="L624" t="s">
        <v>31</v>
      </c>
      <c r="M624">
        <v>2020</v>
      </c>
      <c r="N624">
        <v>99999999</v>
      </c>
    </row>
    <row r="625" spans="3:14" x14ac:dyDescent="0.25">
      <c r="C625" t="s">
        <v>19</v>
      </c>
      <c r="D625" t="s">
        <v>31</v>
      </c>
      <c r="E625">
        <v>2021</v>
      </c>
      <c r="F625">
        <v>0</v>
      </c>
      <c r="K625" t="s">
        <v>19</v>
      </c>
      <c r="L625" t="s">
        <v>31</v>
      </c>
      <c r="M625">
        <v>2021</v>
      </c>
      <c r="N625">
        <v>99999999</v>
      </c>
    </row>
    <row r="626" spans="3:14" x14ac:dyDescent="0.25">
      <c r="C626" t="s">
        <v>19</v>
      </c>
      <c r="D626" t="s">
        <v>31</v>
      </c>
      <c r="E626">
        <v>2022</v>
      </c>
      <c r="F626">
        <v>0</v>
      </c>
      <c r="K626" t="s">
        <v>19</v>
      </c>
      <c r="L626" t="s">
        <v>31</v>
      </c>
      <c r="M626">
        <v>2022</v>
      </c>
      <c r="N626">
        <v>99999999</v>
      </c>
    </row>
    <row r="627" spans="3:14" x14ac:dyDescent="0.25">
      <c r="C627" t="s">
        <v>19</v>
      </c>
      <c r="D627" t="s">
        <v>31</v>
      </c>
      <c r="E627">
        <v>2023</v>
      </c>
      <c r="F627">
        <v>0</v>
      </c>
      <c r="K627" t="s">
        <v>19</v>
      </c>
      <c r="L627" t="s">
        <v>31</v>
      </c>
      <c r="M627">
        <v>2023</v>
      </c>
      <c r="N627">
        <v>99999999</v>
      </c>
    </row>
    <row r="628" spans="3:14" x14ac:dyDescent="0.25">
      <c r="C628" t="s">
        <v>19</v>
      </c>
      <c r="D628" t="s">
        <v>31</v>
      </c>
      <c r="E628">
        <v>2024</v>
      </c>
      <c r="F628">
        <v>0</v>
      </c>
      <c r="K628" t="s">
        <v>19</v>
      </c>
      <c r="L628" t="s">
        <v>31</v>
      </c>
      <c r="M628">
        <v>2024</v>
      </c>
      <c r="N628">
        <v>99999999</v>
      </c>
    </row>
    <row r="629" spans="3:14" x14ac:dyDescent="0.25">
      <c r="C629" t="s">
        <v>19</v>
      </c>
      <c r="D629" t="s">
        <v>31</v>
      </c>
      <c r="E629">
        <v>2025</v>
      </c>
      <c r="F629">
        <v>0</v>
      </c>
      <c r="K629" t="s">
        <v>19</v>
      </c>
      <c r="L629" t="s">
        <v>31</v>
      </c>
      <c r="M629">
        <v>2025</v>
      </c>
      <c r="N629">
        <v>99999999</v>
      </c>
    </row>
    <row r="630" spans="3:14" x14ac:dyDescent="0.25">
      <c r="C630" t="s">
        <v>19</v>
      </c>
      <c r="D630" t="s">
        <v>31</v>
      </c>
      <c r="E630">
        <v>2026</v>
      </c>
      <c r="F630">
        <v>0</v>
      </c>
      <c r="K630" t="s">
        <v>19</v>
      </c>
      <c r="L630" t="s">
        <v>31</v>
      </c>
      <c r="M630">
        <v>2026</v>
      </c>
      <c r="N630">
        <v>99999999</v>
      </c>
    </row>
    <row r="631" spans="3:14" x14ac:dyDescent="0.25">
      <c r="C631" t="s">
        <v>19</v>
      </c>
      <c r="D631" t="s">
        <v>31</v>
      </c>
      <c r="E631">
        <v>2027</v>
      </c>
      <c r="F631">
        <v>0</v>
      </c>
      <c r="K631" t="s">
        <v>19</v>
      </c>
      <c r="L631" t="s">
        <v>31</v>
      </c>
      <c r="M631">
        <v>2027</v>
      </c>
      <c r="N631">
        <v>99999999</v>
      </c>
    </row>
    <row r="632" spans="3:14" x14ac:dyDescent="0.25">
      <c r="C632" t="s">
        <v>19</v>
      </c>
      <c r="D632" t="s">
        <v>31</v>
      </c>
      <c r="E632">
        <v>2028</v>
      </c>
      <c r="F632">
        <v>0</v>
      </c>
      <c r="K632" t="s">
        <v>19</v>
      </c>
      <c r="L632" t="s">
        <v>31</v>
      </c>
      <c r="M632">
        <v>2028</v>
      </c>
      <c r="N632">
        <v>99999999</v>
      </c>
    </row>
    <row r="633" spans="3:14" x14ac:dyDescent="0.25">
      <c r="C633" t="s">
        <v>19</v>
      </c>
      <c r="D633" t="s">
        <v>31</v>
      </c>
      <c r="E633">
        <v>2029</v>
      </c>
      <c r="F633">
        <v>0</v>
      </c>
      <c r="K633" t="s">
        <v>19</v>
      </c>
      <c r="L633" t="s">
        <v>31</v>
      </c>
      <c r="M633">
        <v>2029</v>
      </c>
      <c r="N633">
        <v>99999999</v>
      </c>
    </row>
    <row r="634" spans="3:14" x14ac:dyDescent="0.25">
      <c r="C634" t="s">
        <v>19</v>
      </c>
      <c r="D634" t="s">
        <v>31</v>
      </c>
      <c r="E634">
        <v>2030</v>
      </c>
      <c r="F634">
        <v>0</v>
      </c>
      <c r="K634" t="s">
        <v>19</v>
      </c>
      <c r="L634" t="s">
        <v>31</v>
      </c>
      <c r="M634">
        <v>2030</v>
      </c>
      <c r="N634">
        <v>99999999</v>
      </c>
    </row>
    <row r="635" spans="3:14" x14ac:dyDescent="0.25">
      <c r="C635" t="s">
        <v>19</v>
      </c>
      <c r="D635" t="s">
        <v>31</v>
      </c>
      <c r="E635">
        <v>2031</v>
      </c>
      <c r="F635">
        <v>0</v>
      </c>
      <c r="K635" t="s">
        <v>19</v>
      </c>
      <c r="L635" t="s">
        <v>31</v>
      </c>
      <c r="M635">
        <v>2031</v>
      </c>
      <c r="N635">
        <v>99999999</v>
      </c>
    </row>
    <row r="636" spans="3:14" x14ac:dyDescent="0.25">
      <c r="C636" t="s">
        <v>19</v>
      </c>
      <c r="D636" t="s">
        <v>31</v>
      </c>
      <c r="E636">
        <v>2032</v>
      </c>
      <c r="F636">
        <v>0</v>
      </c>
      <c r="K636" t="s">
        <v>19</v>
      </c>
      <c r="L636" t="s">
        <v>31</v>
      </c>
      <c r="M636">
        <v>2032</v>
      </c>
      <c r="N636">
        <v>99999999</v>
      </c>
    </row>
    <row r="637" spans="3:14" x14ac:dyDescent="0.25">
      <c r="C637" t="s">
        <v>19</v>
      </c>
      <c r="D637" t="s">
        <v>31</v>
      </c>
      <c r="E637">
        <v>2033</v>
      </c>
      <c r="F637">
        <v>0</v>
      </c>
      <c r="K637" t="s">
        <v>19</v>
      </c>
      <c r="L637" t="s">
        <v>31</v>
      </c>
      <c r="M637">
        <v>2033</v>
      </c>
      <c r="N637">
        <v>99999999</v>
      </c>
    </row>
    <row r="638" spans="3:14" x14ac:dyDescent="0.25">
      <c r="C638" t="s">
        <v>19</v>
      </c>
      <c r="D638" t="s">
        <v>31</v>
      </c>
      <c r="E638">
        <v>2034</v>
      </c>
      <c r="F638">
        <v>0</v>
      </c>
      <c r="K638" t="s">
        <v>19</v>
      </c>
      <c r="L638" t="s">
        <v>31</v>
      </c>
      <c r="M638">
        <v>2034</v>
      </c>
      <c r="N638">
        <v>99999999</v>
      </c>
    </row>
    <row r="639" spans="3:14" x14ac:dyDescent="0.25">
      <c r="C639" t="s">
        <v>19</v>
      </c>
      <c r="D639" t="s">
        <v>31</v>
      </c>
      <c r="E639">
        <v>2035</v>
      </c>
      <c r="F639">
        <v>0</v>
      </c>
      <c r="K639" t="s">
        <v>19</v>
      </c>
      <c r="L639" t="s">
        <v>31</v>
      </c>
      <c r="M639">
        <v>2035</v>
      </c>
      <c r="N639">
        <v>99999999</v>
      </c>
    </row>
    <row r="640" spans="3:14" x14ac:dyDescent="0.25">
      <c r="C640" t="s">
        <v>19</v>
      </c>
      <c r="D640" t="s">
        <v>31</v>
      </c>
      <c r="E640">
        <v>2036</v>
      </c>
      <c r="F640">
        <v>0</v>
      </c>
      <c r="K640" t="s">
        <v>19</v>
      </c>
      <c r="L640" t="s">
        <v>31</v>
      </c>
      <c r="M640">
        <v>2036</v>
      </c>
      <c r="N640">
        <v>99999999</v>
      </c>
    </row>
    <row r="641" spans="3:14" x14ac:dyDescent="0.25">
      <c r="C641" t="s">
        <v>19</v>
      </c>
      <c r="D641" t="s">
        <v>31</v>
      </c>
      <c r="E641">
        <v>2037</v>
      </c>
      <c r="F641">
        <v>0</v>
      </c>
      <c r="K641" t="s">
        <v>19</v>
      </c>
      <c r="L641" t="s">
        <v>31</v>
      </c>
      <c r="M641">
        <v>2037</v>
      </c>
      <c r="N641">
        <v>99999999</v>
      </c>
    </row>
    <row r="642" spans="3:14" x14ac:dyDescent="0.25">
      <c r="C642" t="s">
        <v>19</v>
      </c>
      <c r="D642" t="s">
        <v>31</v>
      </c>
      <c r="E642">
        <v>2038</v>
      </c>
      <c r="F642">
        <v>0</v>
      </c>
      <c r="K642" t="s">
        <v>19</v>
      </c>
      <c r="L642" t="s">
        <v>31</v>
      </c>
      <c r="M642">
        <v>2038</v>
      </c>
      <c r="N642">
        <v>99999999</v>
      </c>
    </row>
    <row r="643" spans="3:14" x14ac:dyDescent="0.25">
      <c r="C643" t="s">
        <v>19</v>
      </c>
      <c r="D643" t="s">
        <v>31</v>
      </c>
      <c r="E643">
        <v>2039</v>
      </c>
      <c r="F643">
        <v>0</v>
      </c>
      <c r="K643" t="s">
        <v>19</v>
      </c>
      <c r="L643" t="s">
        <v>31</v>
      </c>
      <c r="M643">
        <v>2039</v>
      </c>
      <c r="N643">
        <v>99999999</v>
      </c>
    </row>
    <row r="644" spans="3:14" x14ac:dyDescent="0.25">
      <c r="C644" t="s">
        <v>19</v>
      </c>
      <c r="D644" t="s">
        <v>31</v>
      </c>
      <c r="E644">
        <v>2040</v>
      </c>
      <c r="F644">
        <v>0</v>
      </c>
      <c r="K644" t="s">
        <v>19</v>
      </c>
      <c r="L644" t="s">
        <v>31</v>
      </c>
      <c r="M644">
        <v>2040</v>
      </c>
      <c r="N644">
        <v>99999999</v>
      </c>
    </row>
    <row r="645" spans="3:14" x14ac:dyDescent="0.25">
      <c r="C645" t="s">
        <v>19</v>
      </c>
      <c r="D645" t="s">
        <v>31</v>
      </c>
      <c r="E645">
        <v>2041</v>
      </c>
      <c r="F645">
        <v>0</v>
      </c>
      <c r="K645" t="s">
        <v>19</v>
      </c>
      <c r="L645" t="s">
        <v>31</v>
      </c>
      <c r="M645">
        <v>2041</v>
      </c>
      <c r="N645">
        <v>99999999</v>
      </c>
    </row>
    <row r="646" spans="3:14" x14ac:dyDescent="0.25">
      <c r="C646" t="s">
        <v>19</v>
      </c>
      <c r="D646" t="s">
        <v>31</v>
      </c>
      <c r="E646">
        <v>2042</v>
      </c>
      <c r="F646">
        <v>0</v>
      </c>
      <c r="K646" t="s">
        <v>19</v>
      </c>
      <c r="L646" t="s">
        <v>31</v>
      </c>
      <c r="M646">
        <v>2042</v>
      </c>
      <c r="N646">
        <v>99999999</v>
      </c>
    </row>
    <row r="647" spans="3:14" x14ac:dyDescent="0.25">
      <c r="C647" t="s">
        <v>19</v>
      </c>
      <c r="D647" t="s">
        <v>31</v>
      </c>
      <c r="E647">
        <v>2043</v>
      </c>
      <c r="F647">
        <v>0</v>
      </c>
      <c r="K647" t="s">
        <v>19</v>
      </c>
      <c r="L647" t="s">
        <v>31</v>
      </c>
      <c r="M647">
        <v>2043</v>
      </c>
      <c r="N647">
        <v>99999999</v>
      </c>
    </row>
    <row r="648" spans="3:14" x14ac:dyDescent="0.25">
      <c r="C648" t="s">
        <v>19</v>
      </c>
      <c r="D648" t="s">
        <v>31</v>
      </c>
      <c r="E648">
        <v>2044</v>
      </c>
      <c r="F648">
        <v>0</v>
      </c>
      <c r="K648" t="s">
        <v>19</v>
      </c>
      <c r="L648" t="s">
        <v>31</v>
      </c>
      <c r="M648">
        <v>2044</v>
      </c>
      <c r="N648">
        <v>99999999</v>
      </c>
    </row>
    <row r="649" spans="3:14" x14ac:dyDescent="0.25">
      <c r="C649" t="s">
        <v>19</v>
      </c>
      <c r="D649" t="s">
        <v>31</v>
      </c>
      <c r="E649">
        <v>2045</v>
      </c>
      <c r="F649">
        <v>0</v>
      </c>
      <c r="K649" t="s">
        <v>19</v>
      </c>
      <c r="L649" t="s">
        <v>31</v>
      </c>
      <c r="M649">
        <v>2045</v>
      </c>
      <c r="N649">
        <v>99999999</v>
      </c>
    </row>
    <row r="650" spans="3:14" x14ac:dyDescent="0.25">
      <c r="C650" t="s">
        <v>19</v>
      </c>
      <c r="D650" t="s">
        <v>31</v>
      </c>
      <c r="E650">
        <v>2046</v>
      </c>
      <c r="F650">
        <v>0</v>
      </c>
      <c r="K650" t="s">
        <v>19</v>
      </c>
      <c r="L650" t="s">
        <v>31</v>
      </c>
      <c r="M650">
        <v>2046</v>
      </c>
      <c r="N650">
        <v>99999999</v>
      </c>
    </row>
    <row r="651" spans="3:14" x14ac:dyDescent="0.25">
      <c r="C651" t="s">
        <v>19</v>
      </c>
      <c r="D651" t="s">
        <v>31</v>
      </c>
      <c r="E651">
        <v>2047</v>
      </c>
      <c r="F651">
        <v>0</v>
      </c>
      <c r="K651" t="s">
        <v>19</v>
      </c>
      <c r="L651" t="s">
        <v>31</v>
      </c>
      <c r="M651">
        <v>2047</v>
      </c>
      <c r="N651">
        <v>99999999</v>
      </c>
    </row>
    <row r="652" spans="3:14" x14ac:dyDescent="0.25">
      <c r="C652" t="s">
        <v>19</v>
      </c>
      <c r="D652" t="s">
        <v>31</v>
      </c>
      <c r="E652">
        <v>2048</v>
      </c>
      <c r="F652">
        <v>0</v>
      </c>
      <c r="K652" t="s">
        <v>19</v>
      </c>
      <c r="L652" t="s">
        <v>31</v>
      </c>
      <c r="M652">
        <v>2048</v>
      </c>
      <c r="N652">
        <v>99999999</v>
      </c>
    </row>
    <row r="653" spans="3:14" x14ac:dyDescent="0.25">
      <c r="C653" t="s">
        <v>19</v>
      </c>
      <c r="D653" t="s">
        <v>31</v>
      </c>
      <c r="E653">
        <v>2049</v>
      </c>
      <c r="F653">
        <v>0</v>
      </c>
      <c r="K653" t="s">
        <v>19</v>
      </c>
      <c r="L653" t="s">
        <v>31</v>
      </c>
      <c r="M653">
        <v>2049</v>
      </c>
      <c r="N653">
        <v>99999999</v>
      </c>
    </row>
    <row r="654" spans="3:14" x14ac:dyDescent="0.25">
      <c r="C654" t="s">
        <v>19</v>
      </c>
      <c r="D654" t="s">
        <v>31</v>
      </c>
      <c r="E654">
        <v>2050</v>
      </c>
      <c r="F654">
        <v>0</v>
      </c>
      <c r="K654" t="s">
        <v>19</v>
      </c>
      <c r="L654" t="s">
        <v>31</v>
      </c>
      <c r="M654">
        <v>2050</v>
      </c>
      <c r="N654">
        <v>99999999</v>
      </c>
    </row>
    <row r="655" spans="3:14" x14ac:dyDescent="0.25">
      <c r="C655" t="s">
        <v>19</v>
      </c>
      <c r="D655" t="s">
        <v>31</v>
      </c>
      <c r="E655">
        <v>2051</v>
      </c>
      <c r="F655">
        <v>0</v>
      </c>
      <c r="K655" t="s">
        <v>19</v>
      </c>
      <c r="L655" t="s">
        <v>31</v>
      </c>
      <c r="M655">
        <v>2051</v>
      </c>
      <c r="N655">
        <v>99999999</v>
      </c>
    </row>
    <row r="656" spans="3:14" x14ac:dyDescent="0.25">
      <c r="C656" t="s">
        <v>19</v>
      </c>
      <c r="D656" t="s">
        <v>31</v>
      </c>
      <c r="E656">
        <v>2052</v>
      </c>
      <c r="F656">
        <v>0</v>
      </c>
      <c r="K656" t="s">
        <v>19</v>
      </c>
      <c r="L656" t="s">
        <v>31</v>
      </c>
      <c r="M656">
        <v>2052</v>
      </c>
      <c r="N656">
        <v>99999999</v>
      </c>
    </row>
    <row r="657" spans="3:14" x14ac:dyDescent="0.25">
      <c r="C657" t="s">
        <v>19</v>
      </c>
      <c r="D657" t="s">
        <v>31</v>
      </c>
      <c r="E657">
        <v>2053</v>
      </c>
      <c r="F657">
        <v>0</v>
      </c>
      <c r="K657" t="s">
        <v>19</v>
      </c>
      <c r="L657" t="s">
        <v>31</v>
      </c>
      <c r="M657">
        <v>2053</v>
      </c>
      <c r="N657">
        <v>99999999</v>
      </c>
    </row>
    <row r="658" spans="3:14" x14ac:dyDescent="0.25">
      <c r="C658" t="s">
        <v>19</v>
      </c>
      <c r="D658" t="s">
        <v>31</v>
      </c>
      <c r="E658">
        <v>2054</v>
      </c>
      <c r="F658">
        <v>0</v>
      </c>
      <c r="K658" t="s">
        <v>19</v>
      </c>
      <c r="L658" t="s">
        <v>31</v>
      </c>
      <c r="M658">
        <v>2054</v>
      </c>
      <c r="N658">
        <v>99999999</v>
      </c>
    </row>
    <row r="659" spans="3:14" x14ac:dyDescent="0.25">
      <c r="C659" t="s">
        <v>19</v>
      </c>
      <c r="D659" t="s">
        <v>31</v>
      </c>
      <c r="E659">
        <v>2055</v>
      </c>
      <c r="F659">
        <v>0</v>
      </c>
      <c r="K659" t="s">
        <v>19</v>
      </c>
      <c r="L659" t="s">
        <v>31</v>
      </c>
      <c r="M659">
        <v>2055</v>
      </c>
      <c r="N659">
        <v>99999999</v>
      </c>
    </row>
    <row r="660" spans="3:14" x14ac:dyDescent="0.25">
      <c r="C660" t="s">
        <v>19</v>
      </c>
      <c r="D660" t="s">
        <v>31</v>
      </c>
      <c r="E660">
        <v>2056</v>
      </c>
      <c r="F660">
        <v>0</v>
      </c>
      <c r="K660" t="s">
        <v>19</v>
      </c>
      <c r="L660" t="s">
        <v>31</v>
      </c>
      <c r="M660">
        <v>2056</v>
      </c>
      <c r="N660">
        <v>99999999</v>
      </c>
    </row>
    <row r="661" spans="3:14" x14ac:dyDescent="0.25">
      <c r="C661" t="s">
        <v>19</v>
      </c>
      <c r="D661" t="s">
        <v>31</v>
      </c>
      <c r="E661">
        <v>2057</v>
      </c>
      <c r="F661">
        <v>0</v>
      </c>
      <c r="K661" t="s">
        <v>19</v>
      </c>
      <c r="L661" t="s">
        <v>31</v>
      </c>
      <c r="M661">
        <v>2057</v>
      </c>
      <c r="N661">
        <v>99999999</v>
      </c>
    </row>
    <row r="662" spans="3:14" x14ac:dyDescent="0.25">
      <c r="C662" t="s">
        <v>19</v>
      </c>
      <c r="D662" t="s">
        <v>31</v>
      </c>
      <c r="E662">
        <v>2058</v>
      </c>
      <c r="F662">
        <v>0</v>
      </c>
      <c r="K662" t="s">
        <v>19</v>
      </c>
      <c r="L662" t="s">
        <v>31</v>
      </c>
      <c r="M662">
        <v>2058</v>
      </c>
      <c r="N662">
        <v>99999999</v>
      </c>
    </row>
    <row r="663" spans="3:14" x14ac:dyDescent="0.25">
      <c r="C663" t="s">
        <v>19</v>
      </c>
      <c r="D663" t="s">
        <v>31</v>
      </c>
      <c r="E663">
        <v>2059</v>
      </c>
      <c r="F663">
        <v>0</v>
      </c>
      <c r="K663" t="s">
        <v>19</v>
      </c>
      <c r="L663" t="s">
        <v>31</v>
      </c>
      <c r="M663">
        <v>2059</v>
      </c>
      <c r="N663">
        <v>99999999</v>
      </c>
    </row>
    <row r="664" spans="3:14" x14ac:dyDescent="0.25">
      <c r="C664" t="s">
        <v>19</v>
      </c>
      <c r="D664" t="s">
        <v>31</v>
      </c>
      <c r="E664">
        <v>2060</v>
      </c>
      <c r="F664">
        <v>0</v>
      </c>
      <c r="K664" t="s">
        <v>19</v>
      </c>
      <c r="L664" t="s">
        <v>31</v>
      </c>
      <c r="M664">
        <v>2060</v>
      </c>
      <c r="N664">
        <v>99999999</v>
      </c>
    </row>
    <row r="665" spans="3:14" x14ac:dyDescent="0.25">
      <c r="C665" t="s">
        <v>19</v>
      </c>
      <c r="D665" t="s">
        <v>31</v>
      </c>
      <c r="E665">
        <v>2061</v>
      </c>
      <c r="F665">
        <v>0</v>
      </c>
      <c r="K665" t="s">
        <v>19</v>
      </c>
      <c r="L665" t="s">
        <v>31</v>
      </c>
      <c r="M665">
        <v>2061</v>
      </c>
      <c r="N665">
        <v>99999999</v>
      </c>
    </row>
    <row r="666" spans="3:14" x14ac:dyDescent="0.25">
      <c r="C666" t="s">
        <v>19</v>
      </c>
      <c r="D666" t="s">
        <v>31</v>
      </c>
      <c r="E666">
        <v>2062</v>
      </c>
      <c r="F666">
        <v>0</v>
      </c>
      <c r="K666" t="s">
        <v>19</v>
      </c>
      <c r="L666" t="s">
        <v>31</v>
      </c>
      <c r="M666">
        <v>2062</v>
      </c>
      <c r="N666">
        <v>99999999</v>
      </c>
    </row>
    <row r="667" spans="3:14" x14ac:dyDescent="0.25">
      <c r="C667" t="s">
        <v>19</v>
      </c>
      <c r="D667" t="s">
        <v>31</v>
      </c>
      <c r="E667">
        <v>2063</v>
      </c>
      <c r="F667">
        <v>0</v>
      </c>
      <c r="K667" t="s">
        <v>19</v>
      </c>
      <c r="L667" t="s">
        <v>31</v>
      </c>
      <c r="M667">
        <v>2063</v>
      </c>
      <c r="N667">
        <v>99999999</v>
      </c>
    </row>
    <row r="668" spans="3:14" x14ac:dyDescent="0.25">
      <c r="C668" t="s">
        <v>19</v>
      </c>
      <c r="D668" t="s">
        <v>31</v>
      </c>
      <c r="E668">
        <v>2064</v>
      </c>
      <c r="F668">
        <v>0</v>
      </c>
      <c r="K668" t="s">
        <v>19</v>
      </c>
      <c r="L668" t="s">
        <v>31</v>
      </c>
      <c r="M668">
        <v>2064</v>
      </c>
      <c r="N668">
        <v>99999999</v>
      </c>
    </row>
    <row r="669" spans="3:14" x14ac:dyDescent="0.25">
      <c r="C669" t="s">
        <v>19</v>
      </c>
      <c r="D669" t="s">
        <v>31</v>
      </c>
      <c r="E669">
        <v>2065</v>
      </c>
      <c r="F669">
        <v>0</v>
      </c>
      <c r="K669" t="s">
        <v>19</v>
      </c>
      <c r="L669" t="s">
        <v>31</v>
      </c>
      <c r="M669">
        <v>2065</v>
      </c>
      <c r="N669">
        <v>99999999</v>
      </c>
    </row>
    <row r="670" spans="3:14" x14ac:dyDescent="0.25">
      <c r="C670" t="s">
        <v>19</v>
      </c>
      <c r="D670" t="s">
        <v>31</v>
      </c>
      <c r="E670">
        <v>2066</v>
      </c>
      <c r="F670">
        <v>0</v>
      </c>
      <c r="K670" t="s">
        <v>19</v>
      </c>
      <c r="L670" t="s">
        <v>31</v>
      </c>
      <c r="M670">
        <v>2066</v>
      </c>
      <c r="N670">
        <v>99999999</v>
      </c>
    </row>
    <row r="671" spans="3:14" x14ac:dyDescent="0.25">
      <c r="C671" t="s">
        <v>19</v>
      </c>
      <c r="D671" t="s">
        <v>31</v>
      </c>
      <c r="E671">
        <v>2067</v>
      </c>
      <c r="F671">
        <v>0</v>
      </c>
      <c r="K671" t="s">
        <v>19</v>
      </c>
      <c r="L671" t="s">
        <v>31</v>
      </c>
      <c r="M671">
        <v>2067</v>
      </c>
      <c r="N671">
        <v>99999999</v>
      </c>
    </row>
    <row r="672" spans="3:14" x14ac:dyDescent="0.25">
      <c r="C672" t="s">
        <v>19</v>
      </c>
      <c r="D672" t="s">
        <v>31</v>
      </c>
      <c r="E672">
        <v>2068</v>
      </c>
      <c r="F672">
        <v>0</v>
      </c>
      <c r="K672" t="s">
        <v>19</v>
      </c>
      <c r="L672" t="s">
        <v>31</v>
      </c>
      <c r="M672">
        <v>2068</v>
      </c>
      <c r="N672">
        <v>99999999</v>
      </c>
    </row>
    <row r="673" spans="3:14" x14ac:dyDescent="0.25">
      <c r="C673" t="s">
        <v>19</v>
      </c>
      <c r="D673" t="s">
        <v>31</v>
      </c>
      <c r="E673">
        <v>2069</v>
      </c>
      <c r="F673">
        <v>0</v>
      </c>
      <c r="K673" t="s">
        <v>19</v>
      </c>
      <c r="L673" t="s">
        <v>31</v>
      </c>
      <c r="M673">
        <v>2069</v>
      </c>
      <c r="N673">
        <v>99999999</v>
      </c>
    </row>
    <row r="674" spans="3:14" x14ac:dyDescent="0.25">
      <c r="C674" t="s">
        <v>19</v>
      </c>
      <c r="D674" t="s">
        <v>31</v>
      </c>
      <c r="E674">
        <v>2070</v>
      </c>
      <c r="F674">
        <v>0</v>
      </c>
      <c r="K674" t="s">
        <v>19</v>
      </c>
      <c r="L674" t="s">
        <v>31</v>
      </c>
      <c r="M674">
        <v>2070</v>
      </c>
      <c r="N674">
        <v>99999999</v>
      </c>
    </row>
    <row r="675" spans="3:14" x14ac:dyDescent="0.25">
      <c r="C675" t="s">
        <v>19</v>
      </c>
      <c r="D675" t="s">
        <v>32</v>
      </c>
      <c r="E675">
        <v>2015</v>
      </c>
      <c r="F675">
        <v>0</v>
      </c>
      <c r="K675" t="s">
        <v>19</v>
      </c>
      <c r="L675" t="s">
        <v>32</v>
      </c>
      <c r="M675">
        <v>2015</v>
      </c>
      <c r="N675">
        <v>0</v>
      </c>
    </row>
    <row r="676" spans="3:14" x14ac:dyDescent="0.25">
      <c r="C676" t="s">
        <v>19</v>
      </c>
      <c r="D676" t="s">
        <v>32</v>
      </c>
      <c r="E676">
        <v>2016</v>
      </c>
      <c r="F676">
        <v>0</v>
      </c>
      <c r="K676" t="s">
        <v>19</v>
      </c>
      <c r="L676" t="s">
        <v>32</v>
      </c>
      <c r="M676">
        <v>2016</v>
      </c>
      <c r="N676">
        <v>0</v>
      </c>
    </row>
    <row r="677" spans="3:14" x14ac:dyDescent="0.25">
      <c r="C677" t="s">
        <v>19</v>
      </c>
      <c r="D677" t="s">
        <v>32</v>
      </c>
      <c r="E677">
        <v>2017</v>
      </c>
      <c r="F677">
        <v>0</v>
      </c>
      <c r="K677" t="s">
        <v>19</v>
      </c>
      <c r="L677" t="s">
        <v>32</v>
      </c>
      <c r="M677">
        <v>2017</v>
      </c>
      <c r="N677">
        <v>0</v>
      </c>
    </row>
    <row r="678" spans="3:14" x14ac:dyDescent="0.25">
      <c r="C678" t="s">
        <v>19</v>
      </c>
      <c r="D678" t="s">
        <v>32</v>
      </c>
      <c r="E678">
        <v>2018</v>
      </c>
      <c r="F678">
        <v>0</v>
      </c>
      <c r="K678" t="s">
        <v>19</v>
      </c>
      <c r="L678" t="s">
        <v>32</v>
      </c>
      <c r="M678">
        <v>2018</v>
      </c>
      <c r="N678">
        <v>0</v>
      </c>
    </row>
    <row r="679" spans="3:14" x14ac:dyDescent="0.25">
      <c r="C679" t="s">
        <v>19</v>
      </c>
      <c r="D679" t="s">
        <v>32</v>
      </c>
      <c r="E679">
        <v>2019</v>
      </c>
      <c r="F679">
        <v>0</v>
      </c>
      <c r="K679" t="s">
        <v>19</v>
      </c>
      <c r="L679" t="s">
        <v>32</v>
      </c>
      <c r="M679">
        <v>2019</v>
      </c>
      <c r="N679">
        <f>125/1000</f>
        <v>0.125</v>
      </c>
    </row>
    <row r="680" spans="3:14" x14ac:dyDescent="0.25">
      <c r="C680" t="s">
        <v>19</v>
      </c>
      <c r="D680" t="s">
        <v>32</v>
      </c>
      <c r="E680">
        <v>2020</v>
      </c>
      <c r="F680">
        <v>0</v>
      </c>
      <c r="K680" t="s">
        <v>19</v>
      </c>
      <c r="L680" t="s">
        <v>32</v>
      </c>
      <c r="M680">
        <v>2020</v>
      </c>
      <c r="N680">
        <f t="shared" ref="N680:N681" si="45">125/1000</f>
        <v>0.125</v>
      </c>
    </row>
    <row r="681" spans="3:14" x14ac:dyDescent="0.25">
      <c r="C681" t="s">
        <v>19</v>
      </c>
      <c r="D681" t="s">
        <v>32</v>
      </c>
      <c r="E681">
        <v>2021</v>
      </c>
      <c r="F681">
        <v>0</v>
      </c>
      <c r="K681" t="s">
        <v>19</v>
      </c>
      <c r="L681" t="s">
        <v>32</v>
      </c>
      <c r="M681">
        <v>2021</v>
      </c>
      <c r="N681">
        <f t="shared" si="45"/>
        <v>0.125</v>
      </c>
    </row>
    <row r="682" spans="3:14" x14ac:dyDescent="0.25">
      <c r="C682" t="s">
        <v>19</v>
      </c>
      <c r="D682" t="s">
        <v>32</v>
      </c>
      <c r="E682">
        <v>2022</v>
      </c>
      <c r="F682">
        <f>125/1000</f>
        <v>0.125</v>
      </c>
      <c r="K682" t="s">
        <v>19</v>
      </c>
      <c r="L682" t="s">
        <v>32</v>
      </c>
      <c r="M682">
        <v>2022</v>
      </c>
      <c r="N682">
        <f>400/1000</f>
        <v>0.4</v>
      </c>
    </row>
    <row r="683" spans="3:14" x14ac:dyDescent="0.25">
      <c r="C683" t="s">
        <v>19</v>
      </c>
      <c r="D683" t="s">
        <v>32</v>
      </c>
      <c r="E683">
        <v>2023</v>
      </c>
      <c r="F683">
        <f t="shared" ref="F683:F685" si="46">125/1000</f>
        <v>0.125</v>
      </c>
      <c r="K683" t="s">
        <v>19</v>
      </c>
      <c r="L683" t="s">
        <v>32</v>
      </c>
      <c r="M683">
        <v>2023</v>
      </c>
      <c r="N683">
        <f t="shared" ref="N683:N685" si="47">400/1000</f>
        <v>0.4</v>
      </c>
    </row>
    <row r="684" spans="3:14" x14ac:dyDescent="0.25">
      <c r="C684" t="s">
        <v>19</v>
      </c>
      <c r="D684" t="s">
        <v>32</v>
      </c>
      <c r="E684">
        <v>2024</v>
      </c>
      <c r="F684">
        <f t="shared" si="46"/>
        <v>0.125</v>
      </c>
      <c r="K684" t="s">
        <v>19</v>
      </c>
      <c r="L684" t="s">
        <v>32</v>
      </c>
      <c r="M684">
        <v>2024</v>
      </c>
      <c r="N684">
        <f t="shared" si="47"/>
        <v>0.4</v>
      </c>
    </row>
    <row r="685" spans="3:14" x14ac:dyDescent="0.25">
      <c r="C685" t="s">
        <v>19</v>
      </c>
      <c r="D685" t="s">
        <v>32</v>
      </c>
      <c r="E685">
        <v>2025</v>
      </c>
      <c r="F685">
        <f t="shared" si="46"/>
        <v>0.125</v>
      </c>
      <c r="K685" t="s">
        <v>19</v>
      </c>
      <c r="L685" t="s">
        <v>32</v>
      </c>
      <c r="M685">
        <v>2025</v>
      </c>
      <c r="N685">
        <f t="shared" si="47"/>
        <v>0.4</v>
      </c>
    </row>
    <row r="686" spans="3:14" x14ac:dyDescent="0.25">
      <c r="C686" t="s">
        <v>19</v>
      </c>
      <c r="D686" t="s">
        <v>32</v>
      </c>
      <c r="E686">
        <v>2026</v>
      </c>
      <c r="F686">
        <f>400/1000</f>
        <v>0.4</v>
      </c>
      <c r="K686" t="s">
        <v>19</v>
      </c>
      <c r="L686" t="s">
        <v>32</v>
      </c>
      <c r="M686">
        <v>2026</v>
      </c>
      <c r="N686">
        <f>600/1000</f>
        <v>0.6</v>
      </c>
    </row>
    <row r="687" spans="3:14" x14ac:dyDescent="0.25">
      <c r="C687" t="s">
        <v>19</v>
      </c>
      <c r="D687" t="s">
        <v>32</v>
      </c>
      <c r="E687">
        <v>2027</v>
      </c>
      <c r="F687">
        <f t="shared" ref="F687:F689" si="48">400/1000</f>
        <v>0.4</v>
      </c>
      <c r="K687" t="s">
        <v>19</v>
      </c>
      <c r="L687" t="s">
        <v>32</v>
      </c>
      <c r="M687">
        <v>2027</v>
      </c>
      <c r="N687">
        <f t="shared" ref="N687:N689" si="49">600/1000</f>
        <v>0.6</v>
      </c>
    </row>
    <row r="688" spans="3:14" x14ac:dyDescent="0.25">
      <c r="C688" t="s">
        <v>19</v>
      </c>
      <c r="D688" t="s">
        <v>32</v>
      </c>
      <c r="E688">
        <v>2028</v>
      </c>
      <c r="F688">
        <f t="shared" si="48"/>
        <v>0.4</v>
      </c>
      <c r="K688" t="s">
        <v>19</v>
      </c>
      <c r="L688" t="s">
        <v>32</v>
      </c>
      <c r="M688">
        <v>2028</v>
      </c>
      <c r="N688">
        <f t="shared" si="49"/>
        <v>0.6</v>
      </c>
    </row>
    <row r="689" spans="3:14" x14ac:dyDescent="0.25">
      <c r="C689" t="s">
        <v>19</v>
      </c>
      <c r="D689" t="s">
        <v>32</v>
      </c>
      <c r="E689">
        <v>2029</v>
      </c>
      <c r="F689">
        <f t="shared" si="48"/>
        <v>0.4</v>
      </c>
      <c r="K689" t="s">
        <v>19</v>
      </c>
      <c r="L689" t="s">
        <v>32</v>
      </c>
      <c r="M689">
        <v>2029</v>
      </c>
      <c r="N689">
        <f t="shared" si="49"/>
        <v>0.6</v>
      </c>
    </row>
    <row r="690" spans="3:14" x14ac:dyDescent="0.25">
      <c r="C690" t="s">
        <v>19</v>
      </c>
      <c r="D690" t="s">
        <v>32</v>
      </c>
      <c r="E690">
        <v>2030</v>
      </c>
      <c r="F690">
        <f>600/1000</f>
        <v>0.6</v>
      </c>
      <c r="K690" t="s">
        <v>19</v>
      </c>
      <c r="L690" t="s">
        <v>32</v>
      </c>
      <c r="M690">
        <v>2030</v>
      </c>
      <c r="N690">
        <f>900/1000</f>
        <v>0.9</v>
      </c>
    </row>
    <row r="691" spans="3:14" x14ac:dyDescent="0.25">
      <c r="C691" t="s">
        <v>19</v>
      </c>
      <c r="D691" t="s">
        <v>32</v>
      </c>
      <c r="E691">
        <v>2031</v>
      </c>
      <c r="F691">
        <f t="shared" ref="F691:F693" si="50">600/1000</f>
        <v>0.6</v>
      </c>
      <c r="K691" t="s">
        <v>19</v>
      </c>
      <c r="L691" t="s">
        <v>32</v>
      </c>
      <c r="M691">
        <v>2031</v>
      </c>
      <c r="N691">
        <f t="shared" ref="N691:N693" si="51">900/1000</f>
        <v>0.9</v>
      </c>
    </row>
    <row r="692" spans="3:14" x14ac:dyDescent="0.25">
      <c r="C692" t="s">
        <v>19</v>
      </c>
      <c r="D692" t="s">
        <v>32</v>
      </c>
      <c r="E692">
        <v>2032</v>
      </c>
      <c r="F692">
        <f t="shared" si="50"/>
        <v>0.6</v>
      </c>
      <c r="K692" t="s">
        <v>19</v>
      </c>
      <c r="L692" t="s">
        <v>32</v>
      </c>
      <c r="M692">
        <v>2032</v>
      </c>
      <c r="N692">
        <f t="shared" si="51"/>
        <v>0.9</v>
      </c>
    </row>
    <row r="693" spans="3:14" x14ac:dyDescent="0.25">
      <c r="C693" t="s">
        <v>19</v>
      </c>
      <c r="D693" t="s">
        <v>32</v>
      </c>
      <c r="E693">
        <v>2033</v>
      </c>
      <c r="F693">
        <f t="shared" si="50"/>
        <v>0.6</v>
      </c>
      <c r="K693" t="s">
        <v>19</v>
      </c>
      <c r="L693" t="s">
        <v>32</v>
      </c>
      <c r="M693">
        <v>2033</v>
      </c>
      <c r="N693">
        <f t="shared" si="51"/>
        <v>0.9</v>
      </c>
    </row>
    <row r="694" spans="3:14" x14ac:dyDescent="0.25">
      <c r="C694" t="s">
        <v>19</v>
      </c>
      <c r="D694" t="s">
        <v>32</v>
      </c>
      <c r="E694">
        <v>2034</v>
      </c>
      <c r="F694">
        <f>900/1000</f>
        <v>0.9</v>
      </c>
      <c r="K694" t="s">
        <v>19</v>
      </c>
      <c r="L694" t="s">
        <v>32</v>
      </c>
      <c r="M694">
        <v>2034</v>
      </c>
      <c r="N694">
        <f>1000/1000</f>
        <v>1</v>
      </c>
    </row>
    <row r="695" spans="3:14" x14ac:dyDescent="0.25">
      <c r="C695" t="s">
        <v>19</v>
      </c>
      <c r="D695" t="s">
        <v>32</v>
      </c>
      <c r="E695">
        <v>2035</v>
      </c>
      <c r="F695">
        <f t="shared" ref="F695:F697" si="52">900/1000</f>
        <v>0.9</v>
      </c>
      <c r="K695" t="s">
        <v>19</v>
      </c>
      <c r="L695" t="s">
        <v>32</v>
      </c>
      <c r="M695">
        <v>2035</v>
      </c>
      <c r="N695">
        <f t="shared" ref="N695:N697" si="53">1000/1000</f>
        <v>1</v>
      </c>
    </row>
    <row r="696" spans="3:14" x14ac:dyDescent="0.25">
      <c r="C696" t="s">
        <v>19</v>
      </c>
      <c r="D696" t="s">
        <v>32</v>
      </c>
      <c r="E696">
        <v>2036</v>
      </c>
      <c r="F696">
        <f t="shared" si="52"/>
        <v>0.9</v>
      </c>
      <c r="K696" t="s">
        <v>19</v>
      </c>
      <c r="L696" t="s">
        <v>32</v>
      </c>
      <c r="M696">
        <v>2036</v>
      </c>
      <c r="N696">
        <f t="shared" si="53"/>
        <v>1</v>
      </c>
    </row>
    <row r="697" spans="3:14" x14ac:dyDescent="0.25">
      <c r="C697" t="s">
        <v>19</v>
      </c>
      <c r="D697" t="s">
        <v>32</v>
      </c>
      <c r="E697">
        <v>2037</v>
      </c>
      <c r="F697">
        <f t="shared" si="52"/>
        <v>0.9</v>
      </c>
      <c r="K697" t="s">
        <v>19</v>
      </c>
      <c r="L697" t="s">
        <v>32</v>
      </c>
      <c r="M697">
        <v>2037</v>
      </c>
      <c r="N697">
        <f t="shared" si="53"/>
        <v>1</v>
      </c>
    </row>
    <row r="698" spans="3:14" x14ac:dyDescent="0.25">
      <c r="C698" t="s">
        <v>19</v>
      </c>
      <c r="D698" t="s">
        <v>32</v>
      </c>
      <c r="E698">
        <v>2038</v>
      </c>
      <c r="F698">
        <f>1000/1000</f>
        <v>1</v>
      </c>
      <c r="K698" t="s">
        <v>19</v>
      </c>
      <c r="L698" t="s">
        <v>32</v>
      </c>
      <c r="M698">
        <v>2038</v>
      </c>
      <c r="N698">
        <f>1200/1000</f>
        <v>1.2</v>
      </c>
    </row>
    <row r="699" spans="3:14" x14ac:dyDescent="0.25">
      <c r="C699" t="s">
        <v>19</v>
      </c>
      <c r="D699" t="s">
        <v>32</v>
      </c>
      <c r="E699">
        <v>2039</v>
      </c>
      <c r="F699">
        <f t="shared" ref="F699:F701" si="54">1000/1000</f>
        <v>1</v>
      </c>
      <c r="K699" t="s">
        <v>19</v>
      </c>
      <c r="L699" t="s">
        <v>32</v>
      </c>
      <c r="M699">
        <v>2039</v>
      </c>
      <c r="N699">
        <f t="shared" ref="N699:N701" si="55">1200/1000</f>
        <v>1.2</v>
      </c>
    </row>
    <row r="700" spans="3:14" x14ac:dyDescent="0.25">
      <c r="C700" t="s">
        <v>19</v>
      </c>
      <c r="D700" t="s">
        <v>32</v>
      </c>
      <c r="E700">
        <v>2040</v>
      </c>
      <c r="F700">
        <f t="shared" si="54"/>
        <v>1</v>
      </c>
      <c r="K700" t="s">
        <v>19</v>
      </c>
      <c r="L700" t="s">
        <v>32</v>
      </c>
      <c r="M700">
        <v>2040</v>
      </c>
      <c r="N700">
        <f t="shared" si="55"/>
        <v>1.2</v>
      </c>
    </row>
    <row r="701" spans="3:14" x14ac:dyDescent="0.25">
      <c r="C701" t="s">
        <v>19</v>
      </c>
      <c r="D701" t="s">
        <v>32</v>
      </c>
      <c r="E701">
        <v>2041</v>
      </c>
      <c r="F701">
        <f t="shared" si="54"/>
        <v>1</v>
      </c>
      <c r="K701" t="s">
        <v>19</v>
      </c>
      <c r="L701" t="s">
        <v>32</v>
      </c>
      <c r="M701">
        <v>2041</v>
      </c>
      <c r="N701">
        <f t="shared" si="55"/>
        <v>1.2</v>
      </c>
    </row>
    <row r="702" spans="3:14" x14ac:dyDescent="0.25">
      <c r="C702" t="s">
        <v>19</v>
      </c>
      <c r="D702" t="s">
        <v>32</v>
      </c>
      <c r="E702">
        <v>2042</v>
      </c>
      <c r="F702">
        <f>1200/1000</f>
        <v>1.2</v>
      </c>
      <c r="K702" t="s">
        <v>19</v>
      </c>
      <c r="L702" t="s">
        <v>32</v>
      </c>
      <c r="M702">
        <v>2042</v>
      </c>
      <c r="N702">
        <f>1500/1000</f>
        <v>1.5</v>
      </c>
    </row>
    <row r="703" spans="3:14" x14ac:dyDescent="0.25">
      <c r="C703" t="s">
        <v>19</v>
      </c>
      <c r="D703" t="s">
        <v>32</v>
      </c>
      <c r="E703">
        <v>2043</v>
      </c>
      <c r="F703">
        <f t="shared" ref="F703:F705" si="56">1200/1000</f>
        <v>1.2</v>
      </c>
      <c r="K703" t="s">
        <v>19</v>
      </c>
      <c r="L703" t="s">
        <v>32</v>
      </c>
      <c r="M703">
        <v>2043</v>
      </c>
      <c r="N703">
        <f t="shared" ref="N703:N730" si="57">1500/1000</f>
        <v>1.5</v>
      </c>
    </row>
    <row r="704" spans="3:14" x14ac:dyDescent="0.25">
      <c r="C704" t="s">
        <v>19</v>
      </c>
      <c r="D704" t="s">
        <v>32</v>
      </c>
      <c r="E704">
        <v>2044</v>
      </c>
      <c r="F704">
        <f t="shared" si="56"/>
        <v>1.2</v>
      </c>
      <c r="K704" t="s">
        <v>19</v>
      </c>
      <c r="L704" t="s">
        <v>32</v>
      </c>
      <c r="M704">
        <v>2044</v>
      </c>
      <c r="N704">
        <f t="shared" si="57"/>
        <v>1.5</v>
      </c>
    </row>
    <row r="705" spans="3:14" x14ac:dyDescent="0.25">
      <c r="C705" t="s">
        <v>19</v>
      </c>
      <c r="D705" t="s">
        <v>32</v>
      </c>
      <c r="E705">
        <v>2045</v>
      </c>
      <c r="F705">
        <f t="shared" si="56"/>
        <v>1.2</v>
      </c>
      <c r="K705" t="s">
        <v>19</v>
      </c>
      <c r="L705" t="s">
        <v>32</v>
      </c>
      <c r="M705">
        <v>2045</v>
      </c>
      <c r="N705">
        <f t="shared" si="57"/>
        <v>1.5</v>
      </c>
    </row>
    <row r="706" spans="3:14" x14ac:dyDescent="0.25">
      <c r="C706" t="s">
        <v>19</v>
      </c>
      <c r="D706" t="s">
        <v>32</v>
      </c>
      <c r="E706">
        <v>2046</v>
      </c>
      <c r="F706">
        <f>1500/1000</f>
        <v>1.5</v>
      </c>
      <c r="K706" t="s">
        <v>19</v>
      </c>
      <c r="L706" t="s">
        <v>32</v>
      </c>
      <c r="M706">
        <v>2046</v>
      </c>
      <c r="N706">
        <f t="shared" si="57"/>
        <v>1.5</v>
      </c>
    </row>
    <row r="707" spans="3:14" x14ac:dyDescent="0.25">
      <c r="C707" t="s">
        <v>19</v>
      </c>
      <c r="D707" t="s">
        <v>32</v>
      </c>
      <c r="E707">
        <v>2047</v>
      </c>
      <c r="F707">
        <f t="shared" ref="F707:F730" si="58">1500/1000</f>
        <v>1.5</v>
      </c>
      <c r="K707" t="s">
        <v>19</v>
      </c>
      <c r="L707" t="s">
        <v>32</v>
      </c>
      <c r="M707">
        <v>2047</v>
      </c>
      <c r="N707">
        <f t="shared" si="57"/>
        <v>1.5</v>
      </c>
    </row>
    <row r="708" spans="3:14" x14ac:dyDescent="0.25">
      <c r="C708" t="s">
        <v>19</v>
      </c>
      <c r="D708" t="s">
        <v>32</v>
      </c>
      <c r="E708">
        <v>2048</v>
      </c>
      <c r="F708">
        <f t="shared" si="58"/>
        <v>1.5</v>
      </c>
      <c r="K708" t="s">
        <v>19</v>
      </c>
      <c r="L708" t="s">
        <v>32</v>
      </c>
      <c r="M708">
        <v>2048</v>
      </c>
      <c r="N708">
        <f t="shared" si="57"/>
        <v>1.5</v>
      </c>
    </row>
    <row r="709" spans="3:14" x14ac:dyDescent="0.25">
      <c r="C709" t="s">
        <v>19</v>
      </c>
      <c r="D709" t="s">
        <v>32</v>
      </c>
      <c r="E709">
        <v>2049</v>
      </c>
      <c r="F709">
        <f t="shared" si="58"/>
        <v>1.5</v>
      </c>
      <c r="K709" t="s">
        <v>19</v>
      </c>
      <c r="L709" t="s">
        <v>32</v>
      </c>
      <c r="M709">
        <v>2049</v>
      </c>
      <c r="N709">
        <f t="shared" si="57"/>
        <v>1.5</v>
      </c>
    </row>
    <row r="710" spans="3:14" x14ac:dyDescent="0.25">
      <c r="C710" t="s">
        <v>19</v>
      </c>
      <c r="D710" t="s">
        <v>32</v>
      </c>
      <c r="E710">
        <v>2050</v>
      </c>
      <c r="F710">
        <f t="shared" si="58"/>
        <v>1.5</v>
      </c>
      <c r="K710" t="s">
        <v>19</v>
      </c>
      <c r="L710" t="s">
        <v>32</v>
      </c>
      <c r="M710">
        <v>2050</v>
      </c>
      <c r="N710">
        <f t="shared" si="57"/>
        <v>1.5</v>
      </c>
    </row>
    <row r="711" spans="3:14" x14ac:dyDescent="0.25">
      <c r="C711" t="s">
        <v>19</v>
      </c>
      <c r="D711" t="s">
        <v>32</v>
      </c>
      <c r="E711">
        <v>2051</v>
      </c>
      <c r="F711">
        <f t="shared" si="58"/>
        <v>1.5</v>
      </c>
      <c r="K711" t="s">
        <v>19</v>
      </c>
      <c r="L711" t="s">
        <v>32</v>
      </c>
      <c r="M711">
        <v>2051</v>
      </c>
      <c r="N711">
        <f t="shared" si="57"/>
        <v>1.5</v>
      </c>
    </row>
    <row r="712" spans="3:14" x14ac:dyDescent="0.25">
      <c r="C712" t="s">
        <v>19</v>
      </c>
      <c r="D712" t="s">
        <v>32</v>
      </c>
      <c r="E712">
        <v>2052</v>
      </c>
      <c r="F712">
        <f t="shared" si="58"/>
        <v>1.5</v>
      </c>
      <c r="K712" t="s">
        <v>19</v>
      </c>
      <c r="L712" t="s">
        <v>32</v>
      </c>
      <c r="M712">
        <v>2052</v>
      </c>
      <c r="N712">
        <f t="shared" si="57"/>
        <v>1.5</v>
      </c>
    </row>
    <row r="713" spans="3:14" x14ac:dyDescent="0.25">
      <c r="C713" t="s">
        <v>19</v>
      </c>
      <c r="D713" t="s">
        <v>32</v>
      </c>
      <c r="E713">
        <v>2053</v>
      </c>
      <c r="F713">
        <f t="shared" si="58"/>
        <v>1.5</v>
      </c>
      <c r="K713" t="s">
        <v>19</v>
      </c>
      <c r="L713" t="s">
        <v>32</v>
      </c>
      <c r="M713">
        <v>2053</v>
      </c>
      <c r="N713">
        <f t="shared" si="57"/>
        <v>1.5</v>
      </c>
    </row>
    <row r="714" spans="3:14" x14ac:dyDescent="0.25">
      <c r="C714" t="s">
        <v>19</v>
      </c>
      <c r="D714" t="s">
        <v>32</v>
      </c>
      <c r="E714">
        <v>2054</v>
      </c>
      <c r="F714">
        <f t="shared" si="58"/>
        <v>1.5</v>
      </c>
      <c r="K714" t="s">
        <v>19</v>
      </c>
      <c r="L714" t="s">
        <v>32</v>
      </c>
      <c r="M714">
        <v>2054</v>
      </c>
      <c r="N714">
        <f t="shared" si="57"/>
        <v>1.5</v>
      </c>
    </row>
    <row r="715" spans="3:14" x14ac:dyDescent="0.25">
      <c r="C715" t="s">
        <v>19</v>
      </c>
      <c r="D715" t="s">
        <v>32</v>
      </c>
      <c r="E715">
        <v>2055</v>
      </c>
      <c r="F715">
        <f t="shared" si="58"/>
        <v>1.5</v>
      </c>
      <c r="K715" t="s">
        <v>19</v>
      </c>
      <c r="L715" t="s">
        <v>32</v>
      </c>
      <c r="M715">
        <v>2055</v>
      </c>
      <c r="N715">
        <f t="shared" si="57"/>
        <v>1.5</v>
      </c>
    </row>
    <row r="716" spans="3:14" x14ac:dyDescent="0.25">
      <c r="C716" t="s">
        <v>19</v>
      </c>
      <c r="D716" t="s">
        <v>32</v>
      </c>
      <c r="E716">
        <v>2056</v>
      </c>
      <c r="F716">
        <f t="shared" si="58"/>
        <v>1.5</v>
      </c>
      <c r="K716" t="s">
        <v>19</v>
      </c>
      <c r="L716" t="s">
        <v>32</v>
      </c>
      <c r="M716">
        <v>2056</v>
      </c>
      <c r="N716">
        <f t="shared" si="57"/>
        <v>1.5</v>
      </c>
    </row>
    <row r="717" spans="3:14" x14ac:dyDescent="0.25">
      <c r="C717" t="s">
        <v>19</v>
      </c>
      <c r="D717" t="s">
        <v>32</v>
      </c>
      <c r="E717">
        <v>2057</v>
      </c>
      <c r="F717">
        <f t="shared" si="58"/>
        <v>1.5</v>
      </c>
      <c r="K717" t="s">
        <v>19</v>
      </c>
      <c r="L717" t="s">
        <v>32</v>
      </c>
      <c r="M717">
        <v>2057</v>
      </c>
      <c r="N717">
        <f t="shared" si="57"/>
        <v>1.5</v>
      </c>
    </row>
    <row r="718" spans="3:14" x14ac:dyDescent="0.25">
      <c r="C718" t="s">
        <v>19</v>
      </c>
      <c r="D718" t="s">
        <v>32</v>
      </c>
      <c r="E718">
        <v>2058</v>
      </c>
      <c r="F718">
        <f t="shared" si="58"/>
        <v>1.5</v>
      </c>
      <c r="K718" t="s">
        <v>19</v>
      </c>
      <c r="L718" t="s">
        <v>32</v>
      </c>
      <c r="M718">
        <v>2058</v>
      </c>
      <c r="N718">
        <f t="shared" si="57"/>
        <v>1.5</v>
      </c>
    </row>
    <row r="719" spans="3:14" x14ac:dyDescent="0.25">
      <c r="C719" t="s">
        <v>19</v>
      </c>
      <c r="D719" t="s">
        <v>32</v>
      </c>
      <c r="E719">
        <v>2059</v>
      </c>
      <c r="F719">
        <f t="shared" si="58"/>
        <v>1.5</v>
      </c>
      <c r="K719" t="s">
        <v>19</v>
      </c>
      <c r="L719" t="s">
        <v>32</v>
      </c>
      <c r="M719">
        <v>2059</v>
      </c>
      <c r="N719">
        <f t="shared" si="57"/>
        <v>1.5</v>
      </c>
    </row>
    <row r="720" spans="3:14" x14ac:dyDescent="0.25">
      <c r="C720" t="s">
        <v>19</v>
      </c>
      <c r="D720" t="s">
        <v>32</v>
      </c>
      <c r="E720">
        <v>2060</v>
      </c>
      <c r="F720">
        <f t="shared" si="58"/>
        <v>1.5</v>
      </c>
      <c r="K720" t="s">
        <v>19</v>
      </c>
      <c r="L720" t="s">
        <v>32</v>
      </c>
      <c r="M720">
        <v>2060</v>
      </c>
      <c r="N720">
        <f t="shared" si="57"/>
        <v>1.5</v>
      </c>
    </row>
    <row r="721" spans="3:14" x14ac:dyDescent="0.25">
      <c r="C721" t="s">
        <v>19</v>
      </c>
      <c r="D721" t="s">
        <v>32</v>
      </c>
      <c r="E721">
        <v>2061</v>
      </c>
      <c r="F721">
        <f t="shared" si="58"/>
        <v>1.5</v>
      </c>
      <c r="K721" t="s">
        <v>19</v>
      </c>
      <c r="L721" t="s">
        <v>32</v>
      </c>
      <c r="M721">
        <v>2061</v>
      </c>
      <c r="N721">
        <f t="shared" si="57"/>
        <v>1.5</v>
      </c>
    </row>
    <row r="722" spans="3:14" x14ac:dyDescent="0.25">
      <c r="C722" t="s">
        <v>19</v>
      </c>
      <c r="D722" t="s">
        <v>32</v>
      </c>
      <c r="E722">
        <v>2062</v>
      </c>
      <c r="F722">
        <f t="shared" si="58"/>
        <v>1.5</v>
      </c>
      <c r="K722" t="s">
        <v>19</v>
      </c>
      <c r="L722" t="s">
        <v>32</v>
      </c>
      <c r="M722">
        <v>2062</v>
      </c>
      <c r="N722">
        <f t="shared" si="57"/>
        <v>1.5</v>
      </c>
    </row>
    <row r="723" spans="3:14" x14ac:dyDescent="0.25">
      <c r="C723" t="s">
        <v>19</v>
      </c>
      <c r="D723" t="s">
        <v>32</v>
      </c>
      <c r="E723">
        <v>2063</v>
      </c>
      <c r="F723">
        <f t="shared" si="58"/>
        <v>1.5</v>
      </c>
      <c r="K723" t="s">
        <v>19</v>
      </c>
      <c r="L723" t="s">
        <v>32</v>
      </c>
      <c r="M723">
        <v>2063</v>
      </c>
      <c r="N723">
        <f t="shared" si="57"/>
        <v>1.5</v>
      </c>
    </row>
    <row r="724" spans="3:14" x14ac:dyDescent="0.25">
      <c r="C724" t="s">
        <v>19</v>
      </c>
      <c r="D724" t="s">
        <v>32</v>
      </c>
      <c r="E724">
        <v>2064</v>
      </c>
      <c r="F724">
        <f t="shared" si="58"/>
        <v>1.5</v>
      </c>
      <c r="K724" t="s">
        <v>19</v>
      </c>
      <c r="L724" t="s">
        <v>32</v>
      </c>
      <c r="M724">
        <v>2064</v>
      </c>
      <c r="N724">
        <f t="shared" si="57"/>
        <v>1.5</v>
      </c>
    </row>
    <row r="725" spans="3:14" x14ac:dyDescent="0.25">
      <c r="C725" t="s">
        <v>19</v>
      </c>
      <c r="D725" t="s">
        <v>32</v>
      </c>
      <c r="E725">
        <v>2065</v>
      </c>
      <c r="F725">
        <f t="shared" si="58"/>
        <v>1.5</v>
      </c>
      <c r="K725" t="s">
        <v>19</v>
      </c>
      <c r="L725" t="s">
        <v>32</v>
      </c>
      <c r="M725">
        <v>2065</v>
      </c>
      <c r="N725">
        <f t="shared" si="57"/>
        <v>1.5</v>
      </c>
    </row>
    <row r="726" spans="3:14" x14ac:dyDescent="0.25">
      <c r="C726" t="s">
        <v>19</v>
      </c>
      <c r="D726" t="s">
        <v>32</v>
      </c>
      <c r="E726">
        <v>2066</v>
      </c>
      <c r="F726">
        <f t="shared" si="58"/>
        <v>1.5</v>
      </c>
      <c r="K726" t="s">
        <v>19</v>
      </c>
      <c r="L726" t="s">
        <v>32</v>
      </c>
      <c r="M726">
        <v>2066</v>
      </c>
      <c r="N726">
        <f t="shared" si="57"/>
        <v>1.5</v>
      </c>
    </row>
    <row r="727" spans="3:14" x14ac:dyDescent="0.25">
      <c r="C727" t="s">
        <v>19</v>
      </c>
      <c r="D727" t="s">
        <v>32</v>
      </c>
      <c r="E727">
        <v>2067</v>
      </c>
      <c r="F727">
        <f t="shared" si="58"/>
        <v>1.5</v>
      </c>
      <c r="K727" t="s">
        <v>19</v>
      </c>
      <c r="L727" t="s">
        <v>32</v>
      </c>
      <c r="M727">
        <v>2067</v>
      </c>
      <c r="N727">
        <f t="shared" si="57"/>
        <v>1.5</v>
      </c>
    </row>
    <row r="728" spans="3:14" x14ac:dyDescent="0.25">
      <c r="C728" t="s">
        <v>19</v>
      </c>
      <c r="D728" t="s">
        <v>32</v>
      </c>
      <c r="E728">
        <v>2068</v>
      </c>
      <c r="F728">
        <f t="shared" si="58"/>
        <v>1.5</v>
      </c>
      <c r="K728" t="s">
        <v>19</v>
      </c>
      <c r="L728" t="s">
        <v>32</v>
      </c>
      <c r="M728">
        <v>2068</v>
      </c>
      <c r="N728">
        <f t="shared" si="57"/>
        <v>1.5</v>
      </c>
    </row>
    <row r="729" spans="3:14" x14ac:dyDescent="0.25">
      <c r="C729" t="s">
        <v>19</v>
      </c>
      <c r="D729" t="s">
        <v>32</v>
      </c>
      <c r="E729">
        <v>2069</v>
      </c>
      <c r="F729">
        <f t="shared" si="58"/>
        <v>1.5</v>
      </c>
      <c r="K729" t="s">
        <v>19</v>
      </c>
      <c r="L729" t="s">
        <v>32</v>
      </c>
      <c r="M729">
        <v>2069</v>
      </c>
      <c r="N729">
        <f t="shared" si="57"/>
        <v>1.5</v>
      </c>
    </row>
    <row r="730" spans="3:14" x14ac:dyDescent="0.25">
      <c r="C730" t="s">
        <v>19</v>
      </c>
      <c r="D730" t="s">
        <v>32</v>
      </c>
      <c r="E730">
        <v>2070</v>
      </c>
      <c r="F730">
        <f t="shared" si="58"/>
        <v>1.5</v>
      </c>
      <c r="K730" t="s">
        <v>19</v>
      </c>
      <c r="L730" t="s">
        <v>32</v>
      </c>
      <c r="M730">
        <v>2070</v>
      </c>
      <c r="N730">
        <f t="shared" si="57"/>
        <v>1.5</v>
      </c>
    </row>
    <row r="731" spans="3:14" x14ac:dyDescent="0.25">
      <c r="C731" t="s">
        <v>19</v>
      </c>
      <c r="D731" t="s">
        <v>33</v>
      </c>
      <c r="E731">
        <v>2015</v>
      </c>
      <c r="F731">
        <v>0</v>
      </c>
      <c r="K731" t="s">
        <v>19</v>
      </c>
      <c r="L731" t="s">
        <v>33</v>
      </c>
      <c r="M731">
        <v>2015</v>
      </c>
      <c r="N731">
        <v>99999999</v>
      </c>
    </row>
    <row r="732" spans="3:14" x14ac:dyDescent="0.25">
      <c r="C732" t="s">
        <v>19</v>
      </c>
      <c r="D732" t="s">
        <v>33</v>
      </c>
      <c r="E732">
        <v>2016</v>
      </c>
      <c r="F732">
        <v>0</v>
      </c>
      <c r="K732" t="s">
        <v>19</v>
      </c>
      <c r="L732" t="s">
        <v>33</v>
      </c>
      <c r="M732">
        <v>2016</v>
      </c>
      <c r="N732">
        <v>99999999</v>
      </c>
    </row>
    <row r="733" spans="3:14" x14ac:dyDescent="0.25">
      <c r="C733" t="s">
        <v>19</v>
      </c>
      <c r="D733" t="s">
        <v>33</v>
      </c>
      <c r="E733">
        <v>2017</v>
      </c>
      <c r="F733">
        <v>0</v>
      </c>
      <c r="K733" t="s">
        <v>19</v>
      </c>
      <c r="L733" t="s">
        <v>33</v>
      </c>
      <c r="M733">
        <v>2017</v>
      </c>
      <c r="N733">
        <v>99999999</v>
      </c>
    </row>
    <row r="734" spans="3:14" x14ac:dyDescent="0.25">
      <c r="C734" t="s">
        <v>19</v>
      </c>
      <c r="D734" t="s">
        <v>33</v>
      </c>
      <c r="E734">
        <v>2018</v>
      </c>
      <c r="F734">
        <v>0</v>
      </c>
      <c r="K734" t="s">
        <v>19</v>
      </c>
      <c r="L734" t="s">
        <v>33</v>
      </c>
      <c r="M734">
        <v>2018</v>
      </c>
      <c r="N734">
        <v>99999999</v>
      </c>
    </row>
    <row r="735" spans="3:14" x14ac:dyDescent="0.25">
      <c r="C735" t="s">
        <v>19</v>
      </c>
      <c r="D735" t="s">
        <v>33</v>
      </c>
      <c r="E735">
        <v>2019</v>
      </c>
      <c r="F735">
        <v>0</v>
      </c>
      <c r="K735" t="s">
        <v>19</v>
      </c>
      <c r="L735" t="s">
        <v>33</v>
      </c>
      <c r="M735">
        <v>2019</v>
      </c>
      <c r="N735">
        <v>99999999</v>
      </c>
    </row>
    <row r="736" spans="3:14" x14ac:dyDescent="0.25">
      <c r="C736" t="s">
        <v>19</v>
      </c>
      <c r="D736" t="s">
        <v>33</v>
      </c>
      <c r="E736">
        <v>2020</v>
      </c>
      <c r="F736">
        <v>0</v>
      </c>
      <c r="K736" t="s">
        <v>19</v>
      </c>
      <c r="L736" t="s">
        <v>33</v>
      </c>
      <c r="M736">
        <v>2020</v>
      </c>
      <c r="N736">
        <v>99999999</v>
      </c>
    </row>
    <row r="737" spans="3:14" x14ac:dyDescent="0.25">
      <c r="C737" t="s">
        <v>19</v>
      </c>
      <c r="D737" t="s">
        <v>33</v>
      </c>
      <c r="E737">
        <v>2021</v>
      </c>
      <c r="F737">
        <v>0</v>
      </c>
      <c r="K737" t="s">
        <v>19</v>
      </c>
      <c r="L737" t="s">
        <v>33</v>
      </c>
      <c r="M737">
        <v>2021</v>
      </c>
      <c r="N737">
        <v>99999999</v>
      </c>
    </row>
    <row r="738" spans="3:14" x14ac:dyDescent="0.25">
      <c r="C738" t="s">
        <v>19</v>
      </c>
      <c r="D738" t="s">
        <v>33</v>
      </c>
      <c r="E738">
        <v>2022</v>
      </c>
      <c r="F738">
        <v>0</v>
      </c>
      <c r="K738" t="s">
        <v>19</v>
      </c>
      <c r="L738" t="s">
        <v>33</v>
      </c>
      <c r="M738">
        <v>2022</v>
      </c>
      <c r="N738">
        <v>99999999</v>
      </c>
    </row>
    <row r="739" spans="3:14" x14ac:dyDescent="0.25">
      <c r="C739" t="s">
        <v>19</v>
      </c>
      <c r="D739" t="s">
        <v>33</v>
      </c>
      <c r="E739">
        <v>2023</v>
      </c>
      <c r="F739">
        <v>0</v>
      </c>
      <c r="K739" t="s">
        <v>19</v>
      </c>
      <c r="L739" t="s">
        <v>33</v>
      </c>
      <c r="M739">
        <v>2023</v>
      </c>
      <c r="N739">
        <v>99999999</v>
      </c>
    </row>
    <row r="740" spans="3:14" x14ac:dyDescent="0.25">
      <c r="C740" t="s">
        <v>19</v>
      </c>
      <c r="D740" t="s">
        <v>33</v>
      </c>
      <c r="E740">
        <v>2024</v>
      </c>
      <c r="F740">
        <v>0</v>
      </c>
      <c r="K740" t="s">
        <v>19</v>
      </c>
      <c r="L740" t="s">
        <v>33</v>
      </c>
      <c r="M740">
        <v>2024</v>
      </c>
      <c r="N740">
        <v>99999999</v>
      </c>
    </row>
    <row r="741" spans="3:14" x14ac:dyDescent="0.25">
      <c r="C741" t="s">
        <v>19</v>
      </c>
      <c r="D741" t="s">
        <v>33</v>
      </c>
      <c r="E741">
        <v>2025</v>
      </c>
      <c r="F741">
        <v>0</v>
      </c>
      <c r="K741" t="s">
        <v>19</v>
      </c>
      <c r="L741" t="s">
        <v>33</v>
      </c>
      <c r="M741">
        <v>2025</v>
      </c>
      <c r="N741">
        <v>99999999</v>
      </c>
    </row>
    <row r="742" spans="3:14" x14ac:dyDescent="0.25">
      <c r="C742" t="s">
        <v>19</v>
      </c>
      <c r="D742" t="s">
        <v>33</v>
      </c>
      <c r="E742">
        <v>2026</v>
      </c>
      <c r="F742">
        <v>0</v>
      </c>
      <c r="K742" t="s">
        <v>19</v>
      </c>
      <c r="L742" t="s">
        <v>33</v>
      </c>
      <c r="M742">
        <v>2026</v>
      </c>
      <c r="N742">
        <v>99999999</v>
      </c>
    </row>
    <row r="743" spans="3:14" x14ac:dyDescent="0.25">
      <c r="C743" t="s">
        <v>19</v>
      </c>
      <c r="D743" t="s">
        <v>33</v>
      </c>
      <c r="E743">
        <v>2027</v>
      </c>
      <c r="F743">
        <v>0</v>
      </c>
      <c r="K743" t="s">
        <v>19</v>
      </c>
      <c r="L743" t="s">
        <v>33</v>
      </c>
      <c r="M743">
        <v>2027</v>
      </c>
      <c r="N743">
        <v>99999999</v>
      </c>
    </row>
    <row r="744" spans="3:14" x14ac:dyDescent="0.25">
      <c r="C744" t="s">
        <v>19</v>
      </c>
      <c r="D744" t="s">
        <v>33</v>
      </c>
      <c r="E744">
        <v>2028</v>
      </c>
      <c r="F744">
        <v>0</v>
      </c>
      <c r="K744" t="s">
        <v>19</v>
      </c>
      <c r="L744" t="s">
        <v>33</v>
      </c>
      <c r="M744">
        <v>2028</v>
      </c>
      <c r="N744">
        <v>99999999</v>
      </c>
    </row>
    <row r="745" spans="3:14" x14ac:dyDescent="0.25">
      <c r="C745" t="s">
        <v>19</v>
      </c>
      <c r="D745" t="s">
        <v>33</v>
      </c>
      <c r="E745">
        <v>2029</v>
      </c>
      <c r="F745">
        <v>0</v>
      </c>
      <c r="K745" t="s">
        <v>19</v>
      </c>
      <c r="L745" t="s">
        <v>33</v>
      </c>
      <c r="M745">
        <v>2029</v>
      </c>
      <c r="N745">
        <v>99999999</v>
      </c>
    </row>
    <row r="746" spans="3:14" x14ac:dyDescent="0.25">
      <c r="C746" t="s">
        <v>19</v>
      </c>
      <c r="D746" t="s">
        <v>33</v>
      </c>
      <c r="E746">
        <v>2030</v>
      </c>
      <c r="F746">
        <v>0</v>
      </c>
      <c r="K746" t="s">
        <v>19</v>
      </c>
      <c r="L746" t="s">
        <v>33</v>
      </c>
      <c r="M746">
        <v>2030</v>
      </c>
      <c r="N746">
        <v>99999999</v>
      </c>
    </row>
    <row r="747" spans="3:14" x14ac:dyDescent="0.25">
      <c r="C747" t="s">
        <v>19</v>
      </c>
      <c r="D747" t="s">
        <v>33</v>
      </c>
      <c r="E747">
        <v>2031</v>
      </c>
      <c r="F747">
        <v>0</v>
      </c>
      <c r="K747" t="s">
        <v>19</v>
      </c>
      <c r="L747" t="s">
        <v>33</v>
      </c>
      <c r="M747">
        <v>2031</v>
      </c>
      <c r="N747">
        <v>99999999</v>
      </c>
    </row>
    <row r="748" spans="3:14" x14ac:dyDescent="0.25">
      <c r="C748" t="s">
        <v>19</v>
      </c>
      <c r="D748" t="s">
        <v>33</v>
      </c>
      <c r="E748">
        <v>2032</v>
      </c>
      <c r="F748">
        <v>0</v>
      </c>
      <c r="K748" t="s">
        <v>19</v>
      </c>
      <c r="L748" t="s">
        <v>33</v>
      </c>
      <c r="M748">
        <v>2032</v>
      </c>
      <c r="N748">
        <v>99999999</v>
      </c>
    </row>
    <row r="749" spans="3:14" x14ac:dyDescent="0.25">
      <c r="C749" t="s">
        <v>19</v>
      </c>
      <c r="D749" t="s">
        <v>33</v>
      </c>
      <c r="E749">
        <v>2033</v>
      </c>
      <c r="F749">
        <v>0</v>
      </c>
      <c r="K749" t="s">
        <v>19</v>
      </c>
      <c r="L749" t="s">
        <v>33</v>
      </c>
      <c r="M749">
        <v>2033</v>
      </c>
      <c r="N749">
        <v>99999999</v>
      </c>
    </row>
    <row r="750" spans="3:14" x14ac:dyDescent="0.25">
      <c r="C750" t="s">
        <v>19</v>
      </c>
      <c r="D750" t="s">
        <v>33</v>
      </c>
      <c r="E750">
        <v>2034</v>
      </c>
      <c r="F750">
        <v>0</v>
      </c>
      <c r="K750" t="s">
        <v>19</v>
      </c>
      <c r="L750" t="s">
        <v>33</v>
      </c>
      <c r="M750">
        <v>2034</v>
      </c>
      <c r="N750">
        <v>99999999</v>
      </c>
    </row>
    <row r="751" spans="3:14" x14ac:dyDescent="0.25">
      <c r="C751" t="s">
        <v>19</v>
      </c>
      <c r="D751" t="s">
        <v>33</v>
      </c>
      <c r="E751">
        <v>2035</v>
      </c>
      <c r="F751">
        <v>0</v>
      </c>
      <c r="K751" t="s">
        <v>19</v>
      </c>
      <c r="L751" t="s">
        <v>33</v>
      </c>
      <c r="M751">
        <v>2035</v>
      </c>
      <c r="N751">
        <v>99999999</v>
      </c>
    </row>
    <row r="752" spans="3:14" x14ac:dyDescent="0.25">
      <c r="C752" t="s">
        <v>19</v>
      </c>
      <c r="D752" t="s">
        <v>33</v>
      </c>
      <c r="E752">
        <v>2036</v>
      </c>
      <c r="F752">
        <v>0</v>
      </c>
      <c r="K752" t="s">
        <v>19</v>
      </c>
      <c r="L752" t="s">
        <v>33</v>
      </c>
      <c r="M752">
        <v>2036</v>
      </c>
      <c r="N752">
        <v>99999999</v>
      </c>
    </row>
    <row r="753" spans="3:14" x14ac:dyDescent="0.25">
      <c r="C753" t="s">
        <v>19</v>
      </c>
      <c r="D753" t="s">
        <v>33</v>
      </c>
      <c r="E753">
        <v>2037</v>
      </c>
      <c r="F753">
        <v>0</v>
      </c>
      <c r="K753" t="s">
        <v>19</v>
      </c>
      <c r="L753" t="s">
        <v>33</v>
      </c>
      <c r="M753">
        <v>2037</v>
      </c>
      <c r="N753">
        <v>99999999</v>
      </c>
    </row>
    <row r="754" spans="3:14" x14ac:dyDescent="0.25">
      <c r="C754" t="s">
        <v>19</v>
      </c>
      <c r="D754" t="s">
        <v>33</v>
      </c>
      <c r="E754">
        <v>2038</v>
      </c>
      <c r="F754">
        <v>0</v>
      </c>
      <c r="K754" t="s">
        <v>19</v>
      </c>
      <c r="L754" t="s">
        <v>33</v>
      </c>
      <c r="M754">
        <v>2038</v>
      </c>
      <c r="N754">
        <v>99999999</v>
      </c>
    </row>
    <row r="755" spans="3:14" x14ac:dyDescent="0.25">
      <c r="C755" t="s">
        <v>19</v>
      </c>
      <c r="D755" t="s">
        <v>33</v>
      </c>
      <c r="E755">
        <v>2039</v>
      </c>
      <c r="F755">
        <v>0</v>
      </c>
      <c r="K755" t="s">
        <v>19</v>
      </c>
      <c r="L755" t="s">
        <v>33</v>
      </c>
      <c r="M755">
        <v>2039</v>
      </c>
      <c r="N755">
        <v>99999999</v>
      </c>
    </row>
    <row r="756" spans="3:14" x14ac:dyDescent="0.25">
      <c r="C756" t="s">
        <v>19</v>
      </c>
      <c r="D756" t="s">
        <v>33</v>
      </c>
      <c r="E756">
        <v>2040</v>
      </c>
      <c r="F756">
        <v>0</v>
      </c>
      <c r="K756" t="s">
        <v>19</v>
      </c>
      <c r="L756" t="s">
        <v>33</v>
      </c>
      <c r="M756">
        <v>2040</v>
      </c>
      <c r="N756">
        <v>99999999</v>
      </c>
    </row>
    <row r="757" spans="3:14" x14ac:dyDescent="0.25">
      <c r="C757" t="s">
        <v>19</v>
      </c>
      <c r="D757" t="s">
        <v>33</v>
      </c>
      <c r="E757">
        <v>2041</v>
      </c>
      <c r="F757">
        <v>0</v>
      </c>
      <c r="K757" t="s">
        <v>19</v>
      </c>
      <c r="L757" t="s">
        <v>33</v>
      </c>
      <c r="M757">
        <v>2041</v>
      </c>
      <c r="N757">
        <v>99999999</v>
      </c>
    </row>
    <row r="758" spans="3:14" x14ac:dyDescent="0.25">
      <c r="C758" t="s">
        <v>19</v>
      </c>
      <c r="D758" t="s">
        <v>33</v>
      </c>
      <c r="E758">
        <v>2042</v>
      </c>
      <c r="F758">
        <v>0</v>
      </c>
      <c r="K758" t="s">
        <v>19</v>
      </c>
      <c r="L758" t="s">
        <v>33</v>
      </c>
      <c r="M758">
        <v>2042</v>
      </c>
      <c r="N758">
        <v>99999999</v>
      </c>
    </row>
    <row r="759" spans="3:14" x14ac:dyDescent="0.25">
      <c r="C759" t="s">
        <v>19</v>
      </c>
      <c r="D759" t="s">
        <v>33</v>
      </c>
      <c r="E759">
        <v>2043</v>
      </c>
      <c r="F759">
        <v>0</v>
      </c>
      <c r="K759" t="s">
        <v>19</v>
      </c>
      <c r="L759" t="s">
        <v>33</v>
      </c>
      <c r="M759">
        <v>2043</v>
      </c>
      <c r="N759">
        <v>99999999</v>
      </c>
    </row>
    <row r="760" spans="3:14" x14ac:dyDescent="0.25">
      <c r="C760" t="s">
        <v>19</v>
      </c>
      <c r="D760" t="s">
        <v>33</v>
      </c>
      <c r="E760">
        <v>2044</v>
      </c>
      <c r="F760">
        <v>0</v>
      </c>
      <c r="K760" t="s">
        <v>19</v>
      </c>
      <c r="L760" t="s">
        <v>33</v>
      </c>
      <c r="M760">
        <v>2044</v>
      </c>
      <c r="N760">
        <v>99999999</v>
      </c>
    </row>
    <row r="761" spans="3:14" x14ac:dyDescent="0.25">
      <c r="C761" t="s">
        <v>19</v>
      </c>
      <c r="D761" t="s">
        <v>33</v>
      </c>
      <c r="E761">
        <v>2045</v>
      </c>
      <c r="F761">
        <v>0</v>
      </c>
      <c r="K761" t="s">
        <v>19</v>
      </c>
      <c r="L761" t="s">
        <v>33</v>
      </c>
      <c r="M761">
        <v>2045</v>
      </c>
      <c r="N761">
        <v>99999999</v>
      </c>
    </row>
    <row r="762" spans="3:14" x14ac:dyDescent="0.25">
      <c r="C762" t="s">
        <v>19</v>
      </c>
      <c r="D762" t="s">
        <v>33</v>
      </c>
      <c r="E762">
        <v>2046</v>
      </c>
      <c r="F762">
        <v>0</v>
      </c>
      <c r="K762" t="s">
        <v>19</v>
      </c>
      <c r="L762" t="s">
        <v>33</v>
      </c>
      <c r="M762">
        <v>2046</v>
      </c>
      <c r="N762">
        <v>99999999</v>
      </c>
    </row>
    <row r="763" spans="3:14" x14ac:dyDescent="0.25">
      <c r="C763" t="s">
        <v>19</v>
      </c>
      <c r="D763" t="s">
        <v>33</v>
      </c>
      <c r="E763">
        <v>2047</v>
      </c>
      <c r="F763">
        <v>0</v>
      </c>
      <c r="K763" t="s">
        <v>19</v>
      </c>
      <c r="L763" t="s">
        <v>33</v>
      </c>
      <c r="M763">
        <v>2047</v>
      </c>
      <c r="N763">
        <v>99999999</v>
      </c>
    </row>
    <row r="764" spans="3:14" x14ac:dyDescent="0.25">
      <c r="C764" t="s">
        <v>19</v>
      </c>
      <c r="D764" t="s">
        <v>33</v>
      </c>
      <c r="E764">
        <v>2048</v>
      </c>
      <c r="F764">
        <v>0</v>
      </c>
      <c r="K764" t="s">
        <v>19</v>
      </c>
      <c r="L764" t="s">
        <v>33</v>
      </c>
      <c r="M764">
        <v>2048</v>
      </c>
      <c r="N764">
        <v>99999999</v>
      </c>
    </row>
    <row r="765" spans="3:14" x14ac:dyDescent="0.25">
      <c r="C765" t="s">
        <v>19</v>
      </c>
      <c r="D765" t="s">
        <v>33</v>
      </c>
      <c r="E765">
        <v>2049</v>
      </c>
      <c r="F765">
        <v>0</v>
      </c>
      <c r="K765" t="s">
        <v>19</v>
      </c>
      <c r="L765" t="s">
        <v>33</v>
      </c>
      <c r="M765">
        <v>2049</v>
      </c>
      <c r="N765">
        <v>99999999</v>
      </c>
    </row>
    <row r="766" spans="3:14" x14ac:dyDescent="0.25">
      <c r="C766" t="s">
        <v>19</v>
      </c>
      <c r="D766" t="s">
        <v>33</v>
      </c>
      <c r="E766">
        <v>2050</v>
      </c>
      <c r="F766">
        <v>0</v>
      </c>
      <c r="K766" t="s">
        <v>19</v>
      </c>
      <c r="L766" t="s">
        <v>33</v>
      </c>
      <c r="M766">
        <v>2050</v>
      </c>
      <c r="N766">
        <v>99999999</v>
      </c>
    </row>
    <row r="767" spans="3:14" x14ac:dyDescent="0.25">
      <c r="C767" t="s">
        <v>19</v>
      </c>
      <c r="D767" t="s">
        <v>33</v>
      </c>
      <c r="E767">
        <v>2051</v>
      </c>
      <c r="F767">
        <v>0</v>
      </c>
      <c r="K767" t="s">
        <v>19</v>
      </c>
      <c r="L767" t="s">
        <v>33</v>
      </c>
      <c r="M767">
        <v>2051</v>
      </c>
      <c r="N767">
        <v>99999999</v>
      </c>
    </row>
    <row r="768" spans="3:14" x14ac:dyDescent="0.25">
      <c r="C768" t="s">
        <v>19</v>
      </c>
      <c r="D768" t="s">
        <v>33</v>
      </c>
      <c r="E768">
        <v>2052</v>
      </c>
      <c r="F768">
        <v>0</v>
      </c>
      <c r="K768" t="s">
        <v>19</v>
      </c>
      <c r="L768" t="s">
        <v>33</v>
      </c>
      <c r="M768">
        <v>2052</v>
      </c>
      <c r="N768">
        <v>99999999</v>
      </c>
    </row>
    <row r="769" spans="3:14" x14ac:dyDescent="0.25">
      <c r="C769" t="s">
        <v>19</v>
      </c>
      <c r="D769" t="s">
        <v>33</v>
      </c>
      <c r="E769">
        <v>2053</v>
      </c>
      <c r="F769">
        <v>0</v>
      </c>
      <c r="K769" t="s">
        <v>19</v>
      </c>
      <c r="L769" t="s">
        <v>33</v>
      </c>
      <c r="M769">
        <v>2053</v>
      </c>
      <c r="N769">
        <v>99999999</v>
      </c>
    </row>
    <row r="770" spans="3:14" x14ac:dyDescent="0.25">
      <c r="C770" t="s">
        <v>19</v>
      </c>
      <c r="D770" t="s">
        <v>33</v>
      </c>
      <c r="E770">
        <v>2054</v>
      </c>
      <c r="F770">
        <v>0</v>
      </c>
      <c r="K770" t="s">
        <v>19</v>
      </c>
      <c r="L770" t="s">
        <v>33</v>
      </c>
      <c r="M770">
        <v>2054</v>
      </c>
      <c r="N770">
        <v>99999999</v>
      </c>
    </row>
    <row r="771" spans="3:14" x14ac:dyDescent="0.25">
      <c r="C771" t="s">
        <v>19</v>
      </c>
      <c r="D771" t="s">
        <v>33</v>
      </c>
      <c r="E771">
        <v>2055</v>
      </c>
      <c r="F771">
        <v>0</v>
      </c>
      <c r="K771" t="s">
        <v>19</v>
      </c>
      <c r="L771" t="s">
        <v>33</v>
      </c>
      <c r="M771">
        <v>2055</v>
      </c>
      <c r="N771">
        <v>99999999</v>
      </c>
    </row>
    <row r="772" spans="3:14" x14ac:dyDescent="0.25">
      <c r="C772" t="s">
        <v>19</v>
      </c>
      <c r="D772" t="s">
        <v>33</v>
      </c>
      <c r="E772">
        <v>2056</v>
      </c>
      <c r="F772">
        <v>0</v>
      </c>
      <c r="K772" t="s">
        <v>19</v>
      </c>
      <c r="L772" t="s">
        <v>33</v>
      </c>
      <c r="M772">
        <v>2056</v>
      </c>
      <c r="N772">
        <v>99999999</v>
      </c>
    </row>
    <row r="773" spans="3:14" x14ac:dyDescent="0.25">
      <c r="C773" t="s">
        <v>19</v>
      </c>
      <c r="D773" t="s">
        <v>33</v>
      </c>
      <c r="E773">
        <v>2057</v>
      </c>
      <c r="F773">
        <v>0</v>
      </c>
      <c r="K773" t="s">
        <v>19</v>
      </c>
      <c r="L773" t="s">
        <v>33</v>
      </c>
      <c r="M773">
        <v>2057</v>
      </c>
      <c r="N773">
        <v>99999999</v>
      </c>
    </row>
    <row r="774" spans="3:14" x14ac:dyDescent="0.25">
      <c r="C774" t="s">
        <v>19</v>
      </c>
      <c r="D774" t="s">
        <v>33</v>
      </c>
      <c r="E774">
        <v>2058</v>
      </c>
      <c r="F774">
        <v>0</v>
      </c>
      <c r="K774" t="s">
        <v>19</v>
      </c>
      <c r="L774" t="s">
        <v>33</v>
      </c>
      <c r="M774">
        <v>2058</v>
      </c>
      <c r="N774">
        <v>99999999</v>
      </c>
    </row>
    <row r="775" spans="3:14" x14ac:dyDescent="0.25">
      <c r="C775" t="s">
        <v>19</v>
      </c>
      <c r="D775" t="s">
        <v>33</v>
      </c>
      <c r="E775">
        <v>2059</v>
      </c>
      <c r="F775">
        <v>0</v>
      </c>
      <c r="K775" t="s">
        <v>19</v>
      </c>
      <c r="L775" t="s">
        <v>33</v>
      </c>
      <c r="M775">
        <v>2059</v>
      </c>
      <c r="N775">
        <v>99999999</v>
      </c>
    </row>
    <row r="776" spans="3:14" x14ac:dyDescent="0.25">
      <c r="C776" t="s">
        <v>19</v>
      </c>
      <c r="D776" t="s">
        <v>33</v>
      </c>
      <c r="E776">
        <v>2060</v>
      </c>
      <c r="F776">
        <v>0</v>
      </c>
      <c r="K776" t="s">
        <v>19</v>
      </c>
      <c r="L776" t="s">
        <v>33</v>
      </c>
      <c r="M776">
        <v>2060</v>
      </c>
      <c r="N776">
        <v>99999999</v>
      </c>
    </row>
    <row r="777" spans="3:14" x14ac:dyDescent="0.25">
      <c r="C777" t="s">
        <v>19</v>
      </c>
      <c r="D777" t="s">
        <v>33</v>
      </c>
      <c r="E777">
        <v>2061</v>
      </c>
      <c r="F777">
        <v>0</v>
      </c>
      <c r="K777" t="s">
        <v>19</v>
      </c>
      <c r="L777" t="s">
        <v>33</v>
      </c>
      <c r="M777">
        <v>2061</v>
      </c>
      <c r="N777">
        <v>99999999</v>
      </c>
    </row>
    <row r="778" spans="3:14" x14ac:dyDescent="0.25">
      <c r="C778" t="s">
        <v>19</v>
      </c>
      <c r="D778" t="s">
        <v>33</v>
      </c>
      <c r="E778">
        <v>2062</v>
      </c>
      <c r="F778">
        <v>0</v>
      </c>
      <c r="K778" t="s">
        <v>19</v>
      </c>
      <c r="L778" t="s">
        <v>33</v>
      </c>
      <c r="M778">
        <v>2062</v>
      </c>
      <c r="N778">
        <v>99999999</v>
      </c>
    </row>
    <row r="779" spans="3:14" x14ac:dyDescent="0.25">
      <c r="C779" t="s">
        <v>19</v>
      </c>
      <c r="D779" t="s">
        <v>33</v>
      </c>
      <c r="E779">
        <v>2063</v>
      </c>
      <c r="F779">
        <v>0</v>
      </c>
      <c r="K779" t="s">
        <v>19</v>
      </c>
      <c r="L779" t="s">
        <v>33</v>
      </c>
      <c r="M779">
        <v>2063</v>
      </c>
      <c r="N779">
        <v>99999999</v>
      </c>
    </row>
    <row r="780" spans="3:14" x14ac:dyDescent="0.25">
      <c r="C780" t="s">
        <v>19</v>
      </c>
      <c r="D780" t="s">
        <v>33</v>
      </c>
      <c r="E780">
        <v>2064</v>
      </c>
      <c r="F780">
        <v>0</v>
      </c>
      <c r="K780" t="s">
        <v>19</v>
      </c>
      <c r="L780" t="s">
        <v>33</v>
      </c>
      <c r="M780">
        <v>2064</v>
      </c>
      <c r="N780">
        <v>99999999</v>
      </c>
    </row>
    <row r="781" spans="3:14" x14ac:dyDescent="0.25">
      <c r="C781" t="s">
        <v>19</v>
      </c>
      <c r="D781" t="s">
        <v>33</v>
      </c>
      <c r="E781">
        <v>2065</v>
      </c>
      <c r="F781">
        <v>0</v>
      </c>
      <c r="K781" t="s">
        <v>19</v>
      </c>
      <c r="L781" t="s">
        <v>33</v>
      </c>
      <c r="M781">
        <v>2065</v>
      </c>
      <c r="N781">
        <v>99999999</v>
      </c>
    </row>
    <row r="782" spans="3:14" x14ac:dyDescent="0.25">
      <c r="C782" t="s">
        <v>19</v>
      </c>
      <c r="D782" t="s">
        <v>33</v>
      </c>
      <c r="E782">
        <v>2066</v>
      </c>
      <c r="F782">
        <v>0</v>
      </c>
      <c r="K782" t="s">
        <v>19</v>
      </c>
      <c r="L782" t="s">
        <v>33</v>
      </c>
      <c r="M782">
        <v>2066</v>
      </c>
      <c r="N782">
        <v>99999999</v>
      </c>
    </row>
    <row r="783" spans="3:14" x14ac:dyDescent="0.25">
      <c r="C783" t="s">
        <v>19</v>
      </c>
      <c r="D783" t="s">
        <v>33</v>
      </c>
      <c r="E783">
        <v>2067</v>
      </c>
      <c r="F783">
        <v>0</v>
      </c>
      <c r="K783" t="s">
        <v>19</v>
      </c>
      <c r="L783" t="s">
        <v>33</v>
      </c>
      <c r="M783">
        <v>2067</v>
      </c>
      <c r="N783">
        <v>99999999</v>
      </c>
    </row>
    <row r="784" spans="3:14" x14ac:dyDescent="0.25">
      <c r="C784" t="s">
        <v>19</v>
      </c>
      <c r="D784" t="s">
        <v>33</v>
      </c>
      <c r="E784">
        <v>2068</v>
      </c>
      <c r="F784">
        <v>0</v>
      </c>
      <c r="K784" t="s">
        <v>19</v>
      </c>
      <c r="L784" t="s">
        <v>33</v>
      </c>
      <c r="M784">
        <v>2068</v>
      </c>
      <c r="N784">
        <v>99999999</v>
      </c>
    </row>
    <row r="785" spans="3:14" x14ac:dyDescent="0.25">
      <c r="C785" t="s">
        <v>19</v>
      </c>
      <c r="D785" t="s">
        <v>33</v>
      </c>
      <c r="E785">
        <v>2069</v>
      </c>
      <c r="F785">
        <v>0</v>
      </c>
      <c r="K785" t="s">
        <v>19</v>
      </c>
      <c r="L785" t="s">
        <v>33</v>
      </c>
      <c r="M785">
        <v>2069</v>
      </c>
      <c r="N785">
        <v>99999999</v>
      </c>
    </row>
    <row r="786" spans="3:14" x14ac:dyDescent="0.25">
      <c r="C786" t="s">
        <v>19</v>
      </c>
      <c r="D786" t="s">
        <v>33</v>
      </c>
      <c r="E786">
        <v>2070</v>
      </c>
      <c r="F786">
        <v>0</v>
      </c>
      <c r="K786" t="s">
        <v>19</v>
      </c>
      <c r="L786" t="s">
        <v>33</v>
      </c>
      <c r="M786">
        <v>2070</v>
      </c>
      <c r="N786">
        <v>99999999</v>
      </c>
    </row>
    <row r="787" spans="3:14" x14ac:dyDescent="0.25">
      <c r="C787" t="s">
        <v>19</v>
      </c>
      <c r="D787" t="s">
        <v>34</v>
      </c>
      <c r="E787">
        <v>2015</v>
      </c>
      <c r="F787">
        <v>0</v>
      </c>
      <c r="K787" t="s">
        <v>19</v>
      </c>
      <c r="L787" t="s">
        <v>34</v>
      </c>
      <c r="M787">
        <v>2015</v>
      </c>
      <c r="N787">
        <v>0</v>
      </c>
    </row>
    <row r="788" spans="3:14" x14ac:dyDescent="0.25">
      <c r="C788" t="s">
        <v>19</v>
      </c>
      <c r="D788" t="s">
        <v>34</v>
      </c>
      <c r="E788">
        <v>2016</v>
      </c>
      <c r="F788">
        <v>0</v>
      </c>
      <c r="K788" t="s">
        <v>19</v>
      </c>
      <c r="L788" t="s">
        <v>34</v>
      </c>
      <c r="M788">
        <v>2016</v>
      </c>
      <c r="N788">
        <v>0</v>
      </c>
    </row>
    <row r="789" spans="3:14" x14ac:dyDescent="0.25">
      <c r="C789" t="s">
        <v>19</v>
      </c>
      <c r="D789" t="s">
        <v>34</v>
      </c>
      <c r="E789">
        <v>2017</v>
      </c>
      <c r="F789">
        <v>0</v>
      </c>
      <c r="K789" t="s">
        <v>19</v>
      </c>
      <c r="L789" t="s">
        <v>34</v>
      </c>
      <c r="M789">
        <v>2017</v>
      </c>
      <c r="N789">
        <v>0</v>
      </c>
    </row>
    <row r="790" spans="3:14" x14ac:dyDescent="0.25">
      <c r="C790" t="s">
        <v>19</v>
      </c>
      <c r="D790" t="s">
        <v>34</v>
      </c>
      <c r="E790">
        <v>2018</v>
      </c>
      <c r="F790">
        <v>0</v>
      </c>
      <c r="K790" t="s">
        <v>19</v>
      </c>
      <c r="L790" t="s">
        <v>34</v>
      </c>
      <c r="M790">
        <v>2018</v>
      </c>
      <c r="N790">
        <v>0</v>
      </c>
    </row>
    <row r="791" spans="3:14" x14ac:dyDescent="0.25">
      <c r="C791" t="s">
        <v>19</v>
      </c>
      <c r="D791" t="s">
        <v>34</v>
      </c>
      <c r="E791">
        <v>2019</v>
      </c>
      <c r="F791">
        <v>0</v>
      </c>
      <c r="K791" t="s">
        <v>19</v>
      </c>
      <c r="L791" t="s">
        <v>34</v>
      </c>
      <c r="M791">
        <v>2019</v>
      </c>
      <c r="N791">
        <v>0</v>
      </c>
    </row>
    <row r="792" spans="3:14" x14ac:dyDescent="0.25">
      <c r="C792" t="s">
        <v>19</v>
      </c>
      <c r="D792" t="s">
        <v>34</v>
      </c>
      <c r="E792">
        <v>2020</v>
      </c>
      <c r="F792">
        <v>0</v>
      </c>
      <c r="K792" t="s">
        <v>19</v>
      </c>
      <c r="L792" t="s">
        <v>34</v>
      </c>
      <c r="M792">
        <v>2020</v>
      </c>
      <c r="N792">
        <v>0</v>
      </c>
    </row>
    <row r="793" spans="3:14" x14ac:dyDescent="0.25">
      <c r="C793" t="s">
        <v>19</v>
      </c>
      <c r="D793" t="s">
        <v>34</v>
      </c>
      <c r="E793">
        <v>2021</v>
      </c>
      <c r="F793">
        <v>0</v>
      </c>
      <c r="K793" t="s">
        <v>19</v>
      </c>
      <c r="L793" t="s">
        <v>34</v>
      </c>
      <c r="M793">
        <v>2021</v>
      </c>
      <c r="N793">
        <v>0</v>
      </c>
    </row>
    <row r="794" spans="3:14" x14ac:dyDescent="0.25">
      <c r="C794" t="s">
        <v>19</v>
      </c>
      <c r="D794" t="s">
        <v>34</v>
      </c>
      <c r="E794">
        <v>2022</v>
      </c>
      <c r="F794">
        <v>0</v>
      </c>
      <c r="K794" t="s">
        <v>19</v>
      </c>
      <c r="L794" t="s">
        <v>34</v>
      </c>
      <c r="M794">
        <v>2022</v>
      </c>
      <c r="N794">
        <v>0</v>
      </c>
    </row>
    <row r="795" spans="3:14" x14ac:dyDescent="0.25">
      <c r="C795" t="s">
        <v>19</v>
      </c>
      <c r="D795" t="s">
        <v>34</v>
      </c>
      <c r="E795">
        <v>2023</v>
      </c>
      <c r="F795">
        <v>0</v>
      </c>
      <c r="K795" t="s">
        <v>19</v>
      </c>
      <c r="L795" t="s">
        <v>34</v>
      </c>
      <c r="M795">
        <v>2023</v>
      </c>
      <c r="N795">
        <v>0</v>
      </c>
    </row>
    <row r="796" spans="3:14" x14ac:dyDescent="0.25">
      <c r="C796" t="s">
        <v>19</v>
      </c>
      <c r="D796" t="s">
        <v>34</v>
      </c>
      <c r="E796">
        <v>2024</v>
      </c>
      <c r="F796">
        <v>0</v>
      </c>
      <c r="K796" t="s">
        <v>19</v>
      </c>
      <c r="L796" t="s">
        <v>34</v>
      </c>
      <c r="M796">
        <v>2024</v>
      </c>
      <c r="N796">
        <v>0</v>
      </c>
    </row>
    <row r="797" spans="3:14" x14ac:dyDescent="0.25">
      <c r="C797" t="s">
        <v>19</v>
      </c>
      <c r="D797" t="s">
        <v>34</v>
      </c>
      <c r="E797">
        <v>2025</v>
      </c>
      <c r="F797">
        <v>0</v>
      </c>
      <c r="K797" t="s">
        <v>19</v>
      </c>
      <c r="L797" t="s">
        <v>34</v>
      </c>
      <c r="M797">
        <v>2025</v>
      </c>
      <c r="N797">
        <v>0</v>
      </c>
    </row>
    <row r="798" spans="3:14" x14ac:dyDescent="0.25">
      <c r="C798" t="s">
        <v>19</v>
      </c>
      <c r="D798" t="s">
        <v>34</v>
      </c>
      <c r="E798">
        <v>2026</v>
      </c>
      <c r="F798">
        <v>0</v>
      </c>
      <c r="K798" t="s">
        <v>19</v>
      </c>
      <c r="L798" t="s">
        <v>34</v>
      </c>
      <c r="M798">
        <v>2026</v>
      </c>
      <c r="N798">
        <v>0</v>
      </c>
    </row>
    <row r="799" spans="3:14" x14ac:dyDescent="0.25">
      <c r="C799" t="s">
        <v>19</v>
      </c>
      <c r="D799" t="s">
        <v>34</v>
      </c>
      <c r="E799">
        <v>2027</v>
      </c>
      <c r="F799">
        <v>0</v>
      </c>
      <c r="K799" t="s">
        <v>19</v>
      </c>
      <c r="L799" t="s">
        <v>34</v>
      </c>
      <c r="M799">
        <v>2027</v>
      </c>
      <c r="N799">
        <v>0</v>
      </c>
    </row>
    <row r="800" spans="3:14" x14ac:dyDescent="0.25">
      <c r="C800" t="s">
        <v>19</v>
      </c>
      <c r="D800" t="s">
        <v>34</v>
      </c>
      <c r="E800">
        <v>2028</v>
      </c>
      <c r="F800">
        <v>0</v>
      </c>
      <c r="K800" t="s">
        <v>19</v>
      </c>
      <c r="L800" t="s">
        <v>34</v>
      </c>
      <c r="M800">
        <v>2028</v>
      </c>
      <c r="N800">
        <v>0</v>
      </c>
    </row>
    <row r="801" spans="3:14" x14ac:dyDescent="0.25">
      <c r="C801" t="s">
        <v>19</v>
      </c>
      <c r="D801" t="s">
        <v>34</v>
      </c>
      <c r="E801">
        <v>2029</v>
      </c>
      <c r="F801">
        <v>1</v>
      </c>
      <c r="K801" t="s">
        <v>19</v>
      </c>
      <c r="L801" t="s">
        <v>34</v>
      </c>
      <c r="M801">
        <v>2029</v>
      </c>
      <c r="N801">
        <f>1000/1000</f>
        <v>1</v>
      </c>
    </row>
    <row r="802" spans="3:14" x14ac:dyDescent="0.25">
      <c r="C802" t="s">
        <v>19</v>
      </c>
      <c r="D802" t="s">
        <v>34</v>
      </c>
      <c r="E802">
        <v>2030</v>
      </c>
      <c r="F802">
        <v>1</v>
      </c>
      <c r="K802" t="s">
        <v>19</v>
      </c>
      <c r="L802" t="s">
        <v>34</v>
      </c>
      <c r="M802">
        <v>2030</v>
      </c>
      <c r="N802">
        <f>3000/1000</f>
        <v>3</v>
      </c>
    </row>
    <row r="803" spans="3:14" x14ac:dyDescent="0.25">
      <c r="C803" t="s">
        <v>19</v>
      </c>
      <c r="D803" t="s">
        <v>34</v>
      </c>
      <c r="E803">
        <v>2031</v>
      </c>
      <c r="F803">
        <v>1</v>
      </c>
      <c r="K803" t="s">
        <v>19</v>
      </c>
      <c r="L803" t="s">
        <v>34</v>
      </c>
      <c r="M803">
        <v>2031</v>
      </c>
      <c r="N803">
        <f t="shared" ref="N803:N805" si="59">3000/1000</f>
        <v>3</v>
      </c>
    </row>
    <row r="804" spans="3:14" x14ac:dyDescent="0.25">
      <c r="C804" t="s">
        <v>19</v>
      </c>
      <c r="D804" t="s">
        <v>34</v>
      </c>
      <c r="E804">
        <v>2032</v>
      </c>
      <c r="F804">
        <v>1</v>
      </c>
      <c r="K804" t="s">
        <v>19</v>
      </c>
      <c r="L804" t="s">
        <v>34</v>
      </c>
      <c r="M804">
        <v>2032</v>
      </c>
      <c r="N804">
        <f t="shared" si="59"/>
        <v>3</v>
      </c>
    </row>
    <row r="805" spans="3:14" x14ac:dyDescent="0.25">
      <c r="C805" t="s">
        <v>19</v>
      </c>
      <c r="D805" t="s">
        <v>34</v>
      </c>
      <c r="E805">
        <v>2033</v>
      </c>
      <c r="F805">
        <v>1</v>
      </c>
      <c r="K805" t="s">
        <v>19</v>
      </c>
      <c r="L805" t="s">
        <v>34</v>
      </c>
      <c r="M805">
        <v>2033</v>
      </c>
      <c r="N805">
        <f t="shared" si="59"/>
        <v>3</v>
      </c>
    </row>
    <row r="806" spans="3:14" x14ac:dyDescent="0.25">
      <c r="C806" t="s">
        <v>19</v>
      </c>
      <c r="D806" t="s">
        <v>34</v>
      </c>
      <c r="E806">
        <v>2034</v>
      </c>
      <c r="F806">
        <f>3000/1000</f>
        <v>3</v>
      </c>
      <c r="K806" t="s">
        <v>19</v>
      </c>
      <c r="L806" t="s">
        <v>34</v>
      </c>
      <c r="M806">
        <v>2034</v>
      </c>
      <c r="N806">
        <f>5600/1000</f>
        <v>5.6</v>
      </c>
    </row>
    <row r="807" spans="3:14" x14ac:dyDescent="0.25">
      <c r="C807" t="s">
        <v>19</v>
      </c>
      <c r="D807" t="s">
        <v>34</v>
      </c>
      <c r="E807">
        <v>2035</v>
      </c>
      <c r="F807">
        <f t="shared" ref="F807:F809" si="60">3000/1000</f>
        <v>3</v>
      </c>
      <c r="K807" t="s">
        <v>19</v>
      </c>
      <c r="L807" t="s">
        <v>34</v>
      </c>
      <c r="M807">
        <v>2035</v>
      </c>
      <c r="N807">
        <f t="shared" ref="N807:N809" si="61">5600/1000</f>
        <v>5.6</v>
      </c>
    </row>
    <row r="808" spans="3:14" x14ac:dyDescent="0.25">
      <c r="C808" t="s">
        <v>19</v>
      </c>
      <c r="D808" t="s">
        <v>34</v>
      </c>
      <c r="E808">
        <v>2036</v>
      </c>
      <c r="F808">
        <f t="shared" si="60"/>
        <v>3</v>
      </c>
      <c r="K808" t="s">
        <v>19</v>
      </c>
      <c r="L808" t="s">
        <v>34</v>
      </c>
      <c r="M808">
        <v>2036</v>
      </c>
      <c r="N808">
        <f t="shared" si="61"/>
        <v>5.6</v>
      </c>
    </row>
    <row r="809" spans="3:14" x14ac:dyDescent="0.25">
      <c r="C809" t="s">
        <v>19</v>
      </c>
      <c r="D809" t="s">
        <v>34</v>
      </c>
      <c r="E809">
        <v>2037</v>
      </c>
      <c r="F809">
        <f t="shared" si="60"/>
        <v>3</v>
      </c>
      <c r="K809" t="s">
        <v>19</v>
      </c>
      <c r="L809" t="s">
        <v>34</v>
      </c>
      <c r="M809">
        <v>2037</v>
      </c>
      <c r="N809">
        <f t="shared" si="61"/>
        <v>5.6</v>
      </c>
    </row>
    <row r="810" spans="3:14" x14ac:dyDescent="0.25">
      <c r="C810" t="s">
        <v>19</v>
      </c>
      <c r="D810" t="s">
        <v>34</v>
      </c>
      <c r="E810">
        <v>2038</v>
      </c>
      <c r="F810">
        <f>5600/1000</f>
        <v>5.6</v>
      </c>
      <c r="K810" t="s">
        <v>19</v>
      </c>
      <c r="L810" t="s">
        <v>34</v>
      </c>
      <c r="M810">
        <v>2038</v>
      </c>
      <c r="N810">
        <f>8600/1000</f>
        <v>8.6</v>
      </c>
    </row>
    <row r="811" spans="3:14" x14ac:dyDescent="0.25">
      <c r="C811" t="s">
        <v>19</v>
      </c>
      <c r="D811" t="s">
        <v>34</v>
      </c>
      <c r="E811">
        <v>2039</v>
      </c>
      <c r="F811">
        <f t="shared" ref="F811:F813" si="62">5600/1000</f>
        <v>5.6</v>
      </c>
      <c r="K811" t="s">
        <v>19</v>
      </c>
      <c r="L811" t="s">
        <v>34</v>
      </c>
      <c r="M811">
        <v>2039</v>
      </c>
      <c r="N811">
        <f t="shared" ref="N811:N813" si="63">8600/1000</f>
        <v>8.6</v>
      </c>
    </row>
    <row r="812" spans="3:14" x14ac:dyDescent="0.25">
      <c r="C812" t="s">
        <v>19</v>
      </c>
      <c r="D812" t="s">
        <v>34</v>
      </c>
      <c r="E812">
        <v>2040</v>
      </c>
      <c r="F812">
        <f t="shared" si="62"/>
        <v>5.6</v>
      </c>
      <c r="K812" t="s">
        <v>19</v>
      </c>
      <c r="L812" t="s">
        <v>34</v>
      </c>
      <c r="M812">
        <v>2040</v>
      </c>
      <c r="N812">
        <f t="shared" si="63"/>
        <v>8.6</v>
      </c>
    </row>
    <row r="813" spans="3:14" x14ac:dyDescent="0.25">
      <c r="C813" t="s">
        <v>19</v>
      </c>
      <c r="D813" t="s">
        <v>34</v>
      </c>
      <c r="E813">
        <v>2041</v>
      </c>
      <c r="F813">
        <f t="shared" si="62"/>
        <v>5.6</v>
      </c>
      <c r="K813" t="s">
        <v>19</v>
      </c>
      <c r="L813" t="s">
        <v>34</v>
      </c>
      <c r="M813">
        <v>2041</v>
      </c>
      <c r="N813">
        <f t="shared" si="63"/>
        <v>8.6</v>
      </c>
    </row>
    <row r="814" spans="3:14" x14ac:dyDescent="0.25">
      <c r="C814" t="s">
        <v>19</v>
      </c>
      <c r="D814" t="s">
        <v>34</v>
      </c>
      <c r="E814">
        <v>2042</v>
      </c>
      <c r="F814">
        <f>8600/1000</f>
        <v>8.6</v>
      </c>
      <c r="K814" t="s">
        <v>19</v>
      </c>
      <c r="L814" t="s">
        <v>34</v>
      </c>
      <c r="M814">
        <v>2042</v>
      </c>
      <c r="N814">
        <f>11800/1000</f>
        <v>11.8</v>
      </c>
    </row>
    <row r="815" spans="3:14" x14ac:dyDescent="0.25">
      <c r="C815" t="s">
        <v>19</v>
      </c>
      <c r="D815" t="s">
        <v>34</v>
      </c>
      <c r="E815">
        <v>2043</v>
      </c>
      <c r="F815">
        <f t="shared" ref="F815:F817" si="64">8600/1000</f>
        <v>8.6</v>
      </c>
      <c r="K815" t="s">
        <v>19</v>
      </c>
      <c r="L815" t="s">
        <v>34</v>
      </c>
      <c r="M815">
        <v>2043</v>
      </c>
      <c r="N815">
        <f t="shared" ref="N815:N817" si="65">11800/1000</f>
        <v>11.8</v>
      </c>
    </row>
    <row r="816" spans="3:14" x14ac:dyDescent="0.25">
      <c r="C816" t="s">
        <v>19</v>
      </c>
      <c r="D816" t="s">
        <v>34</v>
      </c>
      <c r="E816">
        <v>2044</v>
      </c>
      <c r="F816">
        <f t="shared" si="64"/>
        <v>8.6</v>
      </c>
      <c r="K816" t="s">
        <v>19</v>
      </c>
      <c r="L816" t="s">
        <v>34</v>
      </c>
      <c r="M816">
        <v>2044</v>
      </c>
      <c r="N816">
        <f t="shared" si="65"/>
        <v>11.8</v>
      </c>
    </row>
    <row r="817" spans="3:14" x14ac:dyDescent="0.25">
      <c r="C817" t="s">
        <v>19</v>
      </c>
      <c r="D817" t="s">
        <v>34</v>
      </c>
      <c r="E817">
        <v>2045</v>
      </c>
      <c r="F817">
        <f t="shared" si="64"/>
        <v>8.6</v>
      </c>
      <c r="K817" t="s">
        <v>19</v>
      </c>
      <c r="L817" t="s">
        <v>34</v>
      </c>
      <c r="M817">
        <v>2045</v>
      </c>
      <c r="N817">
        <f t="shared" si="65"/>
        <v>11.8</v>
      </c>
    </row>
    <row r="818" spans="3:14" x14ac:dyDescent="0.25">
      <c r="C818" t="s">
        <v>19</v>
      </c>
      <c r="D818" t="s">
        <v>34</v>
      </c>
      <c r="E818">
        <v>2046</v>
      </c>
      <c r="F818">
        <f>11800/1000</f>
        <v>11.8</v>
      </c>
      <c r="K818" t="s">
        <v>19</v>
      </c>
      <c r="L818" t="s">
        <v>34</v>
      </c>
      <c r="M818">
        <v>2046</v>
      </c>
      <c r="N818">
        <f>12800/1000</f>
        <v>12.8</v>
      </c>
    </row>
    <row r="819" spans="3:14" x14ac:dyDescent="0.25">
      <c r="C819" t="s">
        <v>19</v>
      </c>
      <c r="D819" t="s">
        <v>34</v>
      </c>
      <c r="E819">
        <v>2047</v>
      </c>
      <c r="F819">
        <f t="shared" ref="F819" si="66">11800/1000</f>
        <v>11.8</v>
      </c>
      <c r="K819" t="s">
        <v>19</v>
      </c>
      <c r="L819" t="s">
        <v>34</v>
      </c>
      <c r="M819">
        <v>2047</v>
      </c>
      <c r="N819">
        <f>12800/1000</f>
        <v>12.8</v>
      </c>
    </row>
    <row r="820" spans="3:14" x14ac:dyDescent="0.25">
      <c r="C820" t="s">
        <v>19</v>
      </c>
      <c r="D820" t="s">
        <v>34</v>
      </c>
      <c r="E820">
        <v>2048</v>
      </c>
      <c r="F820">
        <f>12800/1000</f>
        <v>12.8</v>
      </c>
      <c r="K820" t="s">
        <v>19</v>
      </c>
      <c r="L820" t="s">
        <v>34</v>
      </c>
      <c r="M820">
        <v>2048</v>
      </c>
      <c r="N820">
        <v>999999</v>
      </c>
    </row>
    <row r="821" spans="3:14" x14ac:dyDescent="0.25">
      <c r="C821" t="s">
        <v>19</v>
      </c>
      <c r="D821" t="s">
        <v>34</v>
      </c>
      <c r="E821">
        <v>2049</v>
      </c>
      <c r="F821">
        <f>12800/1000</f>
        <v>12.8</v>
      </c>
      <c r="K821" t="s">
        <v>19</v>
      </c>
      <c r="L821" t="s">
        <v>34</v>
      </c>
      <c r="M821">
        <v>2049</v>
      </c>
      <c r="N821">
        <v>999999</v>
      </c>
    </row>
    <row r="822" spans="3:14" x14ac:dyDescent="0.25">
      <c r="C822" t="s">
        <v>19</v>
      </c>
      <c r="D822" t="s">
        <v>34</v>
      </c>
      <c r="E822">
        <v>2050</v>
      </c>
      <c r="F822">
        <f t="shared" ref="F822:F842" si="67">12800/1000</f>
        <v>12.8</v>
      </c>
      <c r="K822" t="s">
        <v>19</v>
      </c>
      <c r="L822" t="s">
        <v>34</v>
      </c>
      <c r="M822">
        <v>2050</v>
      </c>
      <c r="N822">
        <v>999999</v>
      </c>
    </row>
    <row r="823" spans="3:14" x14ac:dyDescent="0.25">
      <c r="C823" t="s">
        <v>19</v>
      </c>
      <c r="D823" t="s">
        <v>34</v>
      </c>
      <c r="E823">
        <v>2051</v>
      </c>
      <c r="F823">
        <f t="shared" si="67"/>
        <v>12.8</v>
      </c>
      <c r="K823" t="s">
        <v>19</v>
      </c>
      <c r="L823" t="s">
        <v>34</v>
      </c>
      <c r="M823">
        <v>2051</v>
      </c>
      <c r="N823">
        <v>999999</v>
      </c>
    </row>
    <row r="824" spans="3:14" x14ac:dyDescent="0.25">
      <c r="C824" t="s">
        <v>19</v>
      </c>
      <c r="D824" t="s">
        <v>34</v>
      </c>
      <c r="E824">
        <v>2052</v>
      </c>
      <c r="F824">
        <f t="shared" si="67"/>
        <v>12.8</v>
      </c>
      <c r="K824" t="s">
        <v>19</v>
      </c>
      <c r="L824" t="s">
        <v>34</v>
      </c>
      <c r="M824">
        <v>2052</v>
      </c>
      <c r="N824">
        <v>999999</v>
      </c>
    </row>
    <row r="825" spans="3:14" x14ac:dyDescent="0.25">
      <c r="C825" t="s">
        <v>19</v>
      </c>
      <c r="D825" t="s">
        <v>34</v>
      </c>
      <c r="E825">
        <v>2053</v>
      </c>
      <c r="F825">
        <f t="shared" si="67"/>
        <v>12.8</v>
      </c>
      <c r="K825" t="s">
        <v>19</v>
      </c>
      <c r="L825" t="s">
        <v>34</v>
      </c>
      <c r="M825">
        <v>2053</v>
      </c>
      <c r="N825">
        <v>999999</v>
      </c>
    </row>
    <row r="826" spans="3:14" x14ac:dyDescent="0.25">
      <c r="C826" t="s">
        <v>19</v>
      </c>
      <c r="D826" t="s">
        <v>34</v>
      </c>
      <c r="E826">
        <v>2054</v>
      </c>
      <c r="F826">
        <f t="shared" si="67"/>
        <v>12.8</v>
      </c>
      <c r="K826" t="s">
        <v>19</v>
      </c>
      <c r="L826" t="s">
        <v>34</v>
      </c>
      <c r="M826">
        <v>2054</v>
      </c>
      <c r="N826">
        <v>999999</v>
      </c>
    </row>
    <row r="827" spans="3:14" x14ac:dyDescent="0.25">
      <c r="C827" t="s">
        <v>19</v>
      </c>
      <c r="D827" t="s">
        <v>34</v>
      </c>
      <c r="E827">
        <v>2055</v>
      </c>
      <c r="F827">
        <f t="shared" si="67"/>
        <v>12.8</v>
      </c>
      <c r="K827" t="s">
        <v>19</v>
      </c>
      <c r="L827" t="s">
        <v>34</v>
      </c>
      <c r="M827">
        <v>2055</v>
      </c>
      <c r="N827">
        <v>999999</v>
      </c>
    </row>
    <row r="828" spans="3:14" x14ac:dyDescent="0.25">
      <c r="C828" t="s">
        <v>19</v>
      </c>
      <c r="D828" t="s">
        <v>34</v>
      </c>
      <c r="E828">
        <v>2056</v>
      </c>
      <c r="F828">
        <f t="shared" si="67"/>
        <v>12.8</v>
      </c>
      <c r="K828" t="s">
        <v>19</v>
      </c>
      <c r="L828" t="s">
        <v>34</v>
      </c>
      <c r="M828">
        <v>2056</v>
      </c>
      <c r="N828">
        <v>999999</v>
      </c>
    </row>
    <row r="829" spans="3:14" x14ac:dyDescent="0.25">
      <c r="C829" t="s">
        <v>19</v>
      </c>
      <c r="D829" t="s">
        <v>34</v>
      </c>
      <c r="E829">
        <v>2057</v>
      </c>
      <c r="F829">
        <f t="shared" si="67"/>
        <v>12.8</v>
      </c>
      <c r="K829" t="s">
        <v>19</v>
      </c>
      <c r="L829" t="s">
        <v>34</v>
      </c>
      <c r="M829">
        <v>2057</v>
      </c>
      <c r="N829">
        <v>999999</v>
      </c>
    </row>
    <row r="830" spans="3:14" x14ac:dyDescent="0.25">
      <c r="C830" t="s">
        <v>19</v>
      </c>
      <c r="D830" t="s">
        <v>34</v>
      </c>
      <c r="E830">
        <v>2058</v>
      </c>
      <c r="F830">
        <f t="shared" si="67"/>
        <v>12.8</v>
      </c>
      <c r="K830" t="s">
        <v>19</v>
      </c>
      <c r="L830" t="s">
        <v>34</v>
      </c>
      <c r="M830">
        <v>2058</v>
      </c>
      <c r="N830">
        <v>999999</v>
      </c>
    </row>
    <row r="831" spans="3:14" x14ac:dyDescent="0.25">
      <c r="C831" t="s">
        <v>19</v>
      </c>
      <c r="D831" t="s">
        <v>34</v>
      </c>
      <c r="E831">
        <v>2059</v>
      </c>
      <c r="F831">
        <f t="shared" si="67"/>
        <v>12.8</v>
      </c>
      <c r="K831" t="s">
        <v>19</v>
      </c>
      <c r="L831" t="s">
        <v>34</v>
      </c>
      <c r="M831">
        <v>2059</v>
      </c>
      <c r="N831">
        <v>999999</v>
      </c>
    </row>
    <row r="832" spans="3:14" x14ac:dyDescent="0.25">
      <c r="C832" t="s">
        <v>19</v>
      </c>
      <c r="D832" t="s">
        <v>34</v>
      </c>
      <c r="E832">
        <v>2060</v>
      </c>
      <c r="F832">
        <f t="shared" si="67"/>
        <v>12.8</v>
      </c>
      <c r="K832" t="s">
        <v>19</v>
      </c>
      <c r="L832" t="s">
        <v>34</v>
      </c>
      <c r="M832">
        <v>2060</v>
      </c>
      <c r="N832">
        <v>999999</v>
      </c>
    </row>
    <row r="833" spans="3:14" x14ac:dyDescent="0.25">
      <c r="C833" t="s">
        <v>19</v>
      </c>
      <c r="D833" t="s">
        <v>34</v>
      </c>
      <c r="E833">
        <v>2061</v>
      </c>
      <c r="F833">
        <f t="shared" si="67"/>
        <v>12.8</v>
      </c>
      <c r="K833" t="s">
        <v>19</v>
      </c>
      <c r="L833" t="s">
        <v>34</v>
      </c>
      <c r="M833">
        <v>2061</v>
      </c>
      <c r="N833">
        <v>999999</v>
      </c>
    </row>
    <row r="834" spans="3:14" x14ac:dyDescent="0.25">
      <c r="C834" t="s">
        <v>19</v>
      </c>
      <c r="D834" t="s">
        <v>34</v>
      </c>
      <c r="E834">
        <v>2062</v>
      </c>
      <c r="F834">
        <f t="shared" si="67"/>
        <v>12.8</v>
      </c>
      <c r="K834" t="s">
        <v>19</v>
      </c>
      <c r="L834" t="s">
        <v>34</v>
      </c>
      <c r="M834">
        <v>2062</v>
      </c>
      <c r="N834">
        <v>999999</v>
      </c>
    </row>
    <row r="835" spans="3:14" x14ac:dyDescent="0.25">
      <c r="C835" t="s">
        <v>19</v>
      </c>
      <c r="D835" t="s">
        <v>34</v>
      </c>
      <c r="E835">
        <v>2063</v>
      </c>
      <c r="F835">
        <f t="shared" si="67"/>
        <v>12.8</v>
      </c>
      <c r="K835" t="s">
        <v>19</v>
      </c>
      <c r="L835" t="s">
        <v>34</v>
      </c>
      <c r="M835">
        <v>2063</v>
      </c>
      <c r="N835">
        <v>999999</v>
      </c>
    </row>
    <row r="836" spans="3:14" x14ac:dyDescent="0.25">
      <c r="C836" t="s">
        <v>19</v>
      </c>
      <c r="D836" t="s">
        <v>34</v>
      </c>
      <c r="E836">
        <v>2064</v>
      </c>
      <c r="F836">
        <f t="shared" si="67"/>
        <v>12.8</v>
      </c>
      <c r="K836" t="s">
        <v>19</v>
      </c>
      <c r="L836" t="s">
        <v>34</v>
      </c>
      <c r="M836">
        <v>2064</v>
      </c>
      <c r="N836">
        <v>999999</v>
      </c>
    </row>
    <row r="837" spans="3:14" x14ac:dyDescent="0.25">
      <c r="C837" t="s">
        <v>19</v>
      </c>
      <c r="D837" t="s">
        <v>34</v>
      </c>
      <c r="E837">
        <v>2065</v>
      </c>
      <c r="F837">
        <f t="shared" si="67"/>
        <v>12.8</v>
      </c>
      <c r="K837" t="s">
        <v>19</v>
      </c>
      <c r="L837" t="s">
        <v>34</v>
      </c>
      <c r="M837">
        <v>2065</v>
      </c>
      <c r="N837">
        <v>999999</v>
      </c>
    </row>
    <row r="838" spans="3:14" x14ac:dyDescent="0.25">
      <c r="C838" t="s">
        <v>19</v>
      </c>
      <c r="D838" t="s">
        <v>34</v>
      </c>
      <c r="E838">
        <v>2066</v>
      </c>
      <c r="F838">
        <f t="shared" si="67"/>
        <v>12.8</v>
      </c>
      <c r="K838" t="s">
        <v>19</v>
      </c>
      <c r="L838" t="s">
        <v>34</v>
      </c>
      <c r="M838">
        <v>2066</v>
      </c>
      <c r="N838">
        <v>999999</v>
      </c>
    </row>
    <row r="839" spans="3:14" x14ac:dyDescent="0.25">
      <c r="C839" t="s">
        <v>19</v>
      </c>
      <c r="D839" t="s">
        <v>34</v>
      </c>
      <c r="E839">
        <v>2067</v>
      </c>
      <c r="F839">
        <f t="shared" si="67"/>
        <v>12.8</v>
      </c>
      <c r="K839" t="s">
        <v>19</v>
      </c>
      <c r="L839" t="s">
        <v>34</v>
      </c>
      <c r="M839">
        <v>2067</v>
      </c>
      <c r="N839">
        <v>999999</v>
      </c>
    </row>
    <row r="840" spans="3:14" x14ac:dyDescent="0.25">
      <c r="C840" t="s">
        <v>19</v>
      </c>
      <c r="D840" t="s">
        <v>34</v>
      </c>
      <c r="E840">
        <v>2068</v>
      </c>
      <c r="F840">
        <f t="shared" si="67"/>
        <v>12.8</v>
      </c>
      <c r="K840" t="s">
        <v>19</v>
      </c>
      <c r="L840" t="s">
        <v>34</v>
      </c>
      <c r="M840">
        <v>2068</v>
      </c>
      <c r="N840">
        <v>999999</v>
      </c>
    </row>
    <row r="841" spans="3:14" x14ac:dyDescent="0.25">
      <c r="C841" t="s">
        <v>19</v>
      </c>
      <c r="D841" t="s">
        <v>34</v>
      </c>
      <c r="E841">
        <v>2069</v>
      </c>
      <c r="F841">
        <f t="shared" si="67"/>
        <v>12.8</v>
      </c>
      <c r="K841" t="s">
        <v>19</v>
      </c>
      <c r="L841" t="s">
        <v>34</v>
      </c>
      <c r="M841">
        <v>2069</v>
      </c>
      <c r="N841">
        <v>999999</v>
      </c>
    </row>
    <row r="842" spans="3:14" x14ac:dyDescent="0.25">
      <c r="C842" t="s">
        <v>19</v>
      </c>
      <c r="D842" t="s">
        <v>34</v>
      </c>
      <c r="E842">
        <v>2070</v>
      </c>
      <c r="F842">
        <f t="shared" si="67"/>
        <v>12.8</v>
      </c>
      <c r="K842" t="s">
        <v>19</v>
      </c>
      <c r="L842" t="s">
        <v>34</v>
      </c>
      <c r="M842">
        <v>2070</v>
      </c>
      <c r="N842">
        <v>999999</v>
      </c>
    </row>
    <row r="843" spans="3:14" x14ac:dyDescent="0.25">
      <c r="C843" t="s">
        <v>19</v>
      </c>
      <c r="D843" t="s">
        <v>35</v>
      </c>
      <c r="E843">
        <v>2015</v>
      </c>
      <c r="F843">
        <v>0</v>
      </c>
      <c r="K843" t="s">
        <v>19</v>
      </c>
      <c r="L843" t="s">
        <v>35</v>
      </c>
      <c r="M843">
        <v>2015</v>
      </c>
      <c r="N843">
        <v>99999999</v>
      </c>
    </row>
    <row r="844" spans="3:14" x14ac:dyDescent="0.25">
      <c r="C844" t="s">
        <v>19</v>
      </c>
      <c r="D844" t="s">
        <v>35</v>
      </c>
      <c r="E844">
        <v>2016</v>
      </c>
      <c r="F844">
        <v>0</v>
      </c>
      <c r="K844" t="s">
        <v>19</v>
      </c>
      <c r="L844" t="s">
        <v>35</v>
      </c>
      <c r="M844">
        <v>2016</v>
      </c>
      <c r="N844">
        <v>99999999</v>
      </c>
    </row>
    <row r="845" spans="3:14" x14ac:dyDescent="0.25">
      <c r="C845" t="s">
        <v>19</v>
      </c>
      <c r="D845" t="s">
        <v>35</v>
      </c>
      <c r="E845">
        <v>2017</v>
      </c>
      <c r="F845">
        <v>0</v>
      </c>
      <c r="K845" t="s">
        <v>19</v>
      </c>
      <c r="L845" t="s">
        <v>35</v>
      </c>
      <c r="M845">
        <v>2017</v>
      </c>
      <c r="N845">
        <v>99999999</v>
      </c>
    </row>
    <row r="846" spans="3:14" x14ac:dyDescent="0.25">
      <c r="C846" t="s">
        <v>19</v>
      </c>
      <c r="D846" t="s">
        <v>35</v>
      </c>
      <c r="E846">
        <v>2018</v>
      </c>
      <c r="F846">
        <v>0</v>
      </c>
      <c r="K846" t="s">
        <v>19</v>
      </c>
      <c r="L846" t="s">
        <v>35</v>
      </c>
      <c r="M846">
        <v>2018</v>
      </c>
      <c r="N846">
        <v>99999999</v>
      </c>
    </row>
    <row r="847" spans="3:14" x14ac:dyDescent="0.25">
      <c r="C847" t="s">
        <v>19</v>
      </c>
      <c r="D847" t="s">
        <v>35</v>
      </c>
      <c r="E847">
        <v>2019</v>
      </c>
      <c r="F847">
        <v>0</v>
      </c>
      <c r="K847" t="s">
        <v>19</v>
      </c>
      <c r="L847" t="s">
        <v>35</v>
      </c>
      <c r="M847">
        <v>2019</v>
      </c>
      <c r="N847">
        <v>99999999</v>
      </c>
    </row>
    <row r="848" spans="3:14" x14ac:dyDescent="0.25">
      <c r="C848" t="s">
        <v>19</v>
      </c>
      <c r="D848" t="s">
        <v>35</v>
      </c>
      <c r="E848">
        <v>2020</v>
      </c>
      <c r="F848">
        <v>0</v>
      </c>
      <c r="K848" t="s">
        <v>19</v>
      </c>
      <c r="L848" t="s">
        <v>35</v>
      </c>
      <c r="M848">
        <v>2020</v>
      </c>
      <c r="N848">
        <v>99999999</v>
      </c>
    </row>
    <row r="849" spans="3:14" x14ac:dyDescent="0.25">
      <c r="C849" t="s">
        <v>19</v>
      </c>
      <c r="D849" t="s">
        <v>35</v>
      </c>
      <c r="E849">
        <v>2021</v>
      </c>
      <c r="F849">
        <v>0</v>
      </c>
      <c r="K849" t="s">
        <v>19</v>
      </c>
      <c r="L849" t="s">
        <v>35</v>
      </c>
      <c r="M849">
        <v>2021</v>
      </c>
      <c r="N849">
        <v>99999999</v>
      </c>
    </row>
    <row r="850" spans="3:14" x14ac:dyDescent="0.25">
      <c r="C850" t="s">
        <v>19</v>
      </c>
      <c r="D850" t="s">
        <v>35</v>
      </c>
      <c r="E850">
        <v>2022</v>
      </c>
      <c r="F850">
        <v>0</v>
      </c>
      <c r="K850" t="s">
        <v>19</v>
      </c>
      <c r="L850" t="s">
        <v>35</v>
      </c>
      <c r="M850">
        <v>2022</v>
      </c>
      <c r="N850">
        <v>99999999</v>
      </c>
    </row>
    <row r="851" spans="3:14" x14ac:dyDescent="0.25">
      <c r="C851" t="s">
        <v>19</v>
      </c>
      <c r="D851" t="s">
        <v>35</v>
      </c>
      <c r="E851">
        <v>2023</v>
      </c>
      <c r="F851">
        <v>0</v>
      </c>
      <c r="K851" t="s">
        <v>19</v>
      </c>
      <c r="L851" t="s">
        <v>35</v>
      </c>
      <c r="M851">
        <v>2023</v>
      </c>
      <c r="N851">
        <v>99999999</v>
      </c>
    </row>
    <row r="852" spans="3:14" x14ac:dyDescent="0.25">
      <c r="C852" t="s">
        <v>19</v>
      </c>
      <c r="D852" t="s">
        <v>35</v>
      </c>
      <c r="E852">
        <v>2024</v>
      </c>
      <c r="F852">
        <v>0</v>
      </c>
      <c r="K852" t="s">
        <v>19</v>
      </c>
      <c r="L852" t="s">
        <v>35</v>
      </c>
      <c r="M852">
        <v>2024</v>
      </c>
      <c r="N852">
        <v>99999999</v>
      </c>
    </row>
    <row r="853" spans="3:14" x14ac:dyDescent="0.25">
      <c r="C853" t="s">
        <v>19</v>
      </c>
      <c r="D853" t="s">
        <v>35</v>
      </c>
      <c r="E853">
        <v>2025</v>
      </c>
      <c r="F853">
        <v>0</v>
      </c>
      <c r="K853" t="s">
        <v>19</v>
      </c>
      <c r="L853" t="s">
        <v>35</v>
      </c>
      <c r="M853">
        <v>2025</v>
      </c>
      <c r="N853">
        <v>99999999</v>
      </c>
    </row>
    <row r="854" spans="3:14" x14ac:dyDescent="0.25">
      <c r="C854" t="s">
        <v>19</v>
      </c>
      <c r="D854" t="s">
        <v>35</v>
      </c>
      <c r="E854">
        <v>2026</v>
      </c>
      <c r="F854">
        <v>0</v>
      </c>
      <c r="K854" t="s">
        <v>19</v>
      </c>
      <c r="L854" t="s">
        <v>35</v>
      </c>
      <c r="M854">
        <v>2026</v>
      </c>
      <c r="N854">
        <v>99999999</v>
      </c>
    </row>
    <row r="855" spans="3:14" x14ac:dyDescent="0.25">
      <c r="C855" t="s">
        <v>19</v>
      </c>
      <c r="D855" t="s">
        <v>35</v>
      </c>
      <c r="E855">
        <v>2027</v>
      </c>
      <c r="F855">
        <v>0</v>
      </c>
      <c r="K855" t="s">
        <v>19</v>
      </c>
      <c r="L855" t="s">
        <v>35</v>
      </c>
      <c r="M855">
        <v>2027</v>
      </c>
      <c r="N855">
        <v>99999999</v>
      </c>
    </row>
    <row r="856" spans="3:14" x14ac:dyDescent="0.25">
      <c r="C856" t="s">
        <v>19</v>
      </c>
      <c r="D856" t="s">
        <v>35</v>
      </c>
      <c r="E856">
        <v>2028</v>
      </c>
      <c r="F856">
        <v>0</v>
      </c>
      <c r="K856" t="s">
        <v>19</v>
      </c>
      <c r="L856" t="s">
        <v>35</v>
      </c>
      <c r="M856">
        <v>2028</v>
      </c>
      <c r="N856">
        <v>99999999</v>
      </c>
    </row>
    <row r="857" spans="3:14" x14ac:dyDescent="0.25">
      <c r="C857" t="s">
        <v>19</v>
      </c>
      <c r="D857" t="s">
        <v>35</v>
      </c>
      <c r="E857">
        <v>2029</v>
      </c>
      <c r="F857">
        <v>0</v>
      </c>
      <c r="K857" t="s">
        <v>19</v>
      </c>
      <c r="L857" t="s">
        <v>35</v>
      </c>
      <c r="M857">
        <v>2029</v>
      </c>
      <c r="N857">
        <v>99999999</v>
      </c>
    </row>
    <row r="858" spans="3:14" x14ac:dyDescent="0.25">
      <c r="C858" t="s">
        <v>19</v>
      </c>
      <c r="D858" t="s">
        <v>35</v>
      </c>
      <c r="E858">
        <v>2030</v>
      </c>
      <c r="F858">
        <v>0</v>
      </c>
      <c r="K858" t="s">
        <v>19</v>
      </c>
      <c r="L858" t="s">
        <v>35</v>
      </c>
      <c r="M858">
        <v>2030</v>
      </c>
      <c r="N858">
        <v>99999999</v>
      </c>
    </row>
    <row r="859" spans="3:14" x14ac:dyDescent="0.25">
      <c r="C859" t="s">
        <v>19</v>
      </c>
      <c r="D859" t="s">
        <v>35</v>
      </c>
      <c r="E859">
        <v>2031</v>
      </c>
      <c r="F859">
        <v>0</v>
      </c>
      <c r="K859" t="s">
        <v>19</v>
      </c>
      <c r="L859" t="s">
        <v>35</v>
      </c>
      <c r="M859">
        <v>2031</v>
      </c>
      <c r="N859">
        <v>99999999</v>
      </c>
    </row>
    <row r="860" spans="3:14" x14ac:dyDescent="0.25">
      <c r="C860" t="s">
        <v>19</v>
      </c>
      <c r="D860" t="s">
        <v>35</v>
      </c>
      <c r="E860">
        <v>2032</v>
      </c>
      <c r="F860">
        <v>0</v>
      </c>
      <c r="K860" t="s">
        <v>19</v>
      </c>
      <c r="L860" t="s">
        <v>35</v>
      </c>
      <c r="M860">
        <v>2032</v>
      </c>
      <c r="N860">
        <v>99999999</v>
      </c>
    </row>
    <row r="861" spans="3:14" x14ac:dyDescent="0.25">
      <c r="C861" t="s">
        <v>19</v>
      </c>
      <c r="D861" t="s">
        <v>35</v>
      </c>
      <c r="E861">
        <v>2033</v>
      </c>
      <c r="F861">
        <v>0</v>
      </c>
      <c r="K861" t="s">
        <v>19</v>
      </c>
      <c r="L861" t="s">
        <v>35</v>
      </c>
      <c r="M861">
        <v>2033</v>
      </c>
      <c r="N861">
        <v>99999999</v>
      </c>
    </row>
    <row r="862" spans="3:14" x14ac:dyDescent="0.25">
      <c r="C862" t="s">
        <v>19</v>
      </c>
      <c r="D862" t="s">
        <v>35</v>
      </c>
      <c r="E862">
        <v>2034</v>
      </c>
      <c r="F862">
        <v>0</v>
      </c>
      <c r="K862" t="s">
        <v>19</v>
      </c>
      <c r="L862" t="s">
        <v>35</v>
      </c>
      <c r="M862">
        <v>2034</v>
      </c>
      <c r="N862">
        <v>99999999</v>
      </c>
    </row>
    <row r="863" spans="3:14" x14ac:dyDescent="0.25">
      <c r="C863" t="s">
        <v>19</v>
      </c>
      <c r="D863" t="s">
        <v>35</v>
      </c>
      <c r="E863">
        <v>2035</v>
      </c>
      <c r="F863">
        <v>0</v>
      </c>
      <c r="K863" t="s">
        <v>19</v>
      </c>
      <c r="L863" t="s">
        <v>35</v>
      </c>
      <c r="M863">
        <v>2035</v>
      </c>
      <c r="N863">
        <v>99999999</v>
      </c>
    </row>
    <row r="864" spans="3:14" x14ac:dyDescent="0.25">
      <c r="C864" t="s">
        <v>19</v>
      </c>
      <c r="D864" t="s">
        <v>35</v>
      </c>
      <c r="E864">
        <v>2036</v>
      </c>
      <c r="F864">
        <v>0</v>
      </c>
      <c r="K864" t="s">
        <v>19</v>
      </c>
      <c r="L864" t="s">
        <v>35</v>
      </c>
      <c r="M864">
        <v>2036</v>
      </c>
      <c r="N864">
        <v>99999999</v>
      </c>
    </row>
    <row r="865" spans="3:14" x14ac:dyDescent="0.25">
      <c r="C865" t="s">
        <v>19</v>
      </c>
      <c r="D865" t="s">
        <v>35</v>
      </c>
      <c r="E865">
        <v>2037</v>
      </c>
      <c r="F865">
        <v>0</v>
      </c>
      <c r="K865" t="s">
        <v>19</v>
      </c>
      <c r="L865" t="s">
        <v>35</v>
      </c>
      <c r="M865">
        <v>2037</v>
      </c>
      <c r="N865">
        <v>99999999</v>
      </c>
    </row>
    <row r="866" spans="3:14" x14ac:dyDescent="0.25">
      <c r="C866" t="s">
        <v>19</v>
      </c>
      <c r="D866" t="s">
        <v>35</v>
      </c>
      <c r="E866">
        <v>2038</v>
      </c>
      <c r="F866">
        <v>0</v>
      </c>
      <c r="K866" t="s">
        <v>19</v>
      </c>
      <c r="L866" t="s">
        <v>35</v>
      </c>
      <c r="M866">
        <v>2038</v>
      </c>
      <c r="N866">
        <v>99999999</v>
      </c>
    </row>
    <row r="867" spans="3:14" x14ac:dyDescent="0.25">
      <c r="C867" t="s">
        <v>19</v>
      </c>
      <c r="D867" t="s">
        <v>35</v>
      </c>
      <c r="E867">
        <v>2039</v>
      </c>
      <c r="F867">
        <v>0</v>
      </c>
      <c r="K867" t="s">
        <v>19</v>
      </c>
      <c r="L867" t="s">
        <v>35</v>
      </c>
      <c r="M867">
        <v>2039</v>
      </c>
      <c r="N867">
        <v>99999999</v>
      </c>
    </row>
    <row r="868" spans="3:14" x14ac:dyDescent="0.25">
      <c r="C868" t="s">
        <v>19</v>
      </c>
      <c r="D868" t="s">
        <v>35</v>
      </c>
      <c r="E868">
        <v>2040</v>
      </c>
      <c r="F868">
        <v>0</v>
      </c>
      <c r="K868" t="s">
        <v>19</v>
      </c>
      <c r="L868" t="s">
        <v>35</v>
      </c>
      <c r="M868">
        <v>2040</v>
      </c>
      <c r="N868">
        <v>99999999</v>
      </c>
    </row>
    <row r="869" spans="3:14" x14ac:dyDescent="0.25">
      <c r="C869" t="s">
        <v>19</v>
      </c>
      <c r="D869" t="s">
        <v>35</v>
      </c>
      <c r="E869">
        <v>2041</v>
      </c>
      <c r="F869">
        <v>0</v>
      </c>
      <c r="K869" t="s">
        <v>19</v>
      </c>
      <c r="L869" t="s">
        <v>35</v>
      </c>
      <c r="M869">
        <v>2041</v>
      </c>
      <c r="N869">
        <v>99999999</v>
      </c>
    </row>
    <row r="870" spans="3:14" x14ac:dyDescent="0.25">
      <c r="C870" t="s">
        <v>19</v>
      </c>
      <c r="D870" t="s">
        <v>35</v>
      </c>
      <c r="E870">
        <v>2042</v>
      </c>
      <c r="F870">
        <v>0</v>
      </c>
      <c r="K870" t="s">
        <v>19</v>
      </c>
      <c r="L870" t="s">
        <v>35</v>
      </c>
      <c r="M870">
        <v>2042</v>
      </c>
      <c r="N870">
        <v>99999999</v>
      </c>
    </row>
    <row r="871" spans="3:14" x14ac:dyDescent="0.25">
      <c r="C871" t="s">
        <v>19</v>
      </c>
      <c r="D871" t="s">
        <v>35</v>
      </c>
      <c r="E871">
        <v>2043</v>
      </c>
      <c r="F871">
        <v>0</v>
      </c>
      <c r="K871" t="s">
        <v>19</v>
      </c>
      <c r="L871" t="s">
        <v>35</v>
      </c>
      <c r="M871">
        <v>2043</v>
      </c>
      <c r="N871">
        <v>99999999</v>
      </c>
    </row>
    <row r="872" spans="3:14" x14ac:dyDescent="0.25">
      <c r="C872" t="s">
        <v>19</v>
      </c>
      <c r="D872" t="s">
        <v>35</v>
      </c>
      <c r="E872">
        <v>2044</v>
      </c>
      <c r="F872">
        <v>0</v>
      </c>
      <c r="K872" t="s">
        <v>19</v>
      </c>
      <c r="L872" t="s">
        <v>35</v>
      </c>
      <c r="M872">
        <v>2044</v>
      </c>
      <c r="N872">
        <v>99999999</v>
      </c>
    </row>
    <row r="873" spans="3:14" x14ac:dyDescent="0.25">
      <c r="C873" t="s">
        <v>19</v>
      </c>
      <c r="D873" t="s">
        <v>35</v>
      </c>
      <c r="E873">
        <v>2045</v>
      </c>
      <c r="F873">
        <v>0</v>
      </c>
      <c r="K873" t="s">
        <v>19</v>
      </c>
      <c r="L873" t="s">
        <v>35</v>
      </c>
      <c r="M873">
        <v>2045</v>
      </c>
      <c r="N873">
        <v>99999999</v>
      </c>
    </row>
    <row r="874" spans="3:14" x14ac:dyDescent="0.25">
      <c r="C874" t="s">
        <v>19</v>
      </c>
      <c r="D874" t="s">
        <v>35</v>
      </c>
      <c r="E874">
        <v>2046</v>
      </c>
      <c r="F874">
        <v>0</v>
      </c>
      <c r="K874" t="s">
        <v>19</v>
      </c>
      <c r="L874" t="s">
        <v>35</v>
      </c>
      <c r="M874">
        <v>2046</v>
      </c>
      <c r="N874">
        <v>99999999</v>
      </c>
    </row>
    <row r="875" spans="3:14" x14ac:dyDescent="0.25">
      <c r="C875" t="s">
        <v>19</v>
      </c>
      <c r="D875" t="s">
        <v>35</v>
      </c>
      <c r="E875">
        <v>2047</v>
      </c>
      <c r="F875">
        <v>0</v>
      </c>
      <c r="K875" t="s">
        <v>19</v>
      </c>
      <c r="L875" t="s">
        <v>35</v>
      </c>
      <c r="M875">
        <v>2047</v>
      </c>
      <c r="N875">
        <v>99999999</v>
      </c>
    </row>
    <row r="876" spans="3:14" x14ac:dyDescent="0.25">
      <c r="C876" t="s">
        <v>19</v>
      </c>
      <c r="D876" t="s">
        <v>35</v>
      </c>
      <c r="E876">
        <v>2048</v>
      </c>
      <c r="F876">
        <v>0</v>
      </c>
      <c r="K876" t="s">
        <v>19</v>
      </c>
      <c r="L876" t="s">
        <v>35</v>
      </c>
      <c r="M876">
        <v>2048</v>
      </c>
      <c r="N876">
        <v>99999999</v>
      </c>
    </row>
    <row r="877" spans="3:14" x14ac:dyDescent="0.25">
      <c r="C877" t="s">
        <v>19</v>
      </c>
      <c r="D877" t="s">
        <v>35</v>
      </c>
      <c r="E877">
        <v>2049</v>
      </c>
      <c r="F877">
        <v>0</v>
      </c>
      <c r="K877" t="s">
        <v>19</v>
      </c>
      <c r="L877" t="s">
        <v>35</v>
      </c>
      <c r="M877">
        <v>2049</v>
      </c>
      <c r="N877">
        <v>99999999</v>
      </c>
    </row>
    <row r="878" spans="3:14" x14ac:dyDescent="0.25">
      <c r="C878" t="s">
        <v>19</v>
      </c>
      <c r="D878" t="s">
        <v>35</v>
      </c>
      <c r="E878">
        <v>2050</v>
      </c>
      <c r="F878">
        <v>0</v>
      </c>
      <c r="K878" t="s">
        <v>19</v>
      </c>
      <c r="L878" t="s">
        <v>35</v>
      </c>
      <c r="M878">
        <v>2050</v>
      </c>
      <c r="N878">
        <v>99999999</v>
      </c>
    </row>
    <row r="879" spans="3:14" x14ac:dyDescent="0.25">
      <c r="C879" t="s">
        <v>19</v>
      </c>
      <c r="D879" t="s">
        <v>35</v>
      </c>
      <c r="E879">
        <v>2051</v>
      </c>
      <c r="F879">
        <v>0</v>
      </c>
      <c r="K879" t="s">
        <v>19</v>
      </c>
      <c r="L879" t="s">
        <v>35</v>
      </c>
      <c r="M879">
        <v>2051</v>
      </c>
      <c r="N879">
        <v>99999999</v>
      </c>
    </row>
    <row r="880" spans="3:14" x14ac:dyDescent="0.25">
      <c r="C880" t="s">
        <v>19</v>
      </c>
      <c r="D880" t="s">
        <v>35</v>
      </c>
      <c r="E880">
        <v>2052</v>
      </c>
      <c r="F880">
        <v>0</v>
      </c>
      <c r="K880" t="s">
        <v>19</v>
      </c>
      <c r="L880" t="s">
        <v>35</v>
      </c>
      <c r="M880">
        <v>2052</v>
      </c>
      <c r="N880">
        <v>99999999</v>
      </c>
    </row>
    <row r="881" spans="3:14" x14ac:dyDescent="0.25">
      <c r="C881" t="s">
        <v>19</v>
      </c>
      <c r="D881" t="s">
        <v>35</v>
      </c>
      <c r="E881">
        <v>2053</v>
      </c>
      <c r="F881">
        <v>0</v>
      </c>
      <c r="K881" t="s">
        <v>19</v>
      </c>
      <c r="L881" t="s">
        <v>35</v>
      </c>
      <c r="M881">
        <v>2053</v>
      </c>
      <c r="N881">
        <v>99999999</v>
      </c>
    </row>
    <row r="882" spans="3:14" x14ac:dyDescent="0.25">
      <c r="C882" t="s">
        <v>19</v>
      </c>
      <c r="D882" t="s">
        <v>35</v>
      </c>
      <c r="E882">
        <v>2054</v>
      </c>
      <c r="F882">
        <v>0</v>
      </c>
      <c r="K882" t="s">
        <v>19</v>
      </c>
      <c r="L882" t="s">
        <v>35</v>
      </c>
      <c r="M882">
        <v>2054</v>
      </c>
      <c r="N882">
        <v>99999999</v>
      </c>
    </row>
    <row r="883" spans="3:14" x14ac:dyDescent="0.25">
      <c r="C883" t="s">
        <v>19</v>
      </c>
      <c r="D883" t="s">
        <v>35</v>
      </c>
      <c r="E883">
        <v>2055</v>
      </c>
      <c r="F883">
        <v>0</v>
      </c>
      <c r="K883" t="s">
        <v>19</v>
      </c>
      <c r="L883" t="s">
        <v>35</v>
      </c>
      <c r="M883">
        <v>2055</v>
      </c>
      <c r="N883">
        <v>99999999</v>
      </c>
    </row>
    <row r="884" spans="3:14" x14ac:dyDescent="0.25">
      <c r="C884" t="s">
        <v>19</v>
      </c>
      <c r="D884" t="s">
        <v>35</v>
      </c>
      <c r="E884">
        <v>2056</v>
      </c>
      <c r="F884">
        <v>0</v>
      </c>
      <c r="K884" t="s">
        <v>19</v>
      </c>
      <c r="L884" t="s">
        <v>35</v>
      </c>
      <c r="M884">
        <v>2056</v>
      </c>
      <c r="N884">
        <v>99999999</v>
      </c>
    </row>
    <row r="885" spans="3:14" x14ac:dyDescent="0.25">
      <c r="C885" t="s">
        <v>19</v>
      </c>
      <c r="D885" t="s">
        <v>35</v>
      </c>
      <c r="E885">
        <v>2057</v>
      </c>
      <c r="F885">
        <v>0</v>
      </c>
      <c r="K885" t="s">
        <v>19</v>
      </c>
      <c r="L885" t="s">
        <v>35</v>
      </c>
      <c r="M885">
        <v>2057</v>
      </c>
      <c r="N885">
        <v>99999999</v>
      </c>
    </row>
    <row r="886" spans="3:14" x14ac:dyDescent="0.25">
      <c r="C886" t="s">
        <v>19</v>
      </c>
      <c r="D886" t="s">
        <v>35</v>
      </c>
      <c r="E886">
        <v>2058</v>
      </c>
      <c r="F886">
        <v>0</v>
      </c>
      <c r="K886" t="s">
        <v>19</v>
      </c>
      <c r="L886" t="s">
        <v>35</v>
      </c>
      <c r="M886">
        <v>2058</v>
      </c>
      <c r="N886">
        <v>99999999</v>
      </c>
    </row>
    <row r="887" spans="3:14" x14ac:dyDescent="0.25">
      <c r="C887" t="s">
        <v>19</v>
      </c>
      <c r="D887" t="s">
        <v>35</v>
      </c>
      <c r="E887">
        <v>2059</v>
      </c>
      <c r="F887">
        <v>0</v>
      </c>
      <c r="K887" t="s">
        <v>19</v>
      </c>
      <c r="L887" t="s">
        <v>35</v>
      </c>
      <c r="M887">
        <v>2059</v>
      </c>
      <c r="N887">
        <v>99999999</v>
      </c>
    </row>
    <row r="888" spans="3:14" x14ac:dyDescent="0.25">
      <c r="C888" t="s">
        <v>19</v>
      </c>
      <c r="D888" t="s">
        <v>35</v>
      </c>
      <c r="E888">
        <v>2060</v>
      </c>
      <c r="F888">
        <v>0</v>
      </c>
      <c r="K888" t="s">
        <v>19</v>
      </c>
      <c r="L888" t="s">
        <v>35</v>
      </c>
      <c r="M888">
        <v>2060</v>
      </c>
      <c r="N888">
        <v>99999999</v>
      </c>
    </row>
    <row r="889" spans="3:14" x14ac:dyDescent="0.25">
      <c r="C889" t="s">
        <v>19</v>
      </c>
      <c r="D889" t="s">
        <v>35</v>
      </c>
      <c r="E889">
        <v>2061</v>
      </c>
      <c r="F889">
        <v>0</v>
      </c>
      <c r="K889" t="s">
        <v>19</v>
      </c>
      <c r="L889" t="s">
        <v>35</v>
      </c>
      <c r="M889">
        <v>2061</v>
      </c>
      <c r="N889">
        <v>99999999</v>
      </c>
    </row>
    <row r="890" spans="3:14" x14ac:dyDescent="0.25">
      <c r="C890" t="s">
        <v>19</v>
      </c>
      <c r="D890" t="s">
        <v>35</v>
      </c>
      <c r="E890">
        <v>2062</v>
      </c>
      <c r="F890">
        <v>0</v>
      </c>
      <c r="K890" t="s">
        <v>19</v>
      </c>
      <c r="L890" t="s">
        <v>35</v>
      </c>
      <c r="M890">
        <v>2062</v>
      </c>
      <c r="N890">
        <v>99999999</v>
      </c>
    </row>
    <row r="891" spans="3:14" x14ac:dyDescent="0.25">
      <c r="C891" t="s">
        <v>19</v>
      </c>
      <c r="D891" t="s">
        <v>35</v>
      </c>
      <c r="E891">
        <v>2063</v>
      </c>
      <c r="F891">
        <v>0</v>
      </c>
      <c r="K891" t="s">
        <v>19</v>
      </c>
      <c r="L891" t="s">
        <v>35</v>
      </c>
      <c r="M891">
        <v>2063</v>
      </c>
      <c r="N891">
        <v>99999999</v>
      </c>
    </row>
    <row r="892" spans="3:14" x14ac:dyDescent="0.25">
      <c r="C892" t="s">
        <v>19</v>
      </c>
      <c r="D892" t="s">
        <v>35</v>
      </c>
      <c r="E892">
        <v>2064</v>
      </c>
      <c r="F892">
        <v>0</v>
      </c>
      <c r="K892" t="s">
        <v>19</v>
      </c>
      <c r="L892" t="s">
        <v>35</v>
      </c>
      <c r="M892">
        <v>2064</v>
      </c>
      <c r="N892">
        <v>99999999</v>
      </c>
    </row>
    <row r="893" spans="3:14" x14ac:dyDescent="0.25">
      <c r="C893" t="s">
        <v>19</v>
      </c>
      <c r="D893" t="s">
        <v>35</v>
      </c>
      <c r="E893">
        <v>2065</v>
      </c>
      <c r="F893">
        <v>0</v>
      </c>
      <c r="K893" t="s">
        <v>19</v>
      </c>
      <c r="L893" t="s">
        <v>35</v>
      </c>
      <c r="M893">
        <v>2065</v>
      </c>
      <c r="N893">
        <v>99999999</v>
      </c>
    </row>
    <row r="894" spans="3:14" x14ac:dyDescent="0.25">
      <c r="C894" t="s">
        <v>19</v>
      </c>
      <c r="D894" t="s">
        <v>35</v>
      </c>
      <c r="E894">
        <v>2066</v>
      </c>
      <c r="F894">
        <v>0</v>
      </c>
      <c r="K894" t="s">
        <v>19</v>
      </c>
      <c r="L894" t="s">
        <v>35</v>
      </c>
      <c r="M894">
        <v>2066</v>
      </c>
      <c r="N894">
        <v>99999999</v>
      </c>
    </row>
    <row r="895" spans="3:14" x14ac:dyDescent="0.25">
      <c r="C895" t="s">
        <v>19</v>
      </c>
      <c r="D895" t="s">
        <v>35</v>
      </c>
      <c r="E895">
        <v>2067</v>
      </c>
      <c r="F895">
        <v>0</v>
      </c>
      <c r="K895" t="s">
        <v>19</v>
      </c>
      <c r="L895" t="s">
        <v>35</v>
      </c>
      <c r="M895">
        <v>2067</v>
      </c>
      <c r="N895">
        <v>99999999</v>
      </c>
    </row>
    <row r="896" spans="3:14" x14ac:dyDescent="0.25">
      <c r="C896" t="s">
        <v>19</v>
      </c>
      <c r="D896" t="s">
        <v>35</v>
      </c>
      <c r="E896">
        <v>2068</v>
      </c>
      <c r="F896">
        <v>0</v>
      </c>
      <c r="K896" t="s">
        <v>19</v>
      </c>
      <c r="L896" t="s">
        <v>35</v>
      </c>
      <c r="M896">
        <v>2068</v>
      </c>
      <c r="N896">
        <v>99999999</v>
      </c>
    </row>
    <row r="897" spans="3:14" x14ac:dyDescent="0.25">
      <c r="C897" t="s">
        <v>19</v>
      </c>
      <c r="D897" t="s">
        <v>35</v>
      </c>
      <c r="E897">
        <v>2069</v>
      </c>
      <c r="F897">
        <v>0</v>
      </c>
      <c r="K897" t="s">
        <v>19</v>
      </c>
      <c r="L897" t="s">
        <v>35</v>
      </c>
      <c r="M897">
        <v>2069</v>
      </c>
      <c r="N897">
        <v>99999999</v>
      </c>
    </row>
    <row r="898" spans="3:14" x14ac:dyDescent="0.25">
      <c r="C898" t="s">
        <v>19</v>
      </c>
      <c r="D898" t="s">
        <v>35</v>
      </c>
      <c r="E898">
        <v>2070</v>
      </c>
      <c r="F898">
        <v>0</v>
      </c>
      <c r="K898" t="s">
        <v>19</v>
      </c>
      <c r="L898" t="s">
        <v>35</v>
      </c>
      <c r="M898">
        <v>2070</v>
      </c>
      <c r="N898">
        <v>99999999</v>
      </c>
    </row>
    <row r="899" spans="3:14" x14ac:dyDescent="0.25">
      <c r="C899" t="s">
        <v>19</v>
      </c>
      <c r="D899" t="s">
        <v>37</v>
      </c>
      <c r="E899">
        <v>2015</v>
      </c>
      <c r="F899">
        <v>0</v>
      </c>
      <c r="K899" s="1" t="s">
        <v>36</v>
      </c>
    </row>
    <row r="900" spans="3:14" x14ac:dyDescent="0.25">
      <c r="C900" t="s">
        <v>19</v>
      </c>
      <c r="D900" t="s">
        <v>37</v>
      </c>
      <c r="E900">
        <v>2016</v>
      </c>
      <c r="F900">
        <f>(22.5)/1000</f>
        <v>2.2499999999999999E-2</v>
      </c>
      <c r="K900" t="s">
        <v>19</v>
      </c>
      <c r="L900" t="s">
        <v>37</v>
      </c>
      <c r="M900">
        <v>2015</v>
      </c>
      <c r="N900">
        <f>(22.5)/1000</f>
        <v>2.2499999999999999E-2</v>
      </c>
    </row>
    <row r="901" spans="3:14" x14ac:dyDescent="0.25">
      <c r="C901" t="s">
        <v>19</v>
      </c>
      <c r="D901" t="s">
        <v>37</v>
      </c>
      <c r="E901">
        <v>2017</v>
      </c>
      <c r="F901">
        <f t="shared" ref="F901:F904" si="68">(22.5)/1000</f>
        <v>2.2499999999999999E-2</v>
      </c>
      <c r="K901" t="s">
        <v>19</v>
      </c>
      <c r="L901" t="s">
        <v>37</v>
      </c>
      <c r="M901">
        <v>2016</v>
      </c>
      <c r="N901">
        <f>200/1000</f>
        <v>0.2</v>
      </c>
    </row>
    <row r="902" spans="3:14" x14ac:dyDescent="0.25">
      <c r="C902" t="s">
        <v>19</v>
      </c>
      <c r="D902" t="s">
        <v>37</v>
      </c>
      <c r="E902">
        <v>2018</v>
      </c>
      <c r="F902">
        <f t="shared" si="68"/>
        <v>2.2499999999999999E-2</v>
      </c>
      <c r="K902" t="s">
        <v>19</v>
      </c>
      <c r="L902" t="s">
        <v>37</v>
      </c>
      <c r="M902">
        <v>2017</v>
      </c>
      <c r="N902">
        <f t="shared" ref="N902:N905" si="69">200/1000</f>
        <v>0.2</v>
      </c>
    </row>
    <row r="903" spans="3:14" x14ac:dyDescent="0.25">
      <c r="C903" t="s">
        <v>19</v>
      </c>
      <c r="D903" t="s">
        <v>37</v>
      </c>
      <c r="E903">
        <v>2019</v>
      </c>
      <c r="F903">
        <f t="shared" si="68"/>
        <v>2.2499999999999999E-2</v>
      </c>
      <c r="K903" t="s">
        <v>19</v>
      </c>
      <c r="L903" t="s">
        <v>37</v>
      </c>
      <c r="M903">
        <v>2018</v>
      </c>
      <c r="N903">
        <f t="shared" si="69"/>
        <v>0.2</v>
      </c>
    </row>
    <row r="904" spans="3:14" x14ac:dyDescent="0.25">
      <c r="C904" t="s">
        <v>19</v>
      </c>
      <c r="D904" t="s">
        <v>37</v>
      </c>
      <c r="E904">
        <v>2020</v>
      </c>
      <c r="F904">
        <f t="shared" si="68"/>
        <v>2.2499999999999999E-2</v>
      </c>
      <c r="K904" t="s">
        <v>19</v>
      </c>
      <c r="L904" t="s">
        <v>37</v>
      </c>
      <c r="M904">
        <v>2019</v>
      </c>
      <c r="N904">
        <f t="shared" si="69"/>
        <v>0.2</v>
      </c>
    </row>
    <row r="905" spans="3:14" x14ac:dyDescent="0.25">
      <c r="C905" t="s">
        <v>19</v>
      </c>
      <c r="D905" t="s">
        <v>37</v>
      </c>
      <c r="E905">
        <v>2021</v>
      </c>
      <c r="F905">
        <f>200/1000</f>
        <v>0.2</v>
      </c>
      <c r="K905" t="s">
        <v>19</v>
      </c>
      <c r="L905" t="s">
        <v>37</v>
      </c>
      <c r="M905">
        <v>2020</v>
      </c>
      <c r="N905">
        <f t="shared" si="69"/>
        <v>0.2</v>
      </c>
    </row>
    <row r="906" spans="3:14" x14ac:dyDescent="0.25">
      <c r="C906" t="s">
        <v>19</v>
      </c>
      <c r="D906" t="s">
        <v>37</v>
      </c>
      <c r="E906">
        <v>2022</v>
      </c>
      <c r="F906">
        <f t="shared" ref="F906:F914" si="70">200/1000</f>
        <v>0.2</v>
      </c>
      <c r="K906" t="s">
        <v>19</v>
      </c>
      <c r="L906" t="s">
        <v>37</v>
      </c>
      <c r="M906">
        <v>2021</v>
      </c>
      <c r="N906">
        <f>(1000+700)/1000</f>
        <v>1.7</v>
      </c>
    </row>
    <row r="907" spans="3:14" x14ac:dyDescent="0.25">
      <c r="C907" t="s">
        <v>19</v>
      </c>
      <c r="D907" t="s">
        <v>37</v>
      </c>
      <c r="E907">
        <v>2023</v>
      </c>
      <c r="F907">
        <f t="shared" si="70"/>
        <v>0.2</v>
      </c>
      <c r="K907" t="s">
        <v>19</v>
      </c>
      <c r="L907" t="s">
        <v>37</v>
      </c>
      <c r="M907">
        <v>2022</v>
      </c>
      <c r="N907">
        <f t="shared" ref="N907:N915" si="71">(1000+700)/1000</f>
        <v>1.7</v>
      </c>
    </row>
    <row r="908" spans="3:14" x14ac:dyDescent="0.25">
      <c r="C908" t="s">
        <v>19</v>
      </c>
      <c r="D908" t="s">
        <v>37</v>
      </c>
      <c r="E908">
        <v>2024</v>
      </c>
      <c r="F908">
        <f t="shared" si="70"/>
        <v>0.2</v>
      </c>
      <c r="K908" t="s">
        <v>19</v>
      </c>
      <c r="L908" t="s">
        <v>37</v>
      </c>
      <c r="M908">
        <v>2023</v>
      </c>
      <c r="N908">
        <f t="shared" si="71"/>
        <v>1.7</v>
      </c>
    </row>
    <row r="909" spans="3:14" x14ac:dyDescent="0.25">
      <c r="C909" t="s">
        <v>19</v>
      </c>
      <c r="D909" t="s">
        <v>37</v>
      </c>
      <c r="E909">
        <v>2025</v>
      </c>
      <c r="F909">
        <f t="shared" si="70"/>
        <v>0.2</v>
      </c>
      <c r="K909" t="s">
        <v>19</v>
      </c>
      <c r="L909" t="s">
        <v>37</v>
      </c>
      <c r="M909">
        <v>2024</v>
      </c>
      <c r="N909">
        <f t="shared" si="71"/>
        <v>1.7</v>
      </c>
    </row>
    <row r="910" spans="3:14" x14ac:dyDescent="0.25">
      <c r="C910" t="s">
        <v>19</v>
      </c>
      <c r="D910" t="s">
        <v>37</v>
      </c>
      <c r="E910">
        <v>2026</v>
      </c>
      <c r="F910">
        <f t="shared" si="70"/>
        <v>0.2</v>
      </c>
      <c r="K910" t="s">
        <v>19</v>
      </c>
      <c r="L910" t="s">
        <v>37</v>
      </c>
      <c r="M910">
        <v>2025</v>
      </c>
      <c r="N910">
        <f t="shared" si="71"/>
        <v>1.7</v>
      </c>
    </row>
    <row r="911" spans="3:14" x14ac:dyDescent="0.25">
      <c r="C911" t="s">
        <v>19</v>
      </c>
      <c r="D911" t="s">
        <v>37</v>
      </c>
      <c r="E911">
        <v>2027</v>
      </c>
      <c r="F911">
        <f t="shared" si="70"/>
        <v>0.2</v>
      </c>
      <c r="K911" t="s">
        <v>19</v>
      </c>
      <c r="L911" t="s">
        <v>37</v>
      </c>
      <c r="M911">
        <v>2026</v>
      </c>
      <c r="N911">
        <f t="shared" si="71"/>
        <v>1.7</v>
      </c>
    </row>
    <row r="912" spans="3:14" x14ac:dyDescent="0.25">
      <c r="C912" t="s">
        <v>19</v>
      </c>
      <c r="D912" t="s">
        <v>37</v>
      </c>
      <c r="E912">
        <v>2028</v>
      </c>
      <c r="F912">
        <f t="shared" si="70"/>
        <v>0.2</v>
      </c>
      <c r="K912" t="s">
        <v>19</v>
      </c>
      <c r="L912" t="s">
        <v>37</v>
      </c>
      <c r="M912">
        <v>2027</v>
      </c>
      <c r="N912">
        <f t="shared" si="71"/>
        <v>1.7</v>
      </c>
    </row>
    <row r="913" spans="3:14" x14ac:dyDescent="0.25">
      <c r="C913" t="s">
        <v>19</v>
      </c>
      <c r="D913" t="s">
        <v>37</v>
      </c>
      <c r="E913">
        <v>2029</v>
      </c>
      <c r="F913">
        <f t="shared" si="70"/>
        <v>0.2</v>
      </c>
      <c r="K913" t="s">
        <v>19</v>
      </c>
      <c r="L913" t="s">
        <v>37</v>
      </c>
      <c r="M913">
        <v>2028</v>
      </c>
      <c r="N913">
        <f t="shared" si="71"/>
        <v>1.7</v>
      </c>
    </row>
    <row r="914" spans="3:14" x14ac:dyDescent="0.25">
      <c r="C914" t="s">
        <v>19</v>
      </c>
      <c r="D914" t="s">
        <v>37</v>
      </c>
      <c r="E914">
        <v>2030</v>
      </c>
      <c r="F914">
        <f t="shared" si="70"/>
        <v>0.2</v>
      </c>
      <c r="K914" t="s">
        <v>19</v>
      </c>
      <c r="L914" t="s">
        <v>37</v>
      </c>
      <c r="M914">
        <v>2029</v>
      </c>
      <c r="N914">
        <f t="shared" si="71"/>
        <v>1.7</v>
      </c>
    </row>
    <row r="915" spans="3:14" x14ac:dyDescent="0.25">
      <c r="C915" t="s">
        <v>19</v>
      </c>
      <c r="D915" t="s">
        <v>37</v>
      </c>
      <c r="E915">
        <v>2031</v>
      </c>
      <c r="F915">
        <f>(1000+700)/1000</f>
        <v>1.7</v>
      </c>
      <c r="K915" t="s">
        <v>19</v>
      </c>
      <c r="L915" t="s">
        <v>37</v>
      </c>
      <c r="M915">
        <v>2030</v>
      </c>
      <c r="N915">
        <f t="shared" si="71"/>
        <v>1.7</v>
      </c>
    </row>
    <row r="916" spans="3:14" x14ac:dyDescent="0.25">
      <c r="C916" t="s">
        <v>19</v>
      </c>
      <c r="D916" t="s">
        <v>37</v>
      </c>
      <c r="E916">
        <v>2032</v>
      </c>
      <c r="F916">
        <f t="shared" ref="F916:F924" si="72">(1000+700)/1000</f>
        <v>1.7</v>
      </c>
      <c r="K916" t="s">
        <v>19</v>
      </c>
      <c r="L916" t="s">
        <v>37</v>
      </c>
      <c r="M916">
        <v>2031</v>
      </c>
      <c r="N916">
        <f>(800+2000)/1000</f>
        <v>2.8</v>
      </c>
    </row>
    <row r="917" spans="3:14" x14ac:dyDescent="0.25">
      <c r="C917" t="s">
        <v>19</v>
      </c>
      <c r="D917" t="s">
        <v>37</v>
      </c>
      <c r="E917">
        <v>2033</v>
      </c>
      <c r="F917">
        <f t="shared" si="72"/>
        <v>1.7</v>
      </c>
      <c r="K917" t="s">
        <v>19</v>
      </c>
      <c r="L917" t="s">
        <v>37</v>
      </c>
      <c r="M917">
        <v>2032</v>
      </c>
      <c r="N917">
        <f t="shared" ref="N917:N932" si="73">(800+2000)/1000</f>
        <v>2.8</v>
      </c>
    </row>
    <row r="918" spans="3:14" x14ac:dyDescent="0.25">
      <c r="C918" t="s">
        <v>19</v>
      </c>
      <c r="D918" t="s">
        <v>37</v>
      </c>
      <c r="E918">
        <v>2034</v>
      </c>
      <c r="F918">
        <f t="shared" si="72"/>
        <v>1.7</v>
      </c>
      <c r="K918" t="s">
        <v>19</v>
      </c>
      <c r="L918" t="s">
        <v>37</v>
      </c>
      <c r="M918">
        <v>2033</v>
      </c>
      <c r="N918">
        <f t="shared" si="73"/>
        <v>2.8</v>
      </c>
    </row>
    <row r="919" spans="3:14" x14ac:dyDescent="0.25">
      <c r="C919" t="s">
        <v>19</v>
      </c>
      <c r="D919" t="s">
        <v>37</v>
      </c>
      <c r="E919">
        <v>2035</v>
      </c>
      <c r="F919">
        <f t="shared" si="72"/>
        <v>1.7</v>
      </c>
      <c r="K919" t="s">
        <v>19</v>
      </c>
      <c r="L919" t="s">
        <v>37</v>
      </c>
      <c r="M919">
        <v>2034</v>
      </c>
      <c r="N919">
        <f t="shared" si="73"/>
        <v>2.8</v>
      </c>
    </row>
    <row r="920" spans="3:14" x14ac:dyDescent="0.25">
      <c r="C920" t="s">
        <v>19</v>
      </c>
      <c r="D920" t="s">
        <v>37</v>
      </c>
      <c r="E920">
        <v>2036</v>
      </c>
      <c r="F920">
        <f t="shared" si="72"/>
        <v>1.7</v>
      </c>
      <c r="K920" t="s">
        <v>19</v>
      </c>
      <c r="L920" t="s">
        <v>37</v>
      </c>
      <c r="M920">
        <v>2035</v>
      </c>
      <c r="N920">
        <f t="shared" si="73"/>
        <v>2.8</v>
      </c>
    </row>
    <row r="921" spans="3:14" x14ac:dyDescent="0.25">
      <c r="C921" t="s">
        <v>19</v>
      </c>
      <c r="D921" t="s">
        <v>37</v>
      </c>
      <c r="E921">
        <v>2037</v>
      </c>
      <c r="F921">
        <f t="shared" si="72"/>
        <v>1.7</v>
      </c>
      <c r="K921" t="s">
        <v>19</v>
      </c>
      <c r="L921" t="s">
        <v>37</v>
      </c>
      <c r="M921">
        <v>2036</v>
      </c>
      <c r="N921">
        <f t="shared" si="73"/>
        <v>2.8</v>
      </c>
    </row>
    <row r="922" spans="3:14" x14ac:dyDescent="0.25">
      <c r="C922" t="s">
        <v>19</v>
      </c>
      <c r="D922" t="s">
        <v>37</v>
      </c>
      <c r="E922">
        <v>2038</v>
      </c>
      <c r="F922">
        <f t="shared" si="72"/>
        <v>1.7</v>
      </c>
      <c r="K922" t="s">
        <v>19</v>
      </c>
      <c r="L922" t="s">
        <v>37</v>
      </c>
      <c r="M922">
        <v>2037</v>
      </c>
      <c r="N922">
        <f t="shared" si="73"/>
        <v>2.8</v>
      </c>
    </row>
    <row r="923" spans="3:14" x14ac:dyDescent="0.25">
      <c r="C923" t="s">
        <v>19</v>
      </c>
      <c r="D923" t="s">
        <v>37</v>
      </c>
      <c r="E923">
        <v>2039</v>
      </c>
      <c r="F923">
        <f t="shared" si="72"/>
        <v>1.7</v>
      </c>
      <c r="K923" t="s">
        <v>19</v>
      </c>
      <c r="L923" t="s">
        <v>37</v>
      </c>
      <c r="M923">
        <v>2038</v>
      </c>
      <c r="N923">
        <f t="shared" si="73"/>
        <v>2.8</v>
      </c>
    </row>
    <row r="924" spans="3:14" x14ac:dyDescent="0.25">
      <c r="C924" t="s">
        <v>19</v>
      </c>
      <c r="D924" t="s">
        <v>37</v>
      </c>
      <c r="E924">
        <v>2040</v>
      </c>
      <c r="F924">
        <f t="shared" si="72"/>
        <v>1.7</v>
      </c>
      <c r="K924" t="s">
        <v>19</v>
      </c>
      <c r="L924" t="s">
        <v>37</v>
      </c>
      <c r="M924">
        <v>2039</v>
      </c>
      <c r="N924">
        <f t="shared" si="73"/>
        <v>2.8</v>
      </c>
    </row>
    <row r="925" spans="3:14" x14ac:dyDescent="0.25">
      <c r="C925" t="s">
        <v>19</v>
      </c>
      <c r="D925" t="s">
        <v>37</v>
      </c>
      <c r="E925">
        <v>2041</v>
      </c>
      <c r="F925">
        <f>(1000+700)/1000</f>
        <v>1.7</v>
      </c>
      <c r="K925" t="s">
        <v>19</v>
      </c>
      <c r="L925" t="s">
        <v>37</v>
      </c>
      <c r="M925">
        <v>2040</v>
      </c>
      <c r="N925">
        <f t="shared" si="73"/>
        <v>2.8</v>
      </c>
    </row>
    <row r="926" spans="3:14" x14ac:dyDescent="0.25">
      <c r="C926" t="s">
        <v>19</v>
      </c>
      <c r="D926" t="s">
        <v>37</v>
      </c>
      <c r="E926">
        <v>2042</v>
      </c>
      <c r="F926">
        <f t="shared" ref="F926:F931" si="74">(1000+700)/1000</f>
        <v>1.7</v>
      </c>
      <c r="K926" t="s">
        <v>19</v>
      </c>
      <c r="L926" t="s">
        <v>37</v>
      </c>
      <c r="M926">
        <v>2041</v>
      </c>
      <c r="N926">
        <f t="shared" si="73"/>
        <v>2.8</v>
      </c>
    </row>
    <row r="927" spans="3:14" x14ac:dyDescent="0.25">
      <c r="C927" t="s">
        <v>19</v>
      </c>
      <c r="D927" t="s">
        <v>37</v>
      </c>
      <c r="E927">
        <v>2043</v>
      </c>
      <c r="F927">
        <f t="shared" si="74"/>
        <v>1.7</v>
      </c>
      <c r="K927" t="s">
        <v>19</v>
      </c>
      <c r="L927" t="s">
        <v>37</v>
      </c>
      <c r="M927">
        <v>2042</v>
      </c>
      <c r="N927">
        <f t="shared" si="73"/>
        <v>2.8</v>
      </c>
    </row>
    <row r="928" spans="3:14" x14ac:dyDescent="0.25">
      <c r="C928" t="s">
        <v>19</v>
      </c>
      <c r="D928" t="s">
        <v>37</v>
      </c>
      <c r="E928">
        <v>2044</v>
      </c>
      <c r="F928">
        <f t="shared" si="74"/>
        <v>1.7</v>
      </c>
      <c r="K928" t="s">
        <v>19</v>
      </c>
      <c r="L928" t="s">
        <v>37</v>
      </c>
      <c r="M928">
        <v>2043</v>
      </c>
      <c r="N928">
        <f t="shared" si="73"/>
        <v>2.8</v>
      </c>
    </row>
    <row r="929" spans="3:14" x14ac:dyDescent="0.25">
      <c r="C929" t="s">
        <v>19</v>
      </c>
      <c r="D929" t="s">
        <v>37</v>
      </c>
      <c r="E929">
        <v>2045</v>
      </c>
      <c r="F929">
        <f t="shared" si="74"/>
        <v>1.7</v>
      </c>
      <c r="K929" t="s">
        <v>19</v>
      </c>
      <c r="L929" t="s">
        <v>37</v>
      </c>
      <c r="M929">
        <v>2044</v>
      </c>
      <c r="N929">
        <f t="shared" si="73"/>
        <v>2.8</v>
      </c>
    </row>
    <row r="930" spans="3:14" x14ac:dyDescent="0.25">
      <c r="C930" t="s">
        <v>19</v>
      </c>
      <c r="D930" t="s">
        <v>37</v>
      </c>
      <c r="E930">
        <v>2046</v>
      </c>
      <c r="F930">
        <f t="shared" si="74"/>
        <v>1.7</v>
      </c>
      <c r="K930" t="s">
        <v>19</v>
      </c>
      <c r="L930" t="s">
        <v>37</v>
      </c>
      <c r="M930">
        <v>2045</v>
      </c>
      <c r="N930">
        <f t="shared" si="73"/>
        <v>2.8</v>
      </c>
    </row>
    <row r="931" spans="3:14" x14ac:dyDescent="0.25">
      <c r="C931" t="s">
        <v>19</v>
      </c>
      <c r="D931" t="s">
        <v>37</v>
      </c>
      <c r="E931">
        <v>2047</v>
      </c>
      <c r="F931">
        <f t="shared" si="74"/>
        <v>1.7</v>
      </c>
      <c r="K931" t="s">
        <v>19</v>
      </c>
      <c r="L931" t="s">
        <v>37</v>
      </c>
      <c r="M931">
        <v>2046</v>
      </c>
      <c r="N931">
        <f t="shared" si="73"/>
        <v>2.8</v>
      </c>
    </row>
    <row r="932" spans="3:14" x14ac:dyDescent="0.25">
      <c r="C932" t="s">
        <v>19</v>
      </c>
      <c r="D932" t="s">
        <v>37</v>
      </c>
      <c r="E932">
        <v>2048</v>
      </c>
      <c r="F932">
        <f>(800+2000)/1000</f>
        <v>2.8</v>
      </c>
      <c r="K932" t="s">
        <v>19</v>
      </c>
      <c r="L932" t="s">
        <v>37</v>
      </c>
      <c r="M932">
        <v>2047</v>
      </c>
      <c r="N932">
        <f t="shared" si="73"/>
        <v>2.8</v>
      </c>
    </row>
    <row r="933" spans="3:14" x14ac:dyDescent="0.25">
      <c r="C933" t="s">
        <v>19</v>
      </c>
      <c r="D933" t="s">
        <v>37</v>
      </c>
      <c r="E933">
        <v>2049</v>
      </c>
      <c r="F933">
        <f t="shared" ref="F933:F954" si="75">(800+2000)/1000</f>
        <v>2.8</v>
      </c>
      <c r="K933" t="s">
        <v>19</v>
      </c>
      <c r="L933" t="s">
        <v>37</v>
      </c>
      <c r="M933">
        <v>2048</v>
      </c>
      <c r="N933">
        <v>999999</v>
      </c>
    </row>
    <row r="934" spans="3:14" x14ac:dyDescent="0.25">
      <c r="C934" t="s">
        <v>19</v>
      </c>
      <c r="D934" t="s">
        <v>37</v>
      </c>
      <c r="E934">
        <v>2050</v>
      </c>
      <c r="F934">
        <f t="shared" si="75"/>
        <v>2.8</v>
      </c>
      <c r="K934" t="s">
        <v>19</v>
      </c>
      <c r="L934" t="s">
        <v>37</v>
      </c>
      <c r="M934">
        <v>2049</v>
      </c>
      <c r="N934">
        <v>999999</v>
      </c>
    </row>
    <row r="935" spans="3:14" x14ac:dyDescent="0.25">
      <c r="C935" t="s">
        <v>19</v>
      </c>
      <c r="D935" t="s">
        <v>37</v>
      </c>
      <c r="E935">
        <v>2051</v>
      </c>
      <c r="F935">
        <f t="shared" si="75"/>
        <v>2.8</v>
      </c>
      <c r="K935" t="s">
        <v>19</v>
      </c>
      <c r="L935" t="s">
        <v>37</v>
      </c>
      <c r="M935">
        <v>2050</v>
      </c>
      <c r="N935">
        <v>999999</v>
      </c>
    </row>
    <row r="936" spans="3:14" x14ac:dyDescent="0.25">
      <c r="C936" t="s">
        <v>19</v>
      </c>
      <c r="D936" t="s">
        <v>37</v>
      </c>
      <c r="E936">
        <v>2052</v>
      </c>
      <c r="F936">
        <f t="shared" si="75"/>
        <v>2.8</v>
      </c>
      <c r="K936" t="s">
        <v>19</v>
      </c>
      <c r="L936" t="s">
        <v>37</v>
      </c>
      <c r="M936">
        <v>2051</v>
      </c>
      <c r="N936">
        <v>999999</v>
      </c>
    </row>
    <row r="937" spans="3:14" x14ac:dyDescent="0.25">
      <c r="C937" t="s">
        <v>19</v>
      </c>
      <c r="D937" t="s">
        <v>37</v>
      </c>
      <c r="E937">
        <v>2053</v>
      </c>
      <c r="F937">
        <f t="shared" si="75"/>
        <v>2.8</v>
      </c>
      <c r="K937" t="s">
        <v>19</v>
      </c>
      <c r="L937" t="s">
        <v>37</v>
      </c>
      <c r="M937">
        <v>2052</v>
      </c>
      <c r="N937">
        <v>999999</v>
      </c>
    </row>
    <row r="938" spans="3:14" x14ac:dyDescent="0.25">
      <c r="C938" t="s">
        <v>19</v>
      </c>
      <c r="D938" t="s">
        <v>37</v>
      </c>
      <c r="E938">
        <v>2054</v>
      </c>
      <c r="F938">
        <f t="shared" si="75"/>
        <v>2.8</v>
      </c>
      <c r="K938" t="s">
        <v>19</v>
      </c>
      <c r="L938" t="s">
        <v>37</v>
      </c>
      <c r="M938">
        <v>2053</v>
      </c>
      <c r="N938">
        <v>999999</v>
      </c>
    </row>
    <row r="939" spans="3:14" x14ac:dyDescent="0.25">
      <c r="C939" t="s">
        <v>19</v>
      </c>
      <c r="D939" t="s">
        <v>37</v>
      </c>
      <c r="E939">
        <v>2055</v>
      </c>
      <c r="F939">
        <f t="shared" si="75"/>
        <v>2.8</v>
      </c>
      <c r="K939" t="s">
        <v>19</v>
      </c>
      <c r="L939" t="s">
        <v>37</v>
      </c>
      <c r="M939">
        <v>2054</v>
      </c>
      <c r="N939">
        <v>999999</v>
      </c>
    </row>
    <row r="940" spans="3:14" x14ac:dyDescent="0.25">
      <c r="C940" t="s">
        <v>19</v>
      </c>
      <c r="D940" t="s">
        <v>37</v>
      </c>
      <c r="E940">
        <v>2056</v>
      </c>
      <c r="F940">
        <f t="shared" si="75"/>
        <v>2.8</v>
      </c>
      <c r="K940" t="s">
        <v>19</v>
      </c>
      <c r="L940" t="s">
        <v>37</v>
      </c>
      <c r="M940">
        <v>2055</v>
      </c>
      <c r="N940">
        <v>999999</v>
      </c>
    </row>
    <row r="941" spans="3:14" x14ac:dyDescent="0.25">
      <c r="C941" t="s">
        <v>19</v>
      </c>
      <c r="D941" t="s">
        <v>37</v>
      </c>
      <c r="E941">
        <v>2057</v>
      </c>
      <c r="F941">
        <f t="shared" si="75"/>
        <v>2.8</v>
      </c>
      <c r="K941" t="s">
        <v>19</v>
      </c>
      <c r="L941" t="s">
        <v>37</v>
      </c>
      <c r="M941">
        <v>2056</v>
      </c>
      <c r="N941">
        <v>999999</v>
      </c>
    </row>
    <row r="942" spans="3:14" x14ac:dyDescent="0.25">
      <c r="C942" t="s">
        <v>19</v>
      </c>
      <c r="D942" t="s">
        <v>37</v>
      </c>
      <c r="E942">
        <v>2058</v>
      </c>
      <c r="F942">
        <f t="shared" si="75"/>
        <v>2.8</v>
      </c>
      <c r="K942" t="s">
        <v>19</v>
      </c>
      <c r="L942" t="s">
        <v>37</v>
      </c>
      <c r="M942">
        <v>2057</v>
      </c>
      <c r="N942">
        <v>999999</v>
      </c>
    </row>
    <row r="943" spans="3:14" x14ac:dyDescent="0.25">
      <c r="C943" t="s">
        <v>19</v>
      </c>
      <c r="D943" t="s">
        <v>37</v>
      </c>
      <c r="E943">
        <v>2059</v>
      </c>
      <c r="F943">
        <f t="shared" si="75"/>
        <v>2.8</v>
      </c>
      <c r="K943" t="s">
        <v>19</v>
      </c>
      <c r="L943" t="s">
        <v>37</v>
      </c>
      <c r="M943">
        <v>2058</v>
      </c>
      <c r="N943">
        <v>999999</v>
      </c>
    </row>
    <row r="944" spans="3:14" x14ac:dyDescent="0.25">
      <c r="C944" t="s">
        <v>19</v>
      </c>
      <c r="D944" t="s">
        <v>37</v>
      </c>
      <c r="E944">
        <v>2060</v>
      </c>
      <c r="F944">
        <f t="shared" si="75"/>
        <v>2.8</v>
      </c>
      <c r="K944" t="s">
        <v>19</v>
      </c>
      <c r="L944" t="s">
        <v>37</v>
      </c>
      <c r="M944">
        <v>2059</v>
      </c>
      <c r="N944">
        <v>999999</v>
      </c>
    </row>
    <row r="945" spans="3:14" x14ac:dyDescent="0.25">
      <c r="C945" t="s">
        <v>19</v>
      </c>
      <c r="D945" t="s">
        <v>37</v>
      </c>
      <c r="E945">
        <v>2061</v>
      </c>
      <c r="F945">
        <f t="shared" si="75"/>
        <v>2.8</v>
      </c>
      <c r="K945" t="s">
        <v>19</v>
      </c>
      <c r="L945" t="s">
        <v>37</v>
      </c>
      <c r="M945">
        <v>2060</v>
      </c>
      <c r="N945">
        <v>999999</v>
      </c>
    </row>
    <row r="946" spans="3:14" x14ac:dyDescent="0.25">
      <c r="C946" t="s">
        <v>19</v>
      </c>
      <c r="D946" t="s">
        <v>37</v>
      </c>
      <c r="E946">
        <v>2062</v>
      </c>
      <c r="F946">
        <f t="shared" si="75"/>
        <v>2.8</v>
      </c>
      <c r="K946" t="s">
        <v>19</v>
      </c>
      <c r="L946" t="s">
        <v>37</v>
      </c>
      <c r="M946">
        <v>2061</v>
      </c>
      <c r="N946">
        <v>999999</v>
      </c>
    </row>
    <row r="947" spans="3:14" x14ac:dyDescent="0.25">
      <c r="C947" t="s">
        <v>19</v>
      </c>
      <c r="D947" t="s">
        <v>37</v>
      </c>
      <c r="E947">
        <v>2063</v>
      </c>
      <c r="F947">
        <f t="shared" si="75"/>
        <v>2.8</v>
      </c>
      <c r="K947" t="s">
        <v>19</v>
      </c>
      <c r="L947" t="s">
        <v>37</v>
      </c>
      <c r="M947">
        <v>2062</v>
      </c>
      <c r="N947">
        <v>999999</v>
      </c>
    </row>
    <row r="948" spans="3:14" x14ac:dyDescent="0.25">
      <c r="C948" t="s">
        <v>19</v>
      </c>
      <c r="D948" t="s">
        <v>37</v>
      </c>
      <c r="E948">
        <v>2064</v>
      </c>
      <c r="F948">
        <f t="shared" si="75"/>
        <v>2.8</v>
      </c>
      <c r="K948" t="s">
        <v>19</v>
      </c>
      <c r="L948" t="s">
        <v>37</v>
      </c>
      <c r="M948">
        <v>2063</v>
      </c>
      <c r="N948">
        <v>999999</v>
      </c>
    </row>
    <row r="949" spans="3:14" x14ac:dyDescent="0.25">
      <c r="C949" t="s">
        <v>19</v>
      </c>
      <c r="D949" t="s">
        <v>37</v>
      </c>
      <c r="E949">
        <v>2065</v>
      </c>
      <c r="F949">
        <f t="shared" si="75"/>
        <v>2.8</v>
      </c>
      <c r="K949" t="s">
        <v>19</v>
      </c>
      <c r="L949" t="s">
        <v>37</v>
      </c>
      <c r="M949">
        <v>2064</v>
      </c>
      <c r="N949">
        <v>999999</v>
      </c>
    </row>
    <row r="950" spans="3:14" x14ac:dyDescent="0.25">
      <c r="C950" t="s">
        <v>19</v>
      </c>
      <c r="D950" t="s">
        <v>37</v>
      </c>
      <c r="E950">
        <v>2066</v>
      </c>
      <c r="F950">
        <f t="shared" si="75"/>
        <v>2.8</v>
      </c>
      <c r="K950" t="s">
        <v>19</v>
      </c>
      <c r="L950" t="s">
        <v>37</v>
      </c>
      <c r="M950">
        <v>2065</v>
      </c>
      <c r="N950">
        <v>999999</v>
      </c>
    </row>
    <row r="951" spans="3:14" x14ac:dyDescent="0.25">
      <c r="C951" t="s">
        <v>19</v>
      </c>
      <c r="D951" t="s">
        <v>37</v>
      </c>
      <c r="E951">
        <v>2067</v>
      </c>
      <c r="F951">
        <f t="shared" si="75"/>
        <v>2.8</v>
      </c>
      <c r="K951" t="s">
        <v>19</v>
      </c>
      <c r="L951" t="s">
        <v>37</v>
      </c>
      <c r="M951">
        <v>2066</v>
      </c>
      <c r="N951">
        <v>999999</v>
      </c>
    </row>
    <row r="952" spans="3:14" x14ac:dyDescent="0.25">
      <c r="C952" t="s">
        <v>19</v>
      </c>
      <c r="D952" t="s">
        <v>37</v>
      </c>
      <c r="E952">
        <v>2068</v>
      </c>
      <c r="F952">
        <f t="shared" si="75"/>
        <v>2.8</v>
      </c>
      <c r="K952" t="s">
        <v>19</v>
      </c>
      <c r="L952" t="s">
        <v>37</v>
      </c>
      <c r="M952">
        <v>2067</v>
      </c>
      <c r="N952">
        <v>999999</v>
      </c>
    </row>
    <row r="953" spans="3:14" x14ac:dyDescent="0.25">
      <c r="C953" t="s">
        <v>19</v>
      </c>
      <c r="D953" t="s">
        <v>37</v>
      </c>
      <c r="E953">
        <v>2069</v>
      </c>
      <c r="F953">
        <f t="shared" si="75"/>
        <v>2.8</v>
      </c>
      <c r="K953" t="s">
        <v>19</v>
      </c>
      <c r="L953" t="s">
        <v>37</v>
      </c>
      <c r="M953">
        <v>2068</v>
      </c>
      <c r="N953">
        <v>999999</v>
      </c>
    </row>
    <row r="954" spans="3:14" x14ac:dyDescent="0.25">
      <c r="C954" t="s">
        <v>19</v>
      </c>
      <c r="D954" t="s">
        <v>37</v>
      </c>
      <c r="E954">
        <v>2070</v>
      </c>
      <c r="F954">
        <f t="shared" si="75"/>
        <v>2.8</v>
      </c>
      <c r="K954" t="s">
        <v>19</v>
      </c>
      <c r="L954" t="s">
        <v>37</v>
      </c>
      <c r="M954">
        <v>2069</v>
      </c>
      <c r="N954">
        <v>999999</v>
      </c>
    </row>
    <row r="955" spans="3:14" x14ac:dyDescent="0.25">
      <c r="C955" t="s">
        <v>19</v>
      </c>
      <c r="D955" t="s">
        <v>38</v>
      </c>
      <c r="E955">
        <v>2015</v>
      </c>
      <c r="F955">
        <v>0</v>
      </c>
      <c r="K955" t="s">
        <v>19</v>
      </c>
      <c r="L955" t="s">
        <v>37</v>
      </c>
      <c r="M955">
        <v>2070</v>
      </c>
      <c r="N955">
        <v>999999</v>
      </c>
    </row>
    <row r="956" spans="3:14" x14ac:dyDescent="0.25">
      <c r="C956" t="s">
        <v>19</v>
      </c>
      <c r="D956" t="s">
        <v>38</v>
      </c>
      <c r="E956">
        <v>2016</v>
      </c>
      <c r="F956">
        <v>0</v>
      </c>
      <c r="K956" t="s">
        <v>19</v>
      </c>
      <c r="L956" t="s">
        <v>38</v>
      </c>
      <c r="M956">
        <v>2015</v>
      </c>
      <c r="N956">
        <v>0</v>
      </c>
    </row>
    <row r="957" spans="3:14" x14ac:dyDescent="0.25">
      <c r="C957" t="s">
        <v>19</v>
      </c>
      <c r="D957" t="s">
        <v>38</v>
      </c>
      <c r="E957">
        <v>2017</v>
      </c>
      <c r="F957">
        <v>0</v>
      </c>
      <c r="K957" t="s">
        <v>19</v>
      </c>
      <c r="L957" t="s">
        <v>38</v>
      </c>
      <c r="M957">
        <v>2016</v>
      </c>
      <c r="N957">
        <v>0</v>
      </c>
    </row>
    <row r="958" spans="3:14" x14ac:dyDescent="0.25">
      <c r="C958" t="s">
        <v>19</v>
      </c>
      <c r="D958" t="s">
        <v>38</v>
      </c>
      <c r="E958">
        <v>2018</v>
      </c>
      <c r="F958">
        <v>0</v>
      </c>
      <c r="K958" t="s">
        <v>19</v>
      </c>
      <c r="L958" t="s">
        <v>38</v>
      </c>
      <c r="M958">
        <v>2017</v>
      </c>
      <c r="N958">
        <v>0</v>
      </c>
    </row>
    <row r="959" spans="3:14" x14ac:dyDescent="0.25">
      <c r="C959" t="s">
        <v>19</v>
      </c>
      <c r="D959" t="s">
        <v>38</v>
      </c>
      <c r="E959">
        <v>2019</v>
      </c>
      <c r="F959">
        <v>0</v>
      </c>
      <c r="K959" t="s">
        <v>19</v>
      </c>
      <c r="L959" t="s">
        <v>38</v>
      </c>
      <c r="M959">
        <v>2018</v>
      </c>
      <c r="N959">
        <v>0</v>
      </c>
    </row>
    <row r="960" spans="3:14" x14ac:dyDescent="0.25">
      <c r="C960" t="s">
        <v>19</v>
      </c>
      <c r="D960" t="s">
        <v>38</v>
      </c>
      <c r="E960">
        <v>2020</v>
      </c>
      <c r="F960">
        <v>0</v>
      </c>
      <c r="K960" t="s">
        <v>19</v>
      </c>
      <c r="L960" t="s">
        <v>38</v>
      </c>
      <c r="M960">
        <v>2019</v>
      </c>
      <c r="N960">
        <v>0</v>
      </c>
    </row>
    <row r="961" spans="3:14" x14ac:dyDescent="0.25">
      <c r="C961" t="s">
        <v>19</v>
      </c>
      <c r="D961" t="s">
        <v>38</v>
      </c>
      <c r="E961">
        <v>2021</v>
      </c>
      <c r="F961">
        <f>20/1000</f>
        <v>0.02</v>
      </c>
      <c r="K961" t="s">
        <v>19</v>
      </c>
      <c r="L961" t="s">
        <v>38</v>
      </c>
      <c r="M961">
        <v>2020</v>
      </c>
      <c r="N961">
        <f>20/1000</f>
        <v>0.02</v>
      </c>
    </row>
    <row r="962" spans="3:14" x14ac:dyDescent="0.25">
      <c r="C962" t="s">
        <v>19</v>
      </c>
      <c r="D962" t="s">
        <v>38</v>
      </c>
      <c r="E962">
        <v>2022</v>
      </c>
      <c r="F962">
        <f t="shared" ref="F962:F970" si="76">20/1000</f>
        <v>0.02</v>
      </c>
      <c r="K962" t="s">
        <v>19</v>
      </c>
      <c r="L962" t="s">
        <v>38</v>
      </c>
      <c r="M962">
        <v>2021</v>
      </c>
      <c r="N962">
        <f>200/1000</f>
        <v>0.2</v>
      </c>
    </row>
    <row r="963" spans="3:14" x14ac:dyDescent="0.25">
      <c r="C963" t="s">
        <v>19</v>
      </c>
      <c r="D963" t="s">
        <v>38</v>
      </c>
      <c r="E963">
        <v>2023</v>
      </c>
      <c r="F963">
        <f t="shared" si="76"/>
        <v>0.02</v>
      </c>
      <c r="K963" t="s">
        <v>19</v>
      </c>
      <c r="L963" t="s">
        <v>38</v>
      </c>
      <c r="M963">
        <v>2022</v>
      </c>
      <c r="N963">
        <f t="shared" ref="N963:N971" si="77">200/1000</f>
        <v>0.2</v>
      </c>
    </row>
    <row r="964" spans="3:14" x14ac:dyDescent="0.25">
      <c r="C964" t="s">
        <v>19</v>
      </c>
      <c r="D964" t="s">
        <v>38</v>
      </c>
      <c r="E964">
        <v>2024</v>
      </c>
      <c r="F964">
        <f t="shared" si="76"/>
        <v>0.02</v>
      </c>
      <c r="K964" t="s">
        <v>19</v>
      </c>
      <c r="L964" t="s">
        <v>38</v>
      </c>
      <c r="M964">
        <v>2023</v>
      </c>
      <c r="N964">
        <f t="shared" si="77"/>
        <v>0.2</v>
      </c>
    </row>
    <row r="965" spans="3:14" x14ac:dyDescent="0.25">
      <c r="C965" t="s">
        <v>19</v>
      </c>
      <c r="D965" t="s">
        <v>38</v>
      </c>
      <c r="E965">
        <v>2025</v>
      </c>
      <c r="F965">
        <f t="shared" si="76"/>
        <v>0.02</v>
      </c>
      <c r="K965" t="s">
        <v>19</v>
      </c>
      <c r="L965" t="s">
        <v>38</v>
      </c>
      <c r="M965">
        <v>2024</v>
      </c>
      <c r="N965">
        <f t="shared" si="77"/>
        <v>0.2</v>
      </c>
    </row>
    <row r="966" spans="3:14" x14ac:dyDescent="0.25">
      <c r="C966" t="s">
        <v>19</v>
      </c>
      <c r="D966" t="s">
        <v>38</v>
      </c>
      <c r="E966">
        <v>2026</v>
      </c>
      <c r="F966">
        <f t="shared" si="76"/>
        <v>0.02</v>
      </c>
      <c r="K966" t="s">
        <v>19</v>
      </c>
      <c r="L966" t="s">
        <v>38</v>
      </c>
      <c r="M966">
        <v>2025</v>
      </c>
      <c r="N966">
        <f t="shared" si="77"/>
        <v>0.2</v>
      </c>
    </row>
    <row r="967" spans="3:14" x14ac:dyDescent="0.25">
      <c r="C967" t="s">
        <v>19</v>
      </c>
      <c r="D967" t="s">
        <v>38</v>
      </c>
      <c r="E967">
        <v>2027</v>
      </c>
      <c r="F967">
        <f t="shared" si="76"/>
        <v>0.02</v>
      </c>
      <c r="K967" t="s">
        <v>19</v>
      </c>
      <c r="L967" t="s">
        <v>38</v>
      </c>
      <c r="M967">
        <v>2026</v>
      </c>
      <c r="N967">
        <f t="shared" si="77"/>
        <v>0.2</v>
      </c>
    </row>
    <row r="968" spans="3:14" x14ac:dyDescent="0.25">
      <c r="C968" t="s">
        <v>19</v>
      </c>
      <c r="D968" t="s">
        <v>38</v>
      </c>
      <c r="E968">
        <v>2028</v>
      </c>
      <c r="F968">
        <f t="shared" si="76"/>
        <v>0.02</v>
      </c>
      <c r="K968" t="s">
        <v>19</v>
      </c>
      <c r="L968" t="s">
        <v>38</v>
      </c>
      <c r="M968">
        <v>2027</v>
      </c>
      <c r="N968">
        <f t="shared" si="77"/>
        <v>0.2</v>
      </c>
    </row>
    <row r="969" spans="3:14" x14ac:dyDescent="0.25">
      <c r="C969" t="s">
        <v>19</v>
      </c>
      <c r="D969" t="s">
        <v>38</v>
      </c>
      <c r="E969">
        <v>2029</v>
      </c>
      <c r="F969">
        <f t="shared" si="76"/>
        <v>0.02</v>
      </c>
      <c r="K969" t="s">
        <v>19</v>
      </c>
      <c r="L969" t="s">
        <v>38</v>
      </c>
      <c r="M969">
        <v>2028</v>
      </c>
      <c r="N969">
        <f t="shared" si="77"/>
        <v>0.2</v>
      </c>
    </row>
    <row r="970" spans="3:14" x14ac:dyDescent="0.25">
      <c r="C970" t="s">
        <v>19</v>
      </c>
      <c r="D970" t="s">
        <v>38</v>
      </c>
      <c r="E970">
        <v>2030</v>
      </c>
      <c r="F970">
        <f t="shared" si="76"/>
        <v>0.02</v>
      </c>
      <c r="K970" t="s">
        <v>19</v>
      </c>
      <c r="L970" t="s">
        <v>38</v>
      </c>
      <c r="M970">
        <v>2029</v>
      </c>
      <c r="N970">
        <f t="shared" si="77"/>
        <v>0.2</v>
      </c>
    </row>
    <row r="971" spans="3:14" x14ac:dyDescent="0.25">
      <c r="C971" t="s">
        <v>19</v>
      </c>
      <c r="D971" t="s">
        <v>38</v>
      </c>
      <c r="E971">
        <v>2031</v>
      </c>
      <c r="F971">
        <f>200/1000</f>
        <v>0.2</v>
      </c>
      <c r="K971" t="s">
        <v>19</v>
      </c>
      <c r="L971" t="s">
        <v>38</v>
      </c>
      <c r="M971">
        <v>2030</v>
      </c>
      <c r="N971">
        <f t="shared" si="77"/>
        <v>0.2</v>
      </c>
    </row>
    <row r="972" spans="3:14" x14ac:dyDescent="0.25">
      <c r="C972" t="s">
        <v>19</v>
      </c>
      <c r="D972" t="s">
        <v>38</v>
      </c>
      <c r="E972">
        <v>2032</v>
      </c>
      <c r="F972">
        <f t="shared" ref="F972:F987" si="78">200/1000</f>
        <v>0.2</v>
      </c>
      <c r="K972" t="s">
        <v>19</v>
      </c>
      <c r="L972" t="s">
        <v>38</v>
      </c>
      <c r="M972">
        <v>2031</v>
      </c>
      <c r="N972">
        <f>3554/1000</f>
        <v>3.5539999999999998</v>
      </c>
    </row>
    <row r="973" spans="3:14" x14ac:dyDescent="0.25">
      <c r="C973" t="s">
        <v>19</v>
      </c>
      <c r="D973" t="s">
        <v>38</v>
      </c>
      <c r="E973">
        <v>2033</v>
      </c>
      <c r="F973">
        <f t="shared" si="78"/>
        <v>0.2</v>
      </c>
      <c r="K973" t="s">
        <v>19</v>
      </c>
      <c r="L973" t="s">
        <v>38</v>
      </c>
      <c r="M973">
        <v>2032</v>
      </c>
      <c r="N973">
        <f t="shared" ref="N973:N988" si="79">3554/1000</f>
        <v>3.5539999999999998</v>
      </c>
    </row>
    <row r="974" spans="3:14" x14ac:dyDescent="0.25">
      <c r="C974" t="s">
        <v>19</v>
      </c>
      <c r="D974" t="s">
        <v>38</v>
      </c>
      <c r="E974">
        <v>2034</v>
      </c>
      <c r="F974">
        <f t="shared" si="78"/>
        <v>0.2</v>
      </c>
      <c r="K974" t="s">
        <v>19</v>
      </c>
      <c r="L974" t="s">
        <v>38</v>
      </c>
      <c r="M974">
        <v>2033</v>
      </c>
      <c r="N974">
        <f t="shared" si="79"/>
        <v>3.5539999999999998</v>
      </c>
    </row>
    <row r="975" spans="3:14" x14ac:dyDescent="0.25">
      <c r="C975" t="s">
        <v>19</v>
      </c>
      <c r="D975" t="s">
        <v>38</v>
      </c>
      <c r="E975">
        <v>2035</v>
      </c>
      <c r="F975">
        <f t="shared" si="78"/>
        <v>0.2</v>
      </c>
      <c r="K975" t="s">
        <v>19</v>
      </c>
      <c r="L975" t="s">
        <v>38</v>
      </c>
      <c r="M975">
        <v>2034</v>
      </c>
      <c r="N975">
        <f t="shared" si="79"/>
        <v>3.5539999999999998</v>
      </c>
    </row>
    <row r="976" spans="3:14" x14ac:dyDescent="0.25">
      <c r="C976" t="s">
        <v>19</v>
      </c>
      <c r="D976" t="s">
        <v>38</v>
      </c>
      <c r="E976">
        <v>2036</v>
      </c>
      <c r="F976">
        <f t="shared" si="78"/>
        <v>0.2</v>
      </c>
      <c r="K976" t="s">
        <v>19</v>
      </c>
      <c r="L976" t="s">
        <v>38</v>
      </c>
      <c r="M976">
        <v>2035</v>
      </c>
      <c r="N976">
        <f t="shared" si="79"/>
        <v>3.5539999999999998</v>
      </c>
    </row>
    <row r="977" spans="3:14" x14ac:dyDescent="0.25">
      <c r="C977" t="s">
        <v>19</v>
      </c>
      <c r="D977" t="s">
        <v>38</v>
      </c>
      <c r="E977">
        <v>2037</v>
      </c>
      <c r="F977">
        <f t="shared" si="78"/>
        <v>0.2</v>
      </c>
      <c r="K977" t="s">
        <v>19</v>
      </c>
      <c r="L977" t="s">
        <v>38</v>
      </c>
      <c r="M977">
        <v>2036</v>
      </c>
      <c r="N977">
        <f t="shared" si="79"/>
        <v>3.5539999999999998</v>
      </c>
    </row>
    <row r="978" spans="3:14" x14ac:dyDescent="0.25">
      <c r="C978" t="s">
        <v>19</v>
      </c>
      <c r="D978" t="s">
        <v>38</v>
      </c>
      <c r="E978">
        <v>2038</v>
      </c>
      <c r="F978">
        <f t="shared" si="78"/>
        <v>0.2</v>
      </c>
      <c r="K978" t="s">
        <v>19</v>
      </c>
      <c r="L978" t="s">
        <v>38</v>
      </c>
      <c r="M978">
        <v>2037</v>
      </c>
      <c r="N978">
        <f t="shared" si="79"/>
        <v>3.5539999999999998</v>
      </c>
    </row>
    <row r="979" spans="3:14" x14ac:dyDescent="0.25">
      <c r="C979" t="s">
        <v>19</v>
      </c>
      <c r="D979" t="s">
        <v>38</v>
      </c>
      <c r="E979">
        <v>2039</v>
      </c>
      <c r="F979">
        <f t="shared" si="78"/>
        <v>0.2</v>
      </c>
      <c r="K979" t="s">
        <v>19</v>
      </c>
      <c r="L979" t="s">
        <v>38</v>
      </c>
      <c r="M979">
        <v>2038</v>
      </c>
      <c r="N979">
        <f t="shared" si="79"/>
        <v>3.5539999999999998</v>
      </c>
    </row>
    <row r="980" spans="3:14" x14ac:dyDescent="0.25">
      <c r="C980" t="s">
        <v>19</v>
      </c>
      <c r="D980" t="s">
        <v>38</v>
      </c>
      <c r="E980">
        <v>2040</v>
      </c>
      <c r="F980">
        <f t="shared" si="78"/>
        <v>0.2</v>
      </c>
      <c r="K980" t="s">
        <v>19</v>
      </c>
      <c r="L980" t="s">
        <v>38</v>
      </c>
      <c r="M980">
        <v>2039</v>
      </c>
      <c r="N980">
        <f t="shared" si="79"/>
        <v>3.5539999999999998</v>
      </c>
    </row>
    <row r="981" spans="3:14" x14ac:dyDescent="0.25">
      <c r="C981" t="s">
        <v>19</v>
      </c>
      <c r="D981" t="s">
        <v>38</v>
      </c>
      <c r="E981">
        <v>2041</v>
      </c>
      <c r="F981">
        <f t="shared" si="78"/>
        <v>0.2</v>
      </c>
      <c r="K981" t="s">
        <v>19</v>
      </c>
      <c r="L981" t="s">
        <v>38</v>
      </c>
      <c r="M981">
        <v>2040</v>
      </c>
      <c r="N981">
        <f t="shared" si="79"/>
        <v>3.5539999999999998</v>
      </c>
    </row>
    <row r="982" spans="3:14" x14ac:dyDescent="0.25">
      <c r="C982" t="s">
        <v>19</v>
      </c>
      <c r="D982" t="s">
        <v>38</v>
      </c>
      <c r="E982">
        <v>2042</v>
      </c>
      <c r="F982">
        <f t="shared" si="78"/>
        <v>0.2</v>
      </c>
      <c r="K982" t="s">
        <v>19</v>
      </c>
      <c r="L982" t="s">
        <v>38</v>
      </c>
      <c r="M982">
        <v>2041</v>
      </c>
      <c r="N982">
        <f t="shared" si="79"/>
        <v>3.5539999999999998</v>
      </c>
    </row>
    <row r="983" spans="3:14" x14ac:dyDescent="0.25">
      <c r="C983" t="s">
        <v>19</v>
      </c>
      <c r="D983" t="s">
        <v>38</v>
      </c>
      <c r="E983">
        <v>2043</v>
      </c>
      <c r="F983">
        <f t="shared" si="78"/>
        <v>0.2</v>
      </c>
      <c r="K983" t="s">
        <v>19</v>
      </c>
      <c r="L983" t="s">
        <v>38</v>
      </c>
      <c r="M983">
        <v>2042</v>
      </c>
      <c r="N983">
        <f t="shared" si="79"/>
        <v>3.5539999999999998</v>
      </c>
    </row>
    <row r="984" spans="3:14" x14ac:dyDescent="0.25">
      <c r="C984" t="s">
        <v>19</v>
      </c>
      <c r="D984" t="s">
        <v>38</v>
      </c>
      <c r="E984">
        <v>2044</v>
      </c>
      <c r="F984">
        <f t="shared" si="78"/>
        <v>0.2</v>
      </c>
      <c r="K984" t="s">
        <v>19</v>
      </c>
      <c r="L984" t="s">
        <v>38</v>
      </c>
      <c r="M984">
        <v>2043</v>
      </c>
      <c r="N984">
        <f t="shared" si="79"/>
        <v>3.5539999999999998</v>
      </c>
    </row>
    <row r="985" spans="3:14" x14ac:dyDescent="0.25">
      <c r="C985" t="s">
        <v>19</v>
      </c>
      <c r="D985" t="s">
        <v>38</v>
      </c>
      <c r="E985">
        <v>2045</v>
      </c>
      <c r="F985">
        <f t="shared" si="78"/>
        <v>0.2</v>
      </c>
      <c r="K985" t="s">
        <v>19</v>
      </c>
      <c r="L985" t="s">
        <v>38</v>
      </c>
      <c r="M985">
        <v>2044</v>
      </c>
      <c r="N985">
        <f t="shared" si="79"/>
        <v>3.5539999999999998</v>
      </c>
    </row>
    <row r="986" spans="3:14" x14ac:dyDescent="0.25">
      <c r="C986" t="s">
        <v>19</v>
      </c>
      <c r="D986" t="s">
        <v>38</v>
      </c>
      <c r="E986">
        <v>2046</v>
      </c>
      <c r="F986">
        <f t="shared" si="78"/>
        <v>0.2</v>
      </c>
      <c r="K986" t="s">
        <v>19</v>
      </c>
      <c r="L986" t="s">
        <v>38</v>
      </c>
      <c r="M986">
        <v>2045</v>
      </c>
      <c r="N986">
        <f t="shared" si="79"/>
        <v>3.5539999999999998</v>
      </c>
    </row>
    <row r="987" spans="3:14" x14ac:dyDescent="0.25">
      <c r="C987" t="s">
        <v>19</v>
      </c>
      <c r="D987" t="s">
        <v>38</v>
      </c>
      <c r="E987">
        <v>2047</v>
      </c>
      <c r="F987">
        <f t="shared" si="78"/>
        <v>0.2</v>
      </c>
      <c r="K987" t="s">
        <v>19</v>
      </c>
      <c r="L987" t="s">
        <v>38</v>
      </c>
      <c r="M987">
        <v>2046</v>
      </c>
      <c r="N987">
        <f t="shared" si="79"/>
        <v>3.5539999999999998</v>
      </c>
    </row>
    <row r="988" spans="3:14" x14ac:dyDescent="0.25">
      <c r="C988" t="s">
        <v>19</v>
      </c>
      <c r="D988" t="s">
        <v>38</v>
      </c>
      <c r="E988">
        <v>2048</v>
      </c>
      <c r="F988">
        <f>3554/1000</f>
        <v>3.5539999999999998</v>
      </c>
      <c r="K988" t="s">
        <v>19</v>
      </c>
      <c r="L988" t="s">
        <v>38</v>
      </c>
      <c r="M988">
        <v>2047</v>
      </c>
      <c r="N988">
        <f t="shared" si="79"/>
        <v>3.5539999999999998</v>
      </c>
    </row>
    <row r="989" spans="3:14" x14ac:dyDescent="0.25">
      <c r="C989" t="s">
        <v>19</v>
      </c>
      <c r="D989" t="s">
        <v>38</v>
      </c>
      <c r="E989">
        <v>2049</v>
      </c>
      <c r="F989">
        <f t="shared" ref="F989:F1010" si="80">3554/1000</f>
        <v>3.5539999999999998</v>
      </c>
      <c r="K989" t="s">
        <v>19</v>
      </c>
      <c r="L989" t="s">
        <v>38</v>
      </c>
      <c r="M989">
        <v>2048</v>
      </c>
      <c r="N989">
        <v>999999</v>
      </c>
    </row>
    <row r="990" spans="3:14" x14ac:dyDescent="0.25">
      <c r="C990" t="s">
        <v>19</v>
      </c>
      <c r="D990" t="s">
        <v>38</v>
      </c>
      <c r="E990">
        <v>2050</v>
      </c>
      <c r="F990">
        <f t="shared" si="80"/>
        <v>3.5539999999999998</v>
      </c>
      <c r="K990" t="s">
        <v>19</v>
      </c>
      <c r="L990" t="s">
        <v>38</v>
      </c>
      <c r="M990">
        <v>2049</v>
      </c>
      <c r="N990">
        <v>999999</v>
      </c>
    </row>
    <row r="991" spans="3:14" x14ac:dyDescent="0.25">
      <c r="C991" t="s">
        <v>19</v>
      </c>
      <c r="D991" t="s">
        <v>38</v>
      </c>
      <c r="E991">
        <v>2051</v>
      </c>
      <c r="F991">
        <f t="shared" si="80"/>
        <v>3.5539999999999998</v>
      </c>
      <c r="K991" t="s">
        <v>19</v>
      </c>
      <c r="L991" t="s">
        <v>38</v>
      </c>
      <c r="M991">
        <v>2050</v>
      </c>
      <c r="N991">
        <v>999999</v>
      </c>
    </row>
    <row r="992" spans="3:14" x14ac:dyDescent="0.25">
      <c r="C992" t="s">
        <v>19</v>
      </c>
      <c r="D992" t="s">
        <v>38</v>
      </c>
      <c r="E992">
        <v>2052</v>
      </c>
      <c r="F992">
        <f t="shared" si="80"/>
        <v>3.5539999999999998</v>
      </c>
      <c r="K992" t="s">
        <v>19</v>
      </c>
      <c r="L992" t="s">
        <v>38</v>
      </c>
      <c r="M992">
        <v>2051</v>
      </c>
      <c r="N992">
        <v>999999</v>
      </c>
    </row>
    <row r="993" spans="3:14" x14ac:dyDescent="0.25">
      <c r="C993" t="s">
        <v>19</v>
      </c>
      <c r="D993" t="s">
        <v>38</v>
      </c>
      <c r="E993">
        <v>2053</v>
      </c>
      <c r="F993">
        <f t="shared" si="80"/>
        <v>3.5539999999999998</v>
      </c>
      <c r="K993" t="s">
        <v>19</v>
      </c>
      <c r="L993" t="s">
        <v>38</v>
      </c>
      <c r="M993">
        <v>2052</v>
      </c>
      <c r="N993">
        <v>999999</v>
      </c>
    </row>
    <row r="994" spans="3:14" x14ac:dyDescent="0.25">
      <c r="C994" t="s">
        <v>19</v>
      </c>
      <c r="D994" t="s">
        <v>38</v>
      </c>
      <c r="E994">
        <v>2054</v>
      </c>
      <c r="F994">
        <f t="shared" si="80"/>
        <v>3.5539999999999998</v>
      </c>
      <c r="K994" t="s">
        <v>19</v>
      </c>
      <c r="L994" t="s">
        <v>38</v>
      </c>
      <c r="M994">
        <v>2053</v>
      </c>
      <c r="N994">
        <v>999999</v>
      </c>
    </row>
    <row r="995" spans="3:14" x14ac:dyDescent="0.25">
      <c r="C995" t="s">
        <v>19</v>
      </c>
      <c r="D995" t="s">
        <v>38</v>
      </c>
      <c r="E995">
        <v>2055</v>
      </c>
      <c r="F995">
        <f t="shared" si="80"/>
        <v>3.5539999999999998</v>
      </c>
      <c r="K995" t="s">
        <v>19</v>
      </c>
      <c r="L995" t="s">
        <v>38</v>
      </c>
      <c r="M995">
        <v>2054</v>
      </c>
      <c r="N995">
        <v>999999</v>
      </c>
    </row>
    <row r="996" spans="3:14" x14ac:dyDescent="0.25">
      <c r="C996" t="s">
        <v>19</v>
      </c>
      <c r="D996" t="s">
        <v>38</v>
      </c>
      <c r="E996">
        <v>2056</v>
      </c>
      <c r="F996">
        <f t="shared" si="80"/>
        <v>3.5539999999999998</v>
      </c>
      <c r="K996" t="s">
        <v>19</v>
      </c>
      <c r="L996" t="s">
        <v>38</v>
      </c>
      <c r="M996">
        <v>2055</v>
      </c>
      <c r="N996">
        <v>999999</v>
      </c>
    </row>
    <row r="997" spans="3:14" x14ac:dyDescent="0.25">
      <c r="C997" t="s">
        <v>19</v>
      </c>
      <c r="D997" t="s">
        <v>38</v>
      </c>
      <c r="E997">
        <v>2057</v>
      </c>
      <c r="F997">
        <f t="shared" si="80"/>
        <v>3.5539999999999998</v>
      </c>
      <c r="K997" t="s">
        <v>19</v>
      </c>
      <c r="L997" t="s">
        <v>38</v>
      </c>
      <c r="M997">
        <v>2056</v>
      </c>
      <c r="N997">
        <v>999999</v>
      </c>
    </row>
    <row r="998" spans="3:14" x14ac:dyDescent="0.25">
      <c r="C998" t="s">
        <v>19</v>
      </c>
      <c r="D998" t="s">
        <v>38</v>
      </c>
      <c r="E998">
        <v>2058</v>
      </c>
      <c r="F998">
        <f t="shared" si="80"/>
        <v>3.5539999999999998</v>
      </c>
      <c r="K998" t="s">
        <v>19</v>
      </c>
      <c r="L998" t="s">
        <v>38</v>
      </c>
      <c r="M998">
        <v>2057</v>
      </c>
      <c r="N998">
        <v>999999</v>
      </c>
    </row>
    <row r="999" spans="3:14" x14ac:dyDescent="0.25">
      <c r="C999" t="s">
        <v>19</v>
      </c>
      <c r="D999" t="s">
        <v>38</v>
      </c>
      <c r="E999">
        <v>2059</v>
      </c>
      <c r="F999">
        <f t="shared" si="80"/>
        <v>3.5539999999999998</v>
      </c>
      <c r="K999" t="s">
        <v>19</v>
      </c>
      <c r="L999" t="s">
        <v>38</v>
      </c>
      <c r="M999">
        <v>2058</v>
      </c>
      <c r="N999">
        <v>999999</v>
      </c>
    </row>
    <row r="1000" spans="3:14" x14ac:dyDescent="0.25">
      <c r="C1000" t="s">
        <v>19</v>
      </c>
      <c r="D1000" t="s">
        <v>38</v>
      </c>
      <c r="E1000">
        <v>2060</v>
      </c>
      <c r="F1000">
        <f t="shared" si="80"/>
        <v>3.5539999999999998</v>
      </c>
      <c r="K1000" t="s">
        <v>19</v>
      </c>
      <c r="L1000" t="s">
        <v>38</v>
      </c>
      <c r="M1000">
        <v>2059</v>
      </c>
      <c r="N1000">
        <v>999999</v>
      </c>
    </row>
    <row r="1001" spans="3:14" x14ac:dyDescent="0.25">
      <c r="C1001" t="s">
        <v>19</v>
      </c>
      <c r="D1001" t="s">
        <v>38</v>
      </c>
      <c r="E1001">
        <v>2061</v>
      </c>
      <c r="F1001">
        <f t="shared" si="80"/>
        <v>3.5539999999999998</v>
      </c>
      <c r="K1001" t="s">
        <v>19</v>
      </c>
      <c r="L1001" t="s">
        <v>38</v>
      </c>
      <c r="M1001">
        <v>2060</v>
      </c>
      <c r="N1001">
        <v>999999</v>
      </c>
    </row>
    <row r="1002" spans="3:14" x14ac:dyDescent="0.25">
      <c r="C1002" t="s">
        <v>19</v>
      </c>
      <c r="D1002" t="s">
        <v>38</v>
      </c>
      <c r="E1002">
        <v>2062</v>
      </c>
      <c r="F1002">
        <f t="shared" si="80"/>
        <v>3.5539999999999998</v>
      </c>
      <c r="K1002" t="s">
        <v>19</v>
      </c>
      <c r="L1002" t="s">
        <v>38</v>
      </c>
      <c r="M1002">
        <v>2061</v>
      </c>
      <c r="N1002">
        <v>999999</v>
      </c>
    </row>
    <row r="1003" spans="3:14" x14ac:dyDescent="0.25">
      <c r="C1003" t="s">
        <v>19</v>
      </c>
      <c r="D1003" t="s">
        <v>38</v>
      </c>
      <c r="E1003">
        <v>2063</v>
      </c>
      <c r="F1003">
        <f t="shared" si="80"/>
        <v>3.5539999999999998</v>
      </c>
      <c r="K1003" t="s">
        <v>19</v>
      </c>
      <c r="L1003" t="s">
        <v>38</v>
      </c>
      <c r="M1003">
        <v>2062</v>
      </c>
      <c r="N1003">
        <v>999999</v>
      </c>
    </row>
    <row r="1004" spans="3:14" x14ac:dyDescent="0.25">
      <c r="C1004" t="s">
        <v>19</v>
      </c>
      <c r="D1004" t="s">
        <v>38</v>
      </c>
      <c r="E1004">
        <v>2064</v>
      </c>
      <c r="F1004">
        <f t="shared" si="80"/>
        <v>3.5539999999999998</v>
      </c>
      <c r="K1004" t="s">
        <v>19</v>
      </c>
      <c r="L1004" t="s">
        <v>38</v>
      </c>
      <c r="M1004">
        <v>2063</v>
      </c>
      <c r="N1004">
        <v>999999</v>
      </c>
    </row>
    <row r="1005" spans="3:14" x14ac:dyDescent="0.25">
      <c r="C1005" t="s">
        <v>19</v>
      </c>
      <c r="D1005" t="s">
        <v>38</v>
      </c>
      <c r="E1005">
        <v>2065</v>
      </c>
      <c r="F1005">
        <f t="shared" si="80"/>
        <v>3.5539999999999998</v>
      </c>
      <c r="K1005" t="s">
        <v>19</v>
      </c>
      <c r="L1005" t="s">
        <v>38</v>
      </c>
      <c r="M1005">
        <v>2064</v>
      </c>
      <c r="N1005">
        <v>999999</v>
      </c>
    </row>
    <row r="1006" spans="3:14" x14ac:dyDescent="0.25">
      <c r="C1006" t="s">
        <v>19</v>
      </c>
      <c r="D1006" t="s">
        <v>38</v>
      </c>
      <c r="E1006">
        <v>2066</v>
      </c>
      <c r="F1006">
        <f t="shared" si="80"/>
        <v>3.5539999999999998</v>
      </c>
      <c r="K1006" t="s">
        <v>19</v>
      </c>
      <c r="L1006" t="s">
        <v>38</v>
      </c>
      <c r="M1006">
        <v>2065</v>
      </c>
      <c r="N1006">
        <v>999999</v>
      </c>
    </row>
    <row r="1007" spans="3:14" x14ac:dyDescent="0.25">
      <c r="C1007" t="s">
        <v>19</v>
      </c>
      <c r="D1007" t="s">
        <v>38</v>
      </c>
      <c r="E1007">
        <v>2067</v>
      </c>
      <c r="F1007">
        <f t="shared" si="80"/>
        <v>3.5539999999999998</v>
      </c>
      <c r="K1007" t="s">
        <v>19</v>
      </c>
      <c r="L1007" t="s">
        <v>38</v>
      </c>
      <c r="M1007">
        <v>2066</v>
      </c>
      <c r="N1007">
        <v>999999</v>
      </c>
    </row>
    <row r="1008" spans="3:14" x14ac:dyDescent="0.25">
      <c r="C1008" t="s">
        <v>19</v>
      </c>
      <c r="D1008" t="s">
        <v>38</v>
      </c>
      <c r="E1008">
        <v>2068</v>
      </c>
      <c r="F1008">
        <f t="shared" si="80"/>
        <v>3.5539999999999998</v>
      </c>
      <c r="K1008" t="s">
        <v>19</v>
      </c>
      <c r="L1008" t="s">
        <v>38</v>
      </c>
      <c r="M1008">
        <v>2067</v>
      </c>
      <c r="N1008">
        <v>999999</v>
      </c>
    </row>
    <row r="1009" spans="3:14" x14ac:dyDescent="0.25">
      <c r="C1009" t="s">
        <v>19</v>
      </c>
      <c r="D1009" t="s">
        <v>38</v>
      </c>
      <c r="E1009">
        <v>2069</v>
      </c>
      <c r="F1009">
        <f t="shared" si="80"/>
        <v>3.5539999999999998</v>
      </c>
      <c r="K1009" t="s">
        <v>19</v>
      </c>
      <c r="L1009" t="s">
        <v>38</v>
      </c>
      <c r="M1009">
        <v>2068</v>
      </c>
      <c r="N1009">
        <v>999999</v>
      </c>
    </row>
    <row r="1010" spans="3:14" x14ac:dyDescent="0.25">
      <c r="C1010" t="s">
        <v>19</v>
      </c>
      <c r="D1010" t="s">
        <v>38</v>
      </c>
      <c r="E1010">
        <v>2070</v>
      </c>
      <c r="F1010">
        <f t="shared" si="80"/>
        <v>3.5539999999999998</v>
      </c>
      <c r="K1010" t="s">
        <v>19</v>
      </c>
      <c r="L1010" t="s">
        <v>38</v>
      </c>
      <c r="M1010">
        <v>2069</v>
      </c>
      <c r="N1010">
        <v>999999</v>
      </c>
    </row>
    <row r="1011" spans="3:14" x14ac:dyDescent="0.25">
      <c r="C1011" t="s">
        <v>19</v>
      </c>
      <c r="D1011" t="s">
        <v>39</v>
      </c>
      <c r="E1011">
        <v>2015</v>
      </c>
      <c r="F1011">
        <v>0</v>
      </c>
      <c r="K1011" t="s">
        <v>19</v>
      </c>
      <c r="L1011" t="s">
        <v>38</v>
      </c>
      <c r="M1011">
        <v>2070</v>
      </c>
      <c r="N1011">
        <v>999999</v>
      </c>
    </row>
    <row r="1012" spans="3:14" x14ac:dyDescent="0.25">
      <c r="C1012" t="s">
        <v>19</v>
      </c>
      <c r="D1012" t="s">
        <v>39</v>
      </c>
      <c r="E1012">
        <v>2016</v>
      </c>
      <c r="F1012">
        <v>0</v>
      </c>
      <c r="K1012" t="s">
        <v>19</v>
      </c>
      <c r="L1012" t="s">
        <v>39</v>
      </c>
      <c r="M1012">
        <v>2015</v>
      </c>
      <c r="N1012">
        <v>99999999</v>
      </c>
    </row>
    <row r="1013" spans="3:14" x14ac:dyDescent="0.25">
      <c r="C1013" t="s">
        <v>19</v>
      </c>
      <c r="D1013" t="s">
        <v>39</v>
      </c>
      <c r="E1013">
        <v>2017</v>
      </c>
      <c r="F1013">
        <v>0</v>
      </c>
      <c r="K1013" t="s">
        <v>19</v>
      </c>
      <c r="L1013" t="s">
        <v>39</v>
      </c>
      <c r="M1013">
        <v>2016</v>
      </c>
      <c r="N1013">
        <v>99999999</v>
      </c>
    </row>
    <row r="1014" spans="3:14" x14ac:dyDescent="0.25">
      <c r="C1014" t="s">
        <v>19</v>
      </c>
      <c r="D1014" t="s">
        <v>39</v>
      </c>
      <c r="E1014">
        <v>2018</v>
      </c>
      <c r="F1014">
        <v>0</v>
      </c>
      <c r="K1014" t="s">
        <v>19</v>
      </c>
      <c r="L1014" t="s">
        <v>39</v>
      </c>
      <c r="M1014">
        <v>2017</v>
      </c>
      <c r="N1014">
        <v>99999999</v>
      </c>
    </row>
    <row r="1015" spans="3:14" x14ac:dyDescent="0.25">
      <c r="C1015" t="s">
        <v>19</v>
      </c>
      <c r="D1015" t="s">
        <v>39</v>
      </c>
      <c r="E1015">
        <v>2019</v>
      </c>
      <c r="F1015">
        <v>0</v>
      </c>
      <c r="K1015" t="s">
        <v>19</v>
      </c>
      <c r="L1015" t="s">
        <v>39</v>
      </c>
      <c r="M1015">
        <v>2018</v>
      </c>
      <c r="N1015">
        <v>99999999</v>
      </c>
    </row>
    <row r="1016" spans="3:14" x14ac:dyDescent="0.25">
      <c r="C1016" t="s">
        <v>19</v>
      </c>
      <c r="D1016" t="s">
        <v>39</v>
      </c>
      <c r="E1016">
        <v>2020</v>
      </c>
      <c r="F1016">
        <v>0</v>
      </c>
      <c r="K1016" t="s">
        <v>19</v>
      </c>
      <c r="L1016" t="s">
        <v>39</v>
      </c>
      <c r="M1016">
        <v>2019</v>
      </c>
      <c r="N1016">
        <v>99999999</v>
      </c>
    </row>
    <row r="1017" spans="3:14" x14ac:dyDescent="0.25">
      <c r="C1017" t="s">
        <v>19</v>
      </c>
      <c r="D1017" t="s">
        <v>39</v>
      </c>
      <c r="E1017">
        <v>2021</v>
      </c>
      <c r="F1017">
        <v>0</v>
      </c>
      <c r="K1017" t="s">
        <v>19</v>
      </c>
      <c r="L1017" t="s">
        <v>39</v>
      </c>
      <c r="M1017">
        <v>2020</v>
      </c>
      <c r="N1017">
        <v>99999999</v>
      </c>
    </row>
    <row r="1018" spans="3:14" x14ac:dyDescent="0.25">
      <c r="C1018" t="s">
        <v>19</v>
      </c>
      <c r="D1018" t="s">
        <v>39</v>
      </c>
      <c r="E1018">
        <v>2022</v>
      </c>
      <c r="F1018">
        <v>0</v>
      </c>
      <c r="K1018" t="s">
        <v>19</v>
      </c>
      <c r="L1018" t="s">
        <v>39</v>
      </c>
      <c r="M1018">
        <v>2021</v>
      </c>
      <c r="N1018">
        <v>99999999</v>
      </c>
    </row>
    <row r="1019" spans="3:14" x14ac:dyDescent="0.25">
      <c r="C1019" t="s">
        <v>19</v>
      </c>
      <c r="D1019" t="s">
        <v>39</v>
      </c>
      <c r="E1019">
        <v>2023</v>
      </c>
      <c r="F1019">
        <v>0</v>
      </c>
      <c r="K1019" t="s">
        <v>19</v>
      </c>
      <c r="L1019" t="s">
        <v>39</v>
      </c>
      <c r="M1019">
        <v>2022</v>
      </c>
      <c r="N1019">
        <v>99999999</v>
      </c>
    </row>
    <row r="1020" spans="3:14" x14ac:dyDescent="0.25">
      <c r="C1020" t="s">
        <v>19</v>
      </c>
      <c r="D1020" t="s">
        <v>39</v>
      </c>
      <c r="E1020">
        <v>2024</v>
      </c>
      <c r="F1020">
        <v>0</v>
      </c>
      <c r="K1020" t="s">
        <v>19</v>
      </c>
      <c r="L1020" t="s">
        <v>39</v>
      </c>
      <c r="M1020">
        <v>2023</v>
      </c>
      <c r="N1020">
        <v>99999999</v>
      </c>
    </row>
    <row r="1021" spans="3:14" x14ac:dyDescent="0.25">
      <c r="C1021" t="s">
        <v>19</v>
      </c>
      <c r="D1021" t="s">
        <v>39</v>
      </c>
      <c r="E1021">
        <v>2025</v>
      </c>
      <c r="F1021">
        <v>0</v>
      </c>
      <c r="K1021" t="s">
        <v>19</v>
      </c>
      <c r="L1021" t="s">
        <v>39</v>
      </c>
      <c r="M1021">
        <v>2024</v>
      </c>
      <c r="N1021">
        <v>99999999</v>
      </c>
    </row>
    <row r="1022" spans="3:14" x14ac:dyDescent="0.25">
      <c r="C1022" t="s">
        <v>19</v>
      </c>
      <c r="D1022" t="s">
        <v>39</v>
      </c>
      <c r="E1022">
        <v>2026</v>
      </c>
      <c r="F1022">
        <v>0</v>
      </c>
      <c r="K1022" t="s">
        <v>19</v>
      </c>
      <c r="L1022" t="s">
        <v>39</v>
      </c>
      <c r="M1022">
        <v>2025</v>
      </c>
      <c r="N1022">
        <v>99999999</v>
      </c>
    </row>
    <row r="1023" spans="3:14" x14ac:dyDescent="0.25">
      <c r="C1023" t="s">
        <v>19</v>
      </c>
      <c r="D1023" t="s">
        <v>39</v>
      </c>
      <c r="E1023">
        <v>2027</v>
      </c>
      <c r="F1023">
        <v>0</v>
      </c>
      <c r="K1023" t="s">
        <v>19</v>
      </c>
      <c r="L1023" t="s">
        <v>39</v>
      </c>
      <c r="M1023">
        <v>2026</v>
      </c>
      <c r="N1023">
        <v>99999999</v>
      </c>
    </row>
    <row r="1024" spans="3:14" x14ac:dyDescent="0.25">
      <c r="C1024" t="s">
        <v>19</v>
      </c>
      <c r="D1024" t="s">
        <v>39</v>
      </c>
      <c r="E1024">
        <v>2028</v>
      </c>
      <c r="F1024">
        <v>0</v>
      </c>
      <c r="K1024" t="s">
        <v>19</v>
      </c>
      <c r="L1024" t="s">
        <v>39</v>
      </c>
      <c r="M1024">
        <v>2027</v>
      </c>
      <c r="N1024">
        <v>99999999</v>
      </c>
    </row>
    <row r="1025" spans="3:14" x14ac:dyDescent="0.25">
      <c r="C1025" t="s">
        <v>19</v>
      </c>
      <c r="D1025" t="s">
        <v>39</v>
      </c>
      <c r="E1025">
        <v>2029</v>
      </c>
      <c r="F1025">
        <v>0</v>
      </c>
      <c r="K1025" t="s">
        <v>19</v>
      </c>
      <c r="L1025" t="s">
        <v>39</v>
      </c>
      <c r="M1025">
        <v>2028</v>
      </c>
      <c r="N1025">
        <v>99999999</v>
      </c>
    </row>
    <row r="1026" spans="3:14" x14ac:dyDescent="0.25">
      <c r="C1026" t="s">
        <v>19</v>
      </c>
      <c r="D1026" t="s">
        <v>39</v>
      </c>
      <c r="E1026">
        <v>2030</v>
      </c>
      <c r="F1026">
        <v>0</v>
      </c>
      <c r="K1026" t="s">
        <v>19</v>
      </c>
      <c r="L1026" t="s">
        <v>39</v>
      </c>
      <c r="M1026">
        <v>2029</v>
      </c>
      <c r="N1026">
        <v>99999999</v>
      </c>
    </row>
    <row r="1027" spans="3:14" x14ac:dyDescent="0.25">
      <c r="C1027" t="s">
        <v>19</v>
      </c>
      <c r="D1027" t="s">
        <v>39</v>
      </c>
      <c r="E1027">
        <v>2031</v>
      </c>
      <c r="F1027">
        <v>0</v>
      </c>
      <c r="K1027" t="s">
        <v>19</v>
      </c>
      <c r="L1027" t="s">
        <v>39</v>
      </c>
      <c r="M1027">
        <v>2030</v>
      </c>
      <c r="N1027">
        <v>99999999</v>
      </c>
    </row>
    <row r="1028" spans="3:14" x14ac:dyDescent="0.25">
      <c r="C1028" t="s">
        <v>19</v>
      </c>
      <c r="D1028" t="s">
        <v>39</v>
      </c>
      <c r="E1028">
        <v>2032</v>
      </c>
      <c r="F1028">
        <v>0</v>
      </c>
      <c r="K1028" t="s">
        <v>19</v>
      </c>
      <c r="L1028" t="s">
        <v>39</v>
      </c>
      <c r="M1028">
        <v>2031</v>
      </c>
      <c r="N1028">
        <v>99999999</v>
      </c>
    </row>
    <row r="1029" spans="3:14" x14ac:dyDescent="0.25">
      <c r="C1029" t="s">
        <v>19</v>
      </c>
      <c r="D1029" t="s">
        <v>39</v>
      </c>
      <c r="E1029">
        <v>2033</v>
      </c>
      <c r="F1029">
        <v>0</v>
      </c>
      <c r="K1029" t="s">
        <v>19</v>
      </c>
      <c r="L1029" t="s">
        <v>39</v>
      </c>
      <c r="M1029">
        <v>2032</v>
      </c>
      <c r="N1029">
        <v>99999999</v>
      </c>
    </row>
    <row r="1030" spans="3:14" x14ac:dyDescent="0.25">
      <c r="C1030" t="s">
        <v>19</v>
      </c>
      <c r="D1030" t="s">
        <v>39</v>
      </c>
      <c r="E1030">
        <v>2034</v>
      </c>
      <c r="F1030">
        <v>0</v>
      </c>
      <c r="K1030" t="s">
        <v>19</v>
      </c>
      <c r="L1030" t="s">
        <v>39</v>
      </c>
      <c r="M1030">
        <v>2033</v>
      </c>
      <c r="N1030">
        <v>99999999</v>
      </c>
    </row>
    <row r="1031" spans="3:14" x14ac:dyDescent="0.25">
      <c r="C1031" t="s">
        <v>19</v>
      </c>
      <c r="D1031" t="s">
        <v>39</v>
      </c>
      <c r="E1031">
        <v>2035</v>
      </c>
      <c r="F1031">
        <v>0</v>
      </c>
      <c r="K1031" t="s">
        <v>19</v>
      </c>
      <c r="L1031" t="s">
        <v>39</v>
      </c>
      <c r="M1031">
        <v>2034</v>
      </c>
      <c r="N1031">
        <v>99999999</v>
      </c>
    </row>
    <row r="1032" spans="3:14" x14ac:dyDescent="0.25">
      <c r="C1032" t="s">
        <v>19</v>
      </c>
      <c r="D1032" t="s">
        <v>39</v>
      </c>
      <c r="E1032">
        <v>2036</v>
      </c>
      <c r="F1032">
        <v>0</v>
      </c>
      <c r="K1032" t="s">
        <v>19</v>
      </c>
      <c r="L1032" t="s">
        <v>39</v>
      </c>
      <c r="M1032">
        <v>2035</v>
      </c>
      <c r="N1032">
        <v>99999999</v>
      </c>
    </row>
    <row r="1033" spans="3:14" x14ac:dyDescent="0.25">
      <c r="C1033" t="s">
        <v>19</v>
      </c>
      <c r="D1033" t="s">
        <v>39</v>
      </c>
      <c r="E1033">
        <v>2037</v>
      </c>
      <c r="F1033">
        <v>0</v>
      </c>
      <c r="K1033" t="s">
        <v>19</v>
      </c>
      <c r="L1033" t="s">
        <v>39</v>
      </c>
      <c r="M1033">
        <v>2036</v>
      </c>
      <c r="N1033">
        <v>99999999</v>
      </c>
    </row>
    <row r="1034" spans="3:14" x14ac:dyDescent="0.25">
      <c r="C1034" t="s">
        <v>19</v>
      </c>
      <c r="D1034" t="s">
        <v>39</v>
      </c>
      <c r="E1034">
        <v>2038</v>
      </c>
      <c r="F1034">
        <v>0</v>
      </c>
      <c r="K1034" t="s">
        <v>19</v>
      </c>
      <c r="L1034" t="s">
        <v>39</v>
      </c>
      <c r="M1034">
        <v>2037</v>
      </c>
      <c r="N1034">
        <v>99999999</v>
      </c>
    </row>
    <row r="1035" spans="3:14" x14ac:dyDescent="0.25">
      <c r="C1035" t="s">
        <v>19</v>
      </c>
      <c r="D1035" t="s">
        <v>39</v>
      </c>
      <c r="E1035">
        <v>2039</v>
      </c>
      <c r="F1035">
        <v>0</v>
      </c>
      <c r="K1035" t="s">
        <v>19</v>
      </c>
      <c r="L1035" t="s">
        <v>39</v>
      </c>
      <c r="M1035">
        <v>2038</v>
      </c>
      <c r="N1035">
        <v>99999999</v>
      </c>
    </row>
    <row r="1036" spans="3:14" x14ac:dyDescent="0.25">
      <c r="C1036" t="s">
        <v>19</v>
      </c>
      <c r="D1036" t="s">
        <v>39</v>
      </c>
      <c r="E1036">
        <v>2040</v>
      </c>
      <c r="F1036">
        <v>0</v>
      </c>
      <c r="K1036" t="s">
        <v>19</v>
      </c>
      <c r="L1036" t="s">
        <v>39</v>
      </c>
      <c r="M1036">
        <v>2039</v>
      </c>
      <c r="N1036">
        <v>99999999</v>
      </c>
    </row>
    <row r="1037" spans="3:14" x14ac:dyDescent="0.25">
      <c r="C1037" t="s">
        <v>19</v>
      </c>
      <c r="D1037" t="s">
        <v>39</v>
      </c>
      <c r="E1037">
        <v>2041</v>
      </c>
      <c r="F1037">
        <v>0</v>
      </c>
      <c r="K1037" t="s">
        <v>19</v>
      </c>
      <c r="L1037" t="s">
        <v>39</v>
      </c>
      <c r="M1037">
        <v>2040</v>
      </c>
      <c r="N1037">
        <v>99999999</v>
      </c>
    </row>
    <row r="1038" spans="3:14" x14ac:dyDescent="0.25">
      <c r="C1038" t="s">
        <v>19</v>
      </c>
      <c r="D1038" t="s">
        <v>39</v>
      </c>
      <c r="E1038">
        <v>2042</v>
      </c>
      <c r="F1038">
        <v>0</v>
      </c>
      <c r="K1038" t="s">
        <v>19</v>
      </c>
      <c r="L1038" t="s">
        <v>39</v>
      </c>
      <c r="M1038">
        <v>2041</v>
      </c>
      <c r="N1038">
        <v>99999999</v>
      </c>
    </row>
    <row r="1039" spans="3:14" x14ac:dyDescent="0.25">
      <c r="C1039" t="s">
        <v>19</v>
      </c>
      <c r="D1039" t="s">
        <v>39</v>
      </c>
      <c r="E1039">
        <v>2043</v>
      </c>
      <c r="F1039">
        <v>0</v>
      </c>
      <c r="K1039" t="s">
        <v>19</v>
      </c>
      <c r="L1039" t="s">
        <v>39</v>
      </c>
      <c r="M1039">
        <v>2042</v>
      </c>
      <c r="N1039">
        <v>99999999</v>
      </c>
    </row>
    <row r="1040" spans="3:14" x14ac:dyDescent="0.25">
      <c r="C1040" t="s">
        <v>19</v>
      </c>
      <c r="D1040" t="s">
        <v>39</v>
      </c>
      <c r="E1040">
        <v>2044</v>
      </c>
      <c r="F1040">
        <v>0</v>
      </c>
      <c r="K1040" t="s">
        <v>19</v>
      </c>
      <c r="L1040" t="s">
        <v>39</v>
      </c>
      <c r="M1040">
        <v>2043</v>
      </c>
      <c r="N1040">
        <v>99999999</v>
      </c>
    </row>
    <row r="1041" spans="3:14" x14ac:dyDescent="0.25">
      <c r="C1041" t="s">
        <v>19</v>
      </c>
      <c r="D1041" t="s">
        <v>39</v>
      </c>
      <c r="E1041">
        <v>2045</v>
      </c>
      <c r="F1041">
        <v>0</v>
      </c>
      <c r="K1041" t="s">
        <v>19</v>
      </c>
      <c r="L1041" t="s">
        <v>39</v>
      </c>
      <c r="M1041">
        <v>2044</v>
      </c>
      <c r="N1041">
        <v>99999999</v>
      </c>
    </row>
    <row r="1042" spans="3:14" x14ac:dyDescent="0.25">
      <c r="C1042" t="s">
        <v>19</v>
      </c>
      <c r="D1042" t="s">
        <v>39</v>
      </c>
      <c r="E1042">
        <v>2046</v>
      </c>
      <c r="F1042">
        <v>0</v>
      </c>
      <c r="K1042" t="s">
        <v>19</v>
      </c>
      <c r="L1042" t="s">
        <v>39</v>
      </c>
      <c r="M1042">
        <v>2045</v>
      </c>
      <c r="N1042">
        <v>99999999</v>
      </c>
    </row>
    <row r="1043" spans="3:14" x14ac:dyDescent="0.25">
      <c r="C1043" t="s">
        <v>19</v>
      </c>
      <c r="D1043" t="s">
        <v>39</v>
      </c>
      <c r="E1043">
        <v>2047</v>
      </c>
      <c r="F1043">
        <v>0</v>
      </c>
      <c r="K1043" t="s">
        <v>19</v>
      </c>
      <c r="L1043" t="s">
        <v>39</v>
      </c>
      <c r="M1043">
        <v>2046</v>
      </c>
      <c r="N1043">
        <v>99999999</v>
      </c>
    </row>
    <row r="1044" spans="3:14" x14ac:dyDescent="0.25">
      <c r="C1044" t="s">
        <v>19</v>
      </c>
      <c r="D1044" t="s">
        <v>39</v>
      </c>
      <c r="E1044">
        <v>2048</v>
      </c>
      <c r="F1044">
        <v>0</v>
      </c>
      <c r="K1044" t="s">
        <v>19</v>
      </c>
      <c r="L1044" t="s">
        <v>39</v>
      </c>
      <c r="M1044">
        <v>2047</v>
      </c>
      <c r="N1044">
        <v>99999999</v>
      </c>
    </row>
    <row r="1045" spans="3:14" x14ac:dyDescent="0.25">
      <c r="C1045" t="s">
        <v>19</v>
      </c>
      <c r="D1045" t="s">
        <v>39</v>
      </c>
      <c r="E1045">
        <v>2049</v>
      </c>
      <c r="F1045">
        <v>0</v>
      </c>
      <c r="K1045" t="s">
        <v>19</v>
      </c>
      <c r="L1045" t="s">
        <v>39</v>
      </c>
      <c r="M1045">
        <v>2048</v>
      </c>
      <c r="N1045">
        <v>99999999</v>
      </c>
    </row>
    <row r="1046" spans="3:14" x14ac:dyDescent="0.25">
      <c r="C1046" t="s">
        <v>19</v>
      </c>
      <c r="D1046" t="s">
        <v>39</v>
      </c>
      <c r="E1046">
        <v>2050</v>
      </c>
      <c r="F1046">
        <v>0</v>
      </c>
      <c r="K1046" t="s">
        <v>19</v>
      </c>
      <c r="L1046" t="s">
        <v>39</v>
      </c>
      <c r="M1046">
        <v>2049</v>
      </c>
      <c r="N1046">
        <v>99999999</v>
      </c>
    </row>
    <row r="1047" spans="3:14" x14ac:dyDescent="0.25">
      <c r="C1047" t="s">
        <v>19</v>
      </c>
      <c r="D1047" t="s">
        <v>39</v>
      </c>
      <c r="E1047">
        <v>2051</v>
      </c>
      <c r="F1047">
        <v>0</v>
      </c>
      <c r="K1047" t="s">
        <v>19</v>
      </c>
      <c r="L1047" t="s">
        <v>39</v>
      </c>
      <c r="M1047">
        <v>2050</v>
      </c>
      <c r="N1047">
        <v>99999999</v>
      </c>
    </row>
    <row r="1048" spans="3:14" x14ac:dyDescent="0.25">
      <c r="C1048" t="s">
        <v>19</v>
      </c>
      <c r="D1048" t="s">
        <v>39</v>
      </c>
      <c r="E1048">
        <v>2052</v>
      </c>
      <c r="F1048">
        <v>0</v>
      </c>
      <c r="K1048" t="s">
        <v>19</v>
      </c>
      <c r="L1048" t="s">
        <v>39</v>
      </c>
      <c r="M1048">
        <v>2051</v>
      </c>
      <c r="N1048">
        <v>99999999</v>
      </c>
    </row>
    <row r="1049" spans="3:14" x14ac:dyDescent="0.25">
      <c r="C1049" t="s">
        <v>19</v>
      </c>
      <c r="D1049" t="s">
        <v>39</v>
      </c>
      <c r="E1049">
        <v>2053</v>
      </c>
      <c r="F1049">
        <v>0</v>
      </c>
      <c r="K1049" t="s">
        <v>19</v>
      </c>
      <c r="L1049" t="s">
        <v>39</v>
      </c>
      <c r="M1049">
        <v>2052</v>
      </c>
      <c r="N1049">
        <v>99999999</v>
      </c>
    </row>
    <row r="1050" spans="3:14" x14ac:dyDescent="0.25">
      <c r="C1050" t="s">
        <v>19</v>
      </c>
      <c r="D1050" t="s">
        <v>39</v>
      </c>
      <c r="E1050">
        <v>2054</v>
      </c>
      <c r="F1050">
        <v>0</v>
      </c>
      <c r="K1050" t="s">
        <v>19</v>
      </c>
      <c r="L1050" t="s">
        <v>39</v>
      </c>
      <c r="M1050">
        <v>2053</v>
      </c>
      <c r="N1050">
        <v>99999999</v>
      </c>
    </row>
    <row r="1051" spans="3:14" x14ac:dyDescent="0.25">
      <c r="C1051" t="s">
        <v>19</v>
      </c>
      <c r="D1051" t="s">
        <v>39</v>
      </c>
      <c r="E1051">
        <v>2055</v>
      </c>
      <c r="F1051">
        <v>0</v>
      </c>
      <c r="K1051" t="s">
        <v>19</v>
      </c>
      <c r="L1051" t="s">
        <v>39</v>
      </c>
      <c r="M1051">
        <v>2054</v>
      </c>
      <c r="N1051">
        <v>99999999</v>
      </c>
    </row>
    <row r="1052" spans="3:14" x14ac:dyDescent="0.25">
      <c r="C1052" t="s">
        <v>19</v>
      </c>
      <c r="D1052" t="s">
        <v>39</v>
      </c>
      <c r="E1052">
        <v>2056</v>
      </c>
      <c r="F1052">
        <v>0</v>
      </c>
      <c r="K1052" t="s">
        <v>19</v>
      </c>
      <c r="L1052" t="s">
        <v>39</v>
      </c>
      <c r="M1052">
        <v>2055</v>
      </c>
      <c r="N1052">
        <v>99999999</v>
      </c>
    </row>
    <row r="1053" spans="3:14" x14ac:dyDescent="0.25">
      <c r="C1053" t="s">
        <v>19</v>
      </c>
      <c r="D1053" t="s">
        <v>39</v>
      </c>
      <c r="E1053">
        <v>2057</v>
      </c>
      <c r="F1053">
        <v>0</v>
      </c>
      <c r="K1053" t="s">
        <v>19</v>
      </c>
      <c r="L1053" t="s">
        <v>39</v>
      </c>
      <c r="M1053">
        <v>2056</v>
      </c>
      <c r="N1053">
        <v>99999999</v>
      </c>
    </row>
    <row r="1054" spans="3:14" x14ac:dyDescent="0.25">
      <c r="C1054" t="s">
        <v>19</v>
      </c>
      <c r="D1054" t="s">
        <v>39</v>
      </c>
      <c r="E1054">
        <v>2058</v>
      </c>
      <c r="F1054">
        <v>0</v>
      </c>
      <c r="K1054" t="s">
        <v>19</v>
      </c>
      <c r="L1054" t="s">
        <v>39</v>
      </c>
      <c r="M1054">
        <v>2057</v>
      </c>
      <c r="N1054">
        <v>99999999</v>
      </c>
    </row>
    <row r="1055" spans="3:14" x14ac:dyDescent="0.25">
      <c r="C1055" t="s">
        <v>19</v>
      </c>
      <c r="D1055" t="s">
        <v>39</v>
      </c>
      <c r="E1055">
        <v>2059</v>
      </c>
      <c r="F1055">
        <v>0</v>
      </c>
      <c r="K1055" t="s">
        <v>19</v>
      </c>
      <c r="L1055" t="s">
        <v>39</v>
      </c>
      <c r="M1055">
        <v>2058</v>
      </c>
      <c r="N1055">
        <v>99999999</v>
      </c>
    </row>
    <row r="1056" spans="3:14" x14ac:dyDescent="0.25">
      <c r="C1056" t="s">
        <v>19</v>
      </c>
      <c r="D1056" t="s">
        <v>39</v>
      </c>
      <c r="E1056">
        <v>2060</v>
      </c>
      <c r="F1056">
        <v>0</v>
      </c>
      <c r="K1056" t="s">
        <v>19</v>
      </c>
      <c r="L1056" t="s">
        <v>39</v>
      </c>
      <c r="M1056">
        <v>2059</v>
      </c>
      <c r="N1056">
        <v>99999999</v>
      </c>
    </row>
    <row r="1057" spans="3:14" x14ac:dyDescent="0.25">
      <c r="C1057" t="s">
        <v>19</v>
      </c>
      <c r="D1057" t="s">
        <v>39</v>
      </c>
      <c r="E1057">
        <v>2061</v>
      </c>
      <c r="F1057">
        <v>0</v>
      </c>
      <c r="K1057" t="s">
        <v>19</v>
      </c>
      <c r="L1057" t="s">
        <v>39</v>
      </c>
      <c r="M1057">
        <v>2060</v>
      </c>
      <c r="N1057">
        <v>99999999</v>
      </c>
    </row>
    <row r="1058" spans="3:14" x14ac:dyDescent="0.25">
      <c r="C1058" t="s">
        <v>19</v>
      </c>
      <c r="D1058" t="s">
        <v>39</v>
      </c>
      <c r="E1058">
        <v>2062</v>
      </c>
      <c r="F1058">
        <v>0</v>
      </c>
      <c r="K1058" t="s">
        <v>19</v>
      </c>
      <c r="L1058" t="s">
        <v>39</v>
      </c>
      <c r="M1058">
        <v>2061</v>
      </c>
      <c r="N1058">
        <v>99999999</v>
      </c>
    </row>
    <row r="1059" spans="3:14" x14ac:dyDescent="0.25">
      <c r="C1059" t="s">
        <v>19</v>
      </c>
      <c r="D1059" t="s">
        <v>39</v>
      </c>
      <c r="E1059">
        <v>2063</v>
      </c>
      <c r="F1059">
        <v>0</v>
      </c>
      <c r="K1059" t="s">
        <v>19</v>
      </c>
      <c r="L1059" t="s">
        <v>39</v>
      </c>
      <c r="M1059">
        <v>2062</v>
      </c>
      <c r="N1059">
        <v>99999999</v>
      </c>
    </row>
    <row r="1060" spans="3:14" x14ac:dyDescent="0.25">
      <c r="C1060" t="s">
        <v>19</v>
      </c>
      <c r="D1060" t="s">
        <v>39</v>
      </c>
      <c r="E1060">
        <v>2064</v>
      </c>
      <c r="F1060">
        <v>0</v>
      </c>
      <c r="K1060" t="s">
        <v>19</v>
      </c>
      <c r="L1060" t="s">
        <v>39</v>
      </c>
      <c r="M1060">
        <v>2063</v>
      </c>
      <c r="N1060">
        <v>99999999</v>
      </c>
    </row>
    <row r="1061" spans="3:14" x14ac:dyDescent="0.25">
      <c r="C1061" t="s">
        <v>19</v>
      </c>
      <c r="D1061" t="s">
        <v>39</v>
      </c>
      <c r="E1061">
        <v>2065</v>
      </c>
      <c r="F1061">
        <v>0</v>
      </c>
      <c r="K1061" t="s">
        <v>19</v>
      </c>
      <c r="L1061" t="s">
        <v>39</v>
      </c>
      <c r="M1061">
        <v>2064</v>
      </c>
      <c r="N1061">
        <v>99999999</v>
      </c>
    </row>
    <row r="1062" spans="3:14" x14ac:dyDescent="0.25">
      <c r="C1062" t="s">
        <v>19</v>
      </c>
      <c r="D1062" t="s">
        <v>39</v>
      </c>
      <c r="E1062">
        <v>2066</v>
      </c>
      <c r="F1062">
        <v>0</v>
      </c>
      <c r="K1062" t="s">
        <v>19</v>
      </c>
      <c r="L1062" t="s">
        <v>39</v>
      </c>
      <c r="M1062">
        <v>2065</v>
      </c>
      <c r="N1062">
        <v>99999999</v>
      </c>
    </row>
    <row r="1063" spans="3:14" x14ac:dyDescent="0.25">
      <c r="C1063" t="s">
        <v>19</v>
      </c>
      <c r="D1063" t="s">
        <v>39</v>
      </c>
      <c r="E1063">
        <v>2067</v>
      </c>
      <c r="F1063">
        <v>0</v>
      </c>
      <c r="K1063" t="s">
        <v>19</v>
      </c>
      <c r="L1063" t="s">
        <v>39</v>
      </c>
      <c r="M1063">
        <v>2066</v>
      </c>
      <c r="N1063">
        <v>99999999</v>
      </c>
    </row>
    <row r="1064" spans="3:14" x14ac:dyDescent="0.25">
      <c r="C1064" t="s">
        <v>19</v>
      </c>
      <c r="D1064" t="s">
        <v>39</v>
      </c>
      <c r="E1064">
        <v>2068</v>
      </c>
      <c r="F1064">
        <v>0</v>
      </c>
      <c r="K1064" t="s">
        <v>19</v>
      </c>
      <c r="L1064" t="s">
        <v>39</v>
      </c>
      <c r="M1064">
        <v>2067</v>
      </c>
      <c r="N1064">
        <v>99999999</v>
      </c>
    </row>
    <row r="1065" spans="3:14" x14ac:dyDescent="0.25">
      <c r="C1065" t="s">
        <v>19</v>
      </c>
      <c r="D1065" t="s">
        <v>39</v>
      </c>
      <c r="E1065">
        <v>2069</v>
      </c>
      <c r="F1065">
        <v>0</v>
      </c>
      <c r="K1065" t="s">
        <v>19</v>
      </c>
      <c r="L1065" t="s">
        <v>39</v>
      </c>
      <c r="M1065">
        <v>2068</v>
      </c>
      <c r="N1065">
        <v>99999999</v>
      </c>
    </row>
    <row r="1066" spans="3:14" x14ac:dyDescent="0.25">
      <c r="C1066" t="s">
        <v>19</v>
      </c>
      <c r="D1066" t="s">
        <v>39</v>
      </c>
      <c r="E1066">
        <v>2070</v>
      </c>
      <c r="F1066">
        <v>0</v>
      </c>
      <c r="K1066" t="s">
        <v>19</v>
      </c>
      <c r="L1066" t="s">
        <v>39</v>
      </c>
      <c r="M1066">
        <v>2069</v>
      </c>
      <c r="N1066">
        <v>99999999</v>
      </c>
    </row>
    <row r="1067" spans="3:14" x14ac:dyDescent="0.25">
      <c r="C1067" t="s">
        <v>19</v>
      </c>
      <c r="D1067" t="s">
        <v>40</v>
      </c>
      <c r="E1067">
        <v>2015</v>
      </c>
      <c r="F1067">
        <v>0</v>
      </c>
      <c r="K1067" t="s">
        <v>19</v>
      </c>
      <c r="L1067" t="s">
        <v>39</v>
      </c>
      <c r="M1067">
        <v>2070</v>
      </c>
      <c r="N1067">
        <v>99999999</v>
      </c>
    </row>
    <row r="1068" spans="3:14" x14ac:dyDescent="0.25">
      <c r="C1068" t="s">
        <v>19</v>
      </c>
      <c r="D1068" t="s">
        <v>40</v>
      </c>
      <c r="E1068">
        <v>2016</v>
      </c>
      <c r="F1068">
        <v>0</v>
      </c>
      <c r="K1068" t="s">
        <v>19</v>
      </c>
      <c r="L1068" t="s">
        <v>40</v>
      </c>
      <c r="M1068">
        <v>2015</v>
      </c>
      <c r="N1068">
        <v>0</v>
      </c>
    </row>
    <row r="1069" spans="3:14" x14ac:dyDescent="0.25">
      <c r="C1069" t="s">
        <v>19</v>
      </c>
      <c r="D1069" t="s">
        <v>40</v>
      </c>
      <c r="E1069">
        <v>2017</v>
      </c>
      <c r="F1069">
        <v>0</v>
      </c>
      <c r="K1069" t="s">
        <v>19</v>
      </c>
      <c r="L1069" t="s">
        <v>40</v>
      </c>
      <c r="M1069">
        <v>2016</v>
      </c>
      <c r="N1069">
        <v>0</v>
      </c>
    </row>
    <row r="1070" spans="3:14" x14ac:dyDescent="0.25">
      <c r="C1070" t="s">
        <v>19</v>
      </c>
      <c r="D1070" t="s">
        <v>40</v>
      </c>
      <c r="E1070">
        <v>2018</v>
      </c>
      <c r="F1070">
        <v>0</v>
      </c>
      <c r="K1070" t="s">
        <v>19</v>
      </c>
      <c r="L1070" t="s">
        <v>40</v>
      </c>
      <c r="M1070">
        <v>2017</v>
      </c>
      <c r="N1070">
        <v>0</v>
      </c>
    </row>
    <row r="1071" spans="3:14" x14ac:dyDescent="0.25">
      <c r="C1071" t="s">
        <v>19</v>
      </c>
      <c r="D1071" t="s">
        <v>40</v>
      </c>
      <c r="E1071">
        <v>2019</v>
      </c>
      <c r="F1071">
        <v>0</v>
      </c>
      <c r="K1071" t="s">
        <v>19</v>
      </c>
      <c r="L1071" t="s">
        <v>40</v>
      </c>
      <c r="M1071">
        <v>2018</v>
      </c>
      <c r="N1071">
        <v>0</v>
      </c>
    </row>
    <row r="1072" spans="3:14" x14ac:dyDescent="0.25">
      <c r="C1072" t="s">
        <v>19</v>
      </c>
      <c r="D1072" t="s">
        <v>40</v>
      </c>
      <c r="E1072">
        <v>2020</v>
      </c>
      <c r="F1072">
        <v>0</v>
      </c>
      <c r="K1072" t="s">
        <v>19</v>
      </c>
      <c r="L1072" t="s">
        <v>40</v>
      </c>
      <c r="M1072">
        <v>2019</v>
      </c>
      <c r="N1072">
        <v>0</v>
      </c>
    </row>
    <row r="1073" spans="3:14" x14ac:dyDescent="0.25">
      <c r="C1073" t="s">
        <v>19</v>
      </c>
      <c r="D1073" t="s">
        <v>40</v>
      </c>
      <c r="E1073">
        <v>2021</v>
      </c>
      <c r="F1073">
        <v>0</v>
      </c>
      <c r="K1073" t="s">
        <v>19</v>
      </c>
      <c r="L1073" t="s">
        <v>40</v>
      </c>
      <c r="M1073">
        <v>2020</v>
      </c>
      <c r="N1073">
        <v>0</v>
      </c>
    </row>
    <row r="1074" spans="3:14" x14ac:dyDescent="0.25">
      <c r="C1074" t="s">
        <v>19</v>
      </c>
      <c r="D1074" t="s">
        <v>40</v>
      </c>
      <c r="E1074">
        <v>2022</v>
      </c>
      <c r="F1074">
        <f>2/1000</f>
        <v>2E-3</v>
      </c>
      <c r="K1074" t="s">
        <v>19</v>
      </c>
      <c r="L1074" t="s">
        <v>40</v>
      </c>
      <c r="M1074">
        <v>2021</v>
      </c>
      <c r="N1074">
        <f>2/1000</f>
        <v>2E-3</v>
      </c>
    </row>
    <row r="1075" spans="3:14" x14ac:dyDescent="0.25">
      <c r="C1075" t="s">
        <v>19</v>
      </c>
      <c r="D1075" t="s">
        <v>40</v>
      </c>
      <c r="E1075">
        <v>2023</v>
      </c>
      <c r="F1075">
        <f t="shared" ref="F1075:F1081" si="81">2/1000</f>
        <v>2E-3</v>
      </c>
      <c r="K1075" t="s">
        <v>19</v>
      </c>
      <c r="L1075" t="s">
        <v>40</v>
      </c>
      <c r="M1075">
        <v>2022</v>
      </c>
      <c r="N1075">
        <f>10/1000</f>
        <v>0.01</v>
      </c>
    </row>
    <row r="1076" spans="3:14" x14ac:dyDescent="0.25">
      <c r="C1076" t="s">
        <v>19</v>
      </c>
      <c r="D1076" t="s">
        <v>40</v>
      </c>
      <c r="E1076">
        <v>2024</v>
      </c>
      <c r="F1076">
        <f t="shared" si="81"/>
        <v>2E-3</v>
      </c>
      <c r="K1076" t="s">
        <v>19</v>
      </c>
      <c r="L1076" t="s">
        <v>40</v>
      </c>
      <c r="M1076">
        <v>2023</v>
      </c>
      <c r="N1076">
        <f t="shared" ref="N1076:N1082" si="82">10/1000</f>
        <v>0.01</v>
      </c>
    </row>
    <row r="1077" spans="3:14" x14ac:dyDescent="0.25">
      <c r="C1077" t="s">
        <v>19</v>
      </c>
      <c r="D1077" t="s">
        <v>40</v>
      </c>
      <c r="E1077">
        <v>2025</v>
      </c>
      <c r="F1077">
        <f t="shared" si="81"/>
        <v>2E-3</v>
      </c>
      <c r="K1077" t="s">
        <v>19</v>
      </c>
      <c r="L1077" t="s">
        <v>40</v>
      </c>
      <c r="M1077">
        <v>2024</v>
      </c>
      <c r="N1077">
        <f t="shared" si="82"/>
        <v>0.01</v>
      </c>
    </row>
    <row r="1078" spans="3:14" x14ac:dyDescent="0.25">
      <c r="C1078" t="s">
        <v>19</v>
      </c>
      <c r="D1078" t="s">
        <v>40</v>
      </c>
      <c r="E1078">
        <v>2026</v>
      </c>
      <c r="F1078">
        <f t="shared" si="81"/>
        <v>2E-3</v>
      </c>
      <c r="K1078" t="s">
        <v>19</v>
      </c>
      <c r="L1078" t="s">
        <v>40</v>
      </c>
      <c r="M1078">
        <v>2025</v>
      </c>
      <c r="N1078">
        <f t="shared" si="82"/>
        <v>0.01</v>
      </c>
    </row>
    <row r="1079" spans="3:14" x14ac:dyDescent="0.25">
      <c r="C1079" t="s">
        <v>19</v>
      </c>
      <c r="D1079" t="s">
        <v>40</v>
      </c>
      <c r="E1079">
        <v>2027</v>
      </c>
      <c r="F1079">
        <f t="shared" si="81"/>
        <v>2E-3</v>
      </c>
      <c r="K1079" t="s">
        <v>19</v>
      </c>
      <c r="L1079" t="s">
        <v>40</v>
      </c>
      <c r="M1079">
        <v>2026</v>
      </c>
      <c r="N1079">
        <f t="shared" si="82"/>
        <v>0.01</v>
      </c>
    </row>
    <row r="1080" spans="3:14" x14ac:dyDescent="0.25">
      <c r="C1080" t="s">
        <v>19</v>
      </c>
      <c r="D1080" t="s">
        <v>40</v>
      </c>
      <c r="E1080">
        <v>2028</v>
      </c>
      <c r="F1080">
        <f t="shared" si="81"/>
        <v>2E-3</v>
      </c>
      <c r="K1080" t="s">
        <v>19</v>
      </c>
      <c r="L1080" t="s">
        <v>40</v>
      </c>
      <c r="M1080">
        <v>2027</v>
      </c>
      <c r="N1080">
        <f t="shared" si="82"/>
        <v>0.01</v>
      </c>
    </row>
    <row r="1081" spans="3:14" x14ac:dyDescent="0.25">
      <c r="C1081" t="s">
        <v>19</v>
      </c>
      <c r="D1081" t="s">
        <v>40</v>
      </c>
      <c r="E1081">
        <v>2029</v>
      </c>
      <c r="F1081">
        <f t="shared" si="81"/>
        <v>2E-3</v>
      </c>
      <c r="K1081" t="s">
        <v>19</v>
      </c>
      <c r="L1081" t="s">
        <v>40</v>
      </c>
      <c r="M1081">
        <v>2028</v>
      </c>
      <c r="N1081">
        <f t="shared" si="82"/>
        <v>0.01</v>
      </c>
    </row>
    <row r="1082" spans="3:14" x14ac:dyDescent="0.25">
      <c r="C1082" t="s">
        <v>19</v>
      </c>
      <c r="D1082" t="s">
        <v>40</v>
      </c>
      <c r="E1082">
        <v>2030</v>
      </c>
      <c r="F1082">
        <f>10/1000</f>
        <v>0.01</v>
      </c>
      <c r="K1082" t="s">
        <v>19</v>
      </c>
      <c r="L1082" t="s">
        <v>40</v>
      </c>
      <c r="M1082">
        <v>2029</v>
      </c>
      <c r="N1082">
        <f t="shared" si="82"/>
        <v>0.01</v>
      </c>
    </row>
    <row r="1083" spans="3:14" x14ac:dyDescent="0.25">
      <c r="C1083" t="s">
        <v>19</v>
      </c>
      <c r="D1083" t="s">
        <v>40</v>
      </c>
      <c r="E1083">
        <v>2031</v>
      </c>
      <c r="F1083">
        <f t="shared" ref="F1083:F1093" si="83">10/1000</f>
        <v>0.01</v>
      </c>
      <c r="K1083" t="s">
        <v>19</v>
      </c>
      <c r="L1083" t="s">
        <v>40</v>
      </c>
      <c r="M1083">
        <v>2030</v>
      </c>
      <c r="N1083">
        <f>50/1000</f>
        <v>0.05</v>
      </c>
    </row>
    <row r="1084" spans="3:14" x14ac:dyDescent="0.25">
      <c r="C1084" t="s">
        <v>19</v>
      </c>
      <c r="D1084" t="s">
        <v>40</v>
      </c>
      <c r="E1084">
        <v>2032</v>
      </c>
      <c r="F1084">
        <f t="shared" si="83"/>
        <v>0.01</v>
      </c>
      <c r="K1084" t="s">
        <v>19</v>
      </c>
      <c r="L1084" t="s">
        <v>40</v>
      </c>
      <c r="M1084">
        <v>2031</v>
      </c>
      <c r="N1084">
        <f t="shared" ref="N1084:N1086" si="84">50/1000</f>
        <v>0.05</v>
      </c>
    </row>
    <row r="1085" spans="3:14" x14ac:dyDescent="0.25">
      <c r="C1085" t="s">
        <v>19</v>
      </c>
      <c r="D1085" t="s">
        <v>40</v>
      </c>
      <c r="E1085">
        <v>2033</v>
      </c>
      <c r="F1085">
        <f t="shared" si="83"/>
        <v>0.01</v>
      </c>
      <c r="K1085" t="s">
        <v>19</v>
      </c>
      <c r="L1085" t="s">
        <v>40</v>
      </c>
      <c r="M1085">
        <v>2032</v>
      </c>
      <c r="N1085">
        <f t="shared" si="84"/>
        <v>0.05</v>
      </c>
    </row>
    <row r="1086" spans="3:14" x14ac:dyDescent="0.25">
      <c r="C1086" t="s">
        <v>19</v>
      </c>
      <c r="D1086" t="s">
        <v>40</v>
      </c>
      <c r="E1086">
        <v>2034</v>
      </c>
      <c r="F1086">
        <f t="shared" si="83"/>
        <v>0.01</v>
      </c>
      <c r="K1086" t="s">
        <v>19</v>
      </c>
      <c r="L1086" t="s">
        <v>40</v>
      </c>
      <c r="M1086">
        <v>2033</v>
      </c>
      <c r="N1086">
        <f t="shared" si="84"/>
        <v>0.05</v>
      </c>
    </row>
    <row r="1087" spans="3:14" x14ac:dyDescent="0.25">
      <c r="C1087" t="s">
        <v>19</v>
      </c>
      <c r="D1087" t="s">
        <v>40</v>
      </c>
      <c r="E1087">
        <v>2035</v>
      </c>
      <c r="F1087">
        <f t="shared" si="83"/>
        <v>0.01</v>
      </c>
      <c r="K1087" t="s">
        <v>19</v>
      </c>
      <c r="L1087" t="s">
        <v>40</v>
      </c>
      <c r="M1087">
        <v>2034</v>
      </c>
      <c r="N1087">
        <f>50/1000</f>
        <v>0.05</v>
      </c>
    </row>
    <row r="1088" spans="3:14" x14ac:dyDescent="0.25">
      <c r="C1088" t="s">
        <v>19</v>
      </c>
      <c r="D1088" t="s">
        <v>40</v>
      </c>
      <c r="E1088">
        <v>2036</v>
      </c>
      <c r="F1088">
        <f t="shared" si="83"/>
        <v>0.01</v>
      </c>
      <c r="K1088" t="s">
        <v>19</v>
      </c>
      <c r="L1088" t="s">
        <v>40</v>
      </c>
      <c r="M1088">
        <v>2035</v>
      </c>
      <c r="N1088">
        <f t="shared" ref="N1088:N1094" si="85">50/1000</f>
        <v>0.05</v>
      </c>
    </row>
    <row r="1089" spans="3:14" x14ac:dyDescent="0.25">
      <c r="C1089" t="s">
        <v>19</v>
      </c>
      <c r="D1089" t="s">
        <v>40</v>
      </c>
      <c r="E1089">
        <v>2037</v>
      </c>
      <c r="F1089">
        <f t="shared" si="83"/>
        <v>0.01</v>
      </c>
      <c r="K1089" t="s">
        <v>19</v>
      </c>
      <c r="L1089" t="s">
        <v>40</v>
      </c>
      <c r="M1089">
        <v>2036</v>
      </c>
      <c r="N1089">
        <f t="shared" si="85"/>
        <v>0.05</v>
      </c>
    </row>
    <row r="1090" spans="3:14" x14ac:dyDescent="0.25">
      <c r="C1090" t="s">
        <v>19</v>
      </c>
      <c r="D1090" t="s">
        <v>40</v>
      </c>
      <c r="E1090">
        <v>2038</v>
      </c>
      <c r="F1090">
        <f t="shared" si="83"/>
        <v>0.01</v>
      </c>
      <c r="K1090" t="s">
        <v>19</v>
      </c>
      <c r="L1090" t="s">
        <v>40</v>
      </c>
      <c r="M1090">
        <v>2037</v>
      </c>
      <c r="N1090">
        <f t="shared" si="85"/>
        <v>0.05</v>
      </c>
    </row>
    <row r="1091" spans="3:14" x14ac:dyDescent="0.25">
      <c r="C1091" t="s">
        <v>19</v>
      </c>
      <c r="D1091" t="s">
        <v>40</v>
      </c>
      <c r="E1091">
        <v>2039</v>
      </c>
      <c r="F1091">
        <f t="shared" si="83"/>
        <v>0.01</v>
      </c>
      <c r="K1091" t="s">
        <v>19</v>
      </c>
      <c r="L1091" t="s">
        <v>40</v>
      </c>
      <c r="M1091">
        <v>2038</v>
      </c>
      <c r="N1091">
        <f t="shared" si="85"/>
        <v>0.05</v>
      </c>
    </row>
    <row r="1092" spans="3:14" x14ac:dyDescent="0.25">
      <c r="C1092" t="s">
        <v>19</v>
      </c>
      <c r="D1092" t="s">
        <v>40</v>
      </c>
      <c r="E1092">
        <v>2040</v>
      </c>
      <c r="F1092">
        <f t="shared" si="83"/>
        <v>0.01</v>
      </c>
      <c r="K1092" t="s">
        <v>19</v>
      </c>
      <c r="L1092" t="s">
        <v>40</v>
      </c>
      <c r="M1092">
        <v>2039</v>
      </c>
      <c r="N1092">
        <f t="shared" si="85"/>
        <v>0.05</v>
      </c>
    </row>
    <row r="1093" spans="3:14" x14ac:dyDescent="0.25">
      <c r="C1093" t="s">
        <v>19</v>
      </c>
      <c r="D1093" t="s">
        <v>40</v>
      </c>
      <c r="E1093">
        <v>2041</v>
      </c>
      <c r="F1093">
        <f t="shared" si="83"/>
        <v>0.01</v>
      </c>
      <c r="K1093" t="s">
        <v>19</v>
      </c>
      <c r="L1093" t="s">
        <v>40</v>
      </c>
      <c r="M1093">
        <v>2040</v>
      </c>
      <c r="N1093">
        <f t="shared" si="85"/>
        <v>0.05</v>
      </c>
    </row>
    <row r="1094" spans="3:14" x14ac:dyDescent="0.25">
      <c r="C1094" t="s">
        <v>19</v>
      </c>
      <c r="D1094" t="s">
        <v>40</v>
      </c>
      <c r="E1094">
        <v>2042</v>
      </c>
      <c r="F1094">
        <f t="shared" ref="F1094:F1099" si="86">50/1000</f>
        <v>0.05</v>
      </c>
      <c r="K1094" t="s">
        <v>19</v>
      </c>
      <c r="L1094" t="s">
        <v>40</v>
      </c>
      <c r="M1094">
        <v>2041</v>
      </c>
      <c r="N1094">
        <f t="shared" si="85"/>
        <v>0.05</v>
      </c>
    </row>
    <row r="1095" spans="3:14" x14ac:dyDescent="0.25">
      <c r="C1095" t="s">
        <v>19</v>
      </c>
      <c r="D1095" t="s">
        <v>40</v>
      </c>
      <c r="E1095">
        <v>2043</v>
      </c>
      <c r="F1095">
        <f t="shared" si="86"/>
        <v>0.05</v>
      </c>
      <c r="K1095" t="s">
        <v>19</v>
      </c>
      <c r="L1095" t="s">
        <v>40</v>
      </c>
      <c r="M1095">
        <v>2042</v>
      </c>
      <c r="N1095">
        <f>100/1000</f>
        <v>0.1</v>
      </c>
    </row>
    <row r="1096" spans="3:14" x14ac:dyDescent="0.25">
      <c r="C1096" t="s">
        <v>19</v>
      </c>
      <c r="D1096" t="s">
        <v>40</v>
      </c>
      <c r="E1096">
        <v>2044</v>
      </c>
      <c r="F1096">
        <f t="shared" si="86"/>
        <v>0.05</v>
      </c>
      <c r="K1096" t="s">
        <v>19</v>
      </c>
      <c r="L1096" t="s">
        <v>40</v>
      </c>
      <c r="M1096">
        <v>2043</v>
      </c>
      <c r="N1096">
        <f t="shared" ref="N1096:N1100" si="87">100/1000</f>
        <v>0.1</v>
      </c>
    </row>
    <row r="1097" spans="3:14" x14ac:dyDescent="0.25">
      <c r="C1097" t="s">
        <v>19</v>
      </c>
      <c r="D1097" t="s">
        <v>40</v>
      </c>
      <c r="E1097">
        <v>2045</v>
      </c>
      <c r="F1097">
        <f t="shared" si="86"/>
        <v>0.05</v>
      </c>
      <c r="K1097" t="s">
        <v>19</v>
      </c>
      <c r="L1097" t="s">
        <v>40</v>
      </c>
      <c r="M1097">
        <v>2044</v>
      </c>
      <c r="N1097">
        <f t="shared" si="87"/>
        <v>0.1</v>
      </c>
    </row>
    <row r="1098" spans="3:14" x14ac:dyDescent="0.25">
      <c r="C1098" t="s">
        <v>19</v>
      </c>
      <c r="D1098" t="s">
        <v>40</v>
      </c>
      <c r="E1098">
        <v>2046</v>
      </c>
      <c r="F1098">
        <f t="shared" si="86"/>
        <v>0.05</v>
      </c>
      <c r="K1098" t="s">
        <v>19</v>
      </c>
      <c r="L1098" t="s">
        <v>40</v>
      </c>
      <c r="M1098">
        <v>2045</v>
      </c>
      <c r="N1098">
        <f t="shared" si="87"/>
        <v>0.1</v>
      </c>
    </row>
    <row r="1099" spans="3:14" x14ac:dyDescent="0.25">
      <c r="C1099" t="s">
        <v>19</v>
      </c>
      <c r="D1099" t="s">
        <v>40</v>
      </c>
      <c r="E1099">
        <v>2047</v>
      </c>
      <c r="F1099">
        <f t="shared" si="86"/>
        <v>0.05</v>
      </c>
      <c r="K1099" t="s">
        <v>19</v>
      </c>
      <c r="L1099" t="s">
        <v>40</v>
      </c>
      <c r="M1099">
        <v>2046</v>
      </c>
      <c r="N1099">
        <f t="shared" si="87"/>
        <v>0.1</v>
      </c>
    </row>
    <row r="1100" spans="3:14" x14ac:dyDescent="0.25">
      <c r="C1100" t="s">
        <v>19</v>
      </c>
      <c r="D1100" t="s">
        <v>40</v>
      </c>
      <c r="E1100">
        <v>2048</v>
      </c>
      <c r="F1100">
        <f>100/1000</f>
        <v>0.1</v>
      </c>
      <c r="K1100" t="s">
        <v>19</v>
      </c>
      <c r="L1100" t="s">
        <v>40</v>
      </c>
      <c r="M1100">
        <v>2047</v>
      </c>
      <c r="N1100">
        <f t="shared" si="87"/>
        <v>0.1</v>
      </c>
    </row>
    <row r="1101" spans="3:14" x14ac:dyDescent="0.25">
      <c r="C1101" t="s">
        <v>19</v>
      </c>
      <c r="D1101" t="s">
        <v>40</v>
      </c>
      <c r="E1101">
        <v>2049</v>
      </c>
      <c r="F1101">
        <f t="shared" ref="F1101:F1122" si="88">100/1000</f>
        <v>0.1</v>
      </c>
      <c r="K1101" t="s">
        <v>19</v>
      </c>
      <c r="L1101" t="s">
        <v>40</v>
      </c>
      <c r="M1101">
        <v>2048</v>
      </c>
      <c r="N1101">
        <v>999999</v>
      </c>
    </row>
    <row r="1102" spans="3:14" x14ac:dyDescent="0.25">
      <c r="C1102" t="s">
        <v>19</v>
      </c>
      <c r="D1102" t="s">
        <v>40</v>
      </c>
      <c r="E1102">
        <v>2050</v>
      </c>
      <c r="F1102">
        <f t="shared" si="88"/>
        <v>0.1</v>
      </c>
      <c r="K1102" t="s">
        <v>19</v>
      </c>
      <c r="L1102" t="s">
        <v>40</v>
      </c>
      <c r="M1102">
        <v>2049</v>
      </c>
      <c r="N1102">
        <v>999999</v>
      </c>
    </row>
    <row r="1103" spans="3:14" x14ac:dyDescent="0.25">
      <c r="C1103" t="s">
        <v>19</v>
      </c>
      <c r="D1103" t="s">
        <v>40</v>
      </c>
      <c r="E1103">
        <v>2051</v>
      </c>
      <c r="F1103">
        <f t="shared" si="88"/>
        <v>0.1</v>
      </c>
      <c r="K1103" t="s">
        <v>19</v>
      </c>
      <c r="L1103" t="s">
        <v>40</v>
      </c>
      <c r="M1103">
        <v>2050</v>
      </c>
      <c r="N1103">
        <v>999999</v>
      </c>
    </row>
    <row r="1104" spans="3:14" x14ac:dyDescent="0.25">
      <c r="C1104" t="s">
        <v>19</v>
      </c>
      <c r="D1104" t="s">
        <v>40</v>
      </c>
      <c r="E1104">
        <v>2052</v>
      </c>
      <c r="F1104">
        <f t="shared" si="88"/>
        <v>0.1</v>
      </c>
      <c r="K1104" t="s">
        <v>19</v>
      </c>
      <c r="L1104" t="s">
        <v>40</v>
      </c>
      <c r="M1104">
        <v>2051</v>
      </c>
      <c r="N1104">
        <v>999999</v>
      </c>
    </row>
    <row r="1105" spans="3:14" x14ac:dyDescent="0.25">
      <c r="C1105" t="s">
        <v>19</v>
      </c>
      <c r="D1105" t="s">
        <v>40</v>
      </c>
      <c r="E1105">
        <v>2053</v>
      </c>
      <c r="F1105">
        <f t="shared" si="88"/>
        <v>0.1</v>
      </c>
      <c r="K1105" t="s">
        <v>19</v>
      </c>
      <c r="L1105" t="s">
        <v>40</v>
      </c>
      <c r="M1105">
        <v>2052</v>
      </c>
      <c r="N1105">
        <v>999999</v>
      </c>
    </row>
    <row r="1106" spans="3:14" x14ac:dyDescent="0.25">
      <c r="C1106" t="s">
        <v>19</v>
      </c>
      <c r="D1106" t="s">
        <v>40</v>
      </c>
      <c r="E1106">
        <v>2054</v>
      </c>
      <c r="F1106">
        <f t="shared" si="88"/>
        <v>0.1</v>
      </c>
      <c r="K1106" t="s">
        <v>19</v>
      </c>
      <c r="L1106" t="s">
        <v>40</v>
      </c>
      <c r="M1106">
        <v>2053</v>
      </c>
      <c r="N1106">
        <v>999999</v>
      </c>
    </row>
    <row r="1107" spans="3:14" x14ac:dyDescent="0.25">
      <c r="C1107" t="s">
        <v>19</v>
      </c>
      <c r="D1107" t="s">
        <v>40</v>
      </c>
      <c r="E1107">
        <v>2055</v>
      </c>
      <c r="F1107">
        <f t="shared" si="88"/>
        <v>0.1</v>
      </c>
      <c r="K1107" t="s">
        <v>19</v>
      </c>
      <c r="L1107" t="s">
        <v>40</v>
      </c>
      <c r="M1107">
        <v>2054</v>
      </c>
      <c r="N1107">
        <v>999999</v>
      </c>
    </row>
    <row r="1108" spans="3:14" x14ac:dyDescent="0.25">
      <c r="C1108" t="s">
        <v>19</v>
      </c>
      <c r="D1108" t="s">
        <v>40</v>
      </c>
      <c r="E1108">
        <v>2056</v>
      </c>
      <c r="F1108">
        <f t="shared" si="88"/>
        <v>0.1</v>
      </c>
      <c r="K1108" t="s">
        <v>19</v>
      </c>
      <c r="L1108" t="s">
        <v>40</v>
      </c>
      <c r="M1108">
        <v>2055</v>
      </c>
      <c r="N1108">
        <v>999999</v>
      </c>
    </row>
    <row r="1109" spans="3:14" x14ac:dyDescent="0.25">
      <c r="C1109" t="s">
        <v>19</v>
      </c>
      <c r="D1109" t="s">
        <v>40</v>
      </c>
      <c r="E1109">
        <v>2057</v>
      </c>
      <c r="F1109">
        <f t="shared" si="88"/>
        <v>0.1</v>
      </c>
      <c r="K1109" t="s">
        <v>19</v>
      </c>
      <c r="L1109" t="s">
        <v>40</v>
      </c>
      <c r="M1109">
        <v>2056</v>
      </c>
      <c r="N1109">
        <v>999999</v>
      </c>
    </row>
    <row r="1110" spans="3:14" x14ac:dyDescent="0.25">
      <c r="C1110" t="s">
        <v>19</v>
      </c>
      <c r="D1110" t="s">
        <v>40</v>
      </c>
      <c r="E1110">
        <v>2058</v>
      </c>
      <c r="F1110">
        <f t="shared" si="88"/>
        <v>0.1</v>
      </c>
      <c r="K1110" t="s">
        <v>19</v>
      </c>
      <c r="L1110" t="s">
        <v>40</v>
      </c>
      <c r="M1110">
        <v>2057</v>
      </c>
      <c r="N1110">
        <v>999999</v>
      </c>
    </row>
    <row r="1111" spans="3:14" x14ac:dyDescent="0.25">
      <c r="C1111" t="s">
        <v>19</v>
      </c>
      <c r="D1111" t="s">
        <v>40</v>
      </c>
      <c r="E1111">
        <v>2059</v>
      </c>
      <c r="F1111">
        <f t="shared" si="88"/>
        <v>0.1</v>
      </c>
      <c r="K1111" t="s">
        <v>19</v>
      </c>
      <c r="L1111" t="s">
        <v>40</v>
      </c>
      <c r="M1111">
        <v>2058</v>
      </c>
      <c r="N1111">
        <v>999999</v>
      </c>
    </row>
    <row r="1112" spans="3:14" x14ac:dyDescent="0.25">
      <c r="C1112" t="s">
        <v>19</v>
      </c>
      <c r="D1112" t="s">
        <v>40</v>
      </c>
      <c r="E1112">
        <v>2060</v>
      </c>
      <c r="F1112">
        <f t="shared" si="88"/>
        <v>0.1</v>
      </c>
      <c r="K1112" t="s">
        <v>19</v>
      </c>
      <c r="L1112" t="s">
        <v>40</v>
      </c>
      <c r="M1112">
        <v>2059</v>
      </c>
      <c r="N1112">
        <v>999999</v>
      </c>
    </row>
    <row r="1113" spans="3:14" x14ac:dyDescent="0.25">
      <c r="C1113" t="s">
        <v>19</v>
      </c>
      <c r="D1113" t="s">
        <v>40</v>
      </c>
      <c r="E1113">
        <v>2061</v>
      </c>
      <c r="F1113">
        <f t="shared" si="88"/>
        <v>0.1</v>
      </c>
      <c r="K1113" t="s">
        <v>19</v>
      </c>
      <c r="L1113" t="s">
        <v>40</v>
      </c>
      <c r="M1113">
        <v>2060</v>
      </c>
      <c r="N1113">
        <v>999999</v>
      </c>
    </row>
    <row r="1114" spans="3:14" x14ac:dyDescent="0.25">
      <c r="C1114" t="s">
        <v>19</v>
      </c>
      <c r="D1114" t="s">
        <v>40</v>
      </c>
      <c r="E1114">
        <v>2062</v>
      </c>
      <c r="F1114">
        <f t="shared" si="88"/>
        <v>0.1</v>
      </c>
      <c r="K1114" t="s">
        <v>19</v>
      </c>
      <c r="L1114" t="s">
        <v>40</v>
      </c>
      <c r="M1114">
        <v>2061</v>
      </c>
      <c r="N1114">
        <v>999999</v>
      </c>
    </row>
    <row r="1115" spans="3:14" x14ac:dyDescent="0.25">
      <c r="C1115" t="s">
        <v>19</v>
      </c>
      <c r="D1115" t="s">
        <v>40</v>
      </c>
      <c r="E1115">
        <v>2063</v>
      </c>
      <c r="F1115">
        <f t="shared" si="88"/>
        <v>0.1</v>
      </c>
      <c r="K1115" t="s">
        <v>19</v>
      </c>
      <c r="L1115" t="s">
        <v>40</v>
      </c>
      <c r="M1115">
        <v>2062</v>
      </c>
      <c r="N1115">
        <v>999999</v>
      </c>
    </row>
    <row r="1116" spans="3:14" x14ac:dyDescent="0.25">
      <c r="C1116" t="s">
        <v>19</v>
      </c>
      <c r="D1116" t="s">
        <v>40</v>
      </c>
      <c r="E1116">
        <v>2064</v>
      </c>
      <c r="F1116">
        <f t="shared" si="88"/>
        <v>0.1</v>
      </c>
      <c r="K1116" t="s">
        <v>19</v>
      </c>
      <c r="L1116" t="s">
        <v>40</v>
      </c>
      <c r="M1116">
        <v>2063</v>
      </c>
      <c r="N1116">
        <v>999999</v>
      </c>
    </row>
    <row r="1117" spans="3:14" x14ac:dyDescent="0.25">
      <c r="C1117" t="s">
        <v>19</v>
      </c>
      <c r="D1117" t="s">
        <v>40</v>
      </c>
      <c r="E1117">
        <v>2065</v>
      </c>
      <c r="F1117">
        <f t="shared" si="88"/>
        <v>0.1</v>
      </c>
      <c r="K1117" t="s">
        <v>19</v>
      </c>
      <c r="L1117" t="s">
        <v>40</v>
      </c>
      <c r="M1117">
        <v>2064</v>
      </c>
      <c r="N1117">
        <v>999999</v>
      </c>
    </row>
    <row r="1118" spans="3:14" x14ac:dyDescent="0.25">
      <c r="C1118" t="s">
        <v>19</v>
      </c>
      <c r="D1118" t="s">
        <v>40</v>
      </c>
      <c r="E1118">
        <v>2066</v>
      </c>
      <c r="F1118">
        <f t="shared" si="88"/>
        <v>0.1</v>
      </c>
      <c r="K1118" t="s">
        <v>19</v>
      </c>
      <c r="L1118" t="s">
        <v>40</v>
      </c>
      <c r="M1118">
        <v>2065</v>
      </c>
      <c r="N1118">
        <v>999999</v>
      </c>
    </row>
    <row r="1119" spans="3:14" x14ac:dyDescent="0.25">
      <c r="C1119" t="s">
        <v>19</v>
      </c>
      <c r="D1119" t="s">
        <v>40</v>
      </c>
      <c r="E1119">
        <v>2067</v>
      </c>
      <c r="F1119">
        <f t="shared" si="88"/>
        <v>0.1</v>
      </c>
      <c r="K1119" t="s">
        <v>19</v>
      </c>
      <c r="L1119" t="s">
        <v>40</v>
      </c>
      <c r="M1119">
        <v>2066</v>
      </c>
      <c r="N1119">
        <v>999999</v>
      </c>
    </row>
    <row r="1120" spans="3:14" x14ac:dyDescent="0.25">
      <c r="C1120" t="s">
        <v>19</v>
      </c>
      <c r="D1120" t="s">
        <v>40</v>
      </c>
      <c r="E1120">
        <v>2068</v>
      </c>
      <c r="F1120">
        <f t="shared" si="88"/>
        <v>0.1</v>
      </c>
      <c r="K1120" t="s">
        <v>19</v>
      </c>
      <c r="L1120" t="s">
        <v>40</v>
      </c>
      <c r="M1120">
        <v>2067</v>
      </c>
      <c r="N1120">
        <v>999999</v>
      </c>
    </row>
    <row r="1121" spans="3:14" x14ac:dyDescent="0.25">
      <c r="C1121" t="s">
        <v>19</v>
      </c>
      <c r="D1121" t="s">
        <v>40</v>
      </c>
      <c r="E1121">
        <v>2069</v>
      </c>
      <c r="F1121">
        <f t="shared" si="88"/>
        <v>0.1</v>
      </c>
      <c r="K1121" t="s">
        <v>19</v>
      </c>
      <c r="L1121" t="s">
        <v>40</v>
      </c>
      <c r="M1121">
        <v>2068</v>
      </c>
      <c r="N1121">
        <v>999999</v>
      </c>
    </row>
    <row r="1122" spans="3:14" x14ac:dyDescent="0.25">
      <c r="C1122" t="s">
        <v>19</v>
      </c>
      <c r="D1122" t="s">
        <v>40</v>
      </c>
      <c r="E1122">
        <v>2070</v>
      </c>
      <c r="F1122">
        <f t="shared" si="88"/>
        <v>0.1</v>
      </c>
      <c r="K1122" t="s">
        <v>19</v>
      </c>
      <c r="L1122" t="s">
        <v>40</v>
      </c>
      <c r="M1122">
        <v>2069</v>
      </c>
      <c r="N1122">
        <v>999999</v>
      </c>
    </row>
    <row r="1123" spans="3:14" x14ac:dyDescent="0.25">
      <c r="C1123" t="s">
        <v>19</v>
      </c>
      <c r="D1123" t="s">
        <v>41</v>
      </c>
      <c r="E1123">
        <v>2015</v>
      </c>
      <c r="F1123">
        <v>0</v>
      </c>
      <c r="K1123" t="s">
        <v>19</v>
      </c>
      <c r="L1123" t="s">
        <v>40</v>
      </c>
      <c r="M1123">
        <v>2070</v>
      </c>
      <c r="N1123">
        <v>999999</v>
      </c>
    </row>
    <row r="1124" spans="3:14" x14ac:dyDescent="0.25">
      <c r="C1124" t="s">
        <v>19</v>
      </c>
      <c r="D1124" t="s">
        <v>41</v>
      </c>
      <c r="E1124">
        <v>2016</v>
      </c>
      <c r="F1124">
        <v>0</v>
      </c>
      <c r="K1124" t="s">
        <v>19</v>
      </c>
      <c r="L1124" t="s">
        <v>41</v>
      </c>
      <c r="M1124">
        <v>2015</v>
      </c>
      <c r="N1124">
        <v>99999999</v>
      </c>
    </row>
    <row r="1125" spans="3:14" x14ac:dyDescent="0.25">
      <c r="C1125" t="s">
        <v>19</v>
      </c>
      <c r="D1125" t="s">
        <v>41</v>
      </c>
      <c r="E1125">
        <v>2017</v>
      </c>
      <c r="F1125">
        <v>0</v>
      </c>
      <c r="K1125" t="s">
        <v>19</v>
      </c>
      <c r="L1125" t="s">
        <v>41</v>
      </c>
      <c r="M1125">
        <v>2016</v>
      </c>
      <c r="N1125">
        <v>99999999</v>
      </c>
    </row>
    <row r="1126" spans="3:14" x14ac:dyDescent="0.25">
      <c r="C1126" t="s">
        <v>19</v>
      </c>
      <c r="D1126" t="s">
        <v>41</v>
      </c>
      <c r="E1126">
        <v>2018</v>
      </c>
      <c r="F1126">
        <v>0</v>
      </c>
      <c r="K1126" t="s">
        <v>19</v>
      </c>
      <c r="L1126" t="s">
        <v>41</v>
      </c>
      <c r="M1126">
        <v>2017</v>
      </c>
      <c r="N1126">
        <v>99999999</v>
      </c>
    </row>
    <row r="1127" spans="3:14" x14ac:dyDescent="0.25">
      <c r="C1127" t="s">
        <v>19</v>
      </c>
      <c r="D1127" t="s">
        <v>41</v>
      </c>
      <c r="E1127">
        <v>2019</v>
      </c>
      <c r="F1127">
        <v>0</v>
      </c>
      <c r="K1127" t="s">
        <v>19</v>
      </c>
      <c r="L1127" t="s">
        <v>41</v>
      </c>
      <c r="M1127">
        <v>2018</v>
      </c>
      <c r="N1127">
        <v>99999999</v>
      </c>
    </row>
    <row r="1128" spans="3:14" x14ac:dyDescent="0.25">
      <c r="C1128" t="s">
        <v>19</v>
      </c>
      <c r="D1128" t="s">
        <v>41</v>
      </c>
      <c r="E1128">
        <v>2020</v>
      </c>
      <c r="F1128">
        <v>0</v>
      </c>
      <c r="K1128" t="s">
        <v>19</v>
      </c>
      <c r="L1128" t="s">
        <v>41</v>
      </c>
      <c r="M1128">
        <v>2019</v>
      </c>
      <c r="N1128">
        <v>99999999</v>
      </c>
    </row>
    <row r="1129" spans="3:14" x14ac:dyDescent="0.25">
      <c r="C1129" t="s">
        <v>19</v>
      </c>
      <c r="D1129" t="s">
        <v>41</v>
      </c>
      <c r="E1129">
        <v>2021</v>
      </c>
      <c r="F1129">
        <v>0</v>
      </c>
      <c r="K1129" t="s">
        <v>19</v>
      </c>
      <c r="L1129" t="s">
        <v>41</v>
      </c>
      <c r="M1129">
        <v>2020</v>
      </c>
      <c r="N1129">
        <v>99999999</v>
      </c>
    </row>
    <row r="1130" spans="3:14" x14ac:dyDescent="0.25">
      <c r="C1130" t="s">
        <v>19</v>
      </c>
      <c r="D1130" t="s">
        <v>41</v>
      </c>
      <c r="E1130">
        <v>2022</v>
      </c>
      <c r="F1130">
        <v>0</v>
      </c>
      <c r="K1130" t="s">
        <v>19</v>
      </c>
      <c r="L1130" t="s">
        <v>41</v>
      </c>
      <c r="M1130">
        <v>2021</v>
      </c>
      <c r="N1130">
        <v>99999999</v>
      </c>
    </row>
    <row r="1131" spans="3:14" x14ac:dyDescent="0.25">
      <c r="C1131" t="s">
        <v>19</v>
      </c>
      <c r="D1131" t="s">
        <v>41</v>
      </c>
      <c r="E1131">
        <v>2023</v>
      </c>
      <c r="F1131">
        <v>0</v>
      </c>
      <c r="K1131" t="s">
        <v>19</v>
      </c>
      <c r="L1131" t="s">
        <v>41</v>
      </c>
      <c r="M1131">
        <v>2022</v>
      </c>
      <c r="N1131">
        <v>99999999</v>
      </c>
    </row>
    <row r="1132" spans="3:14" x14ac:dyDescent="0.25">
      <c r="C1132" t="s">
        <v>19</v>
      </c>
      <c r="D1132" t="s">
        <v>41</v>
      </c>
      <c r="E1132">
        <v>2024</v>
      </c>
      <c r="F1132">
        <v>0</v>
      </c>
      <c r="K1132" t="s">
        <v>19</v>
      </c>
      <c r="L1132" t="s">
        <v>41</v>
      </c>
      <c r="M1132">
        <v>2023</v>
      </c>
      <c r="N1132">
        <v>99999999</v>
      </c>
    </row>
    <row r="1133" spans="3:14" x14ac:dyDescent="0.25">
      <c r="C1133" t="s">
        <v>19</v>
      </c>
      <c r="D1133" t="s">
        <v>41</v>
      </c>
      <c r="E1133">
        <v>2025</v>
      </c>
      <c r="F1133">
        <v>0</v>
      </c>
      <c r="K1133" t="s">
        <v>19</v>
      </c>
      <c r="L1133" t="s">
        <v>41</v>
      </c>
      <c r="M1133">
        <v>2024</v>
      </c>
      <c r="N1133">
        <v>99999999</v>
      </c>
    </row>
    <row r="1134" spans="3:14" x14ac:dyDescent="0.25">
      <c r="C1134" t="s">
        <v>19</v>
      </c>
      <c r="D1134" t="s">
        <v>41</v>
      </c>
      <c r="E1134">
        <v>2026</v>
      </c>
      <c r="F1134">
        <v>0</v>
      </c>
      <c r="K1134" t="s">
        <v>19</v>
      </c>
      <c r="L1134" t="s">
        <v>41</v>
      </c>
      <c r="M1134">
        <v>2025</v>
      </c>
      <c r="N1134">
        <v>99999999</v>
      </c>
    </row>
    <row r="1135" spans="3:14" x14ac:dyDescent="0.25">
      <c r="C1135" t="s">
        <v>19</v>
      </c>
      <c r="D1135" t="s">
        <v>41</v>
      </c>
      <c r="E1135">
        <v>2027</v>
      </c>
      <c r="F1135">
        <v>0</v>
      </c>
      <c r="K1135" t="s">
        <v>19</v>
      </c>
      <c r="L1135" t="s">
        <v>41</v>
      </c>
      <c r="M1135">
        <v>2026</v>
      </c>
      <c r="N1135">
        <v>99999999</v>
      </c>
    </row>
    <row r="1136" spans="3:14" x14ac:dyDescent="0.25">
      <c r="C1136" t="s">
        <v>19</v>
      </c>
      <c r="D1136" t="s">
        <v>41</v>
      </c>
      <c r="E1136">
        <v>2028</v>
      </c>
      <c r="F1136">
        <v>0</v>
      </c>
      <c r="K1136" t="s">
        <v>19</v>
      </c>
      <c r="L1136" t="s">
        <v>41</v>
      </c>
      <c r="M1136">
        <v>2027</v>
      </c>
      <c r="N1136">
        <v>99999999</v>
      </c>
    </row>
    <row r="1137" spans="3:14" x14ac:dyDescent="0.25">
      <c r="C1137" t="s">
        <v>19</v>
      </c>
      <c r="D1137" t="s">
        <v>41</v>
      </c>
      <c r="E1137">
        <v>2029</v>
      </c>
      <c r="F1137">
        <v>0</v>
      </c>
      <c r="K1137" t="s">
        <v>19</v>
      </c>
      <c r="L1137" t="s">
        <v>41</v>
      </c>
      <c r="M1137">
        <v>2028</v>
      </c>
      <c r="N1137">
        <v>99999999</v>
      </c>
    </row>
    <row r="1138" spans="3:14" x14ac:dyDescent="0.25">
      <c r="C1138" t="s">
        <v>19</v>
      </c>
      <c r="D1138" t="s">
        <v>41</v>
      </c>
      <c r="E1138">
        <v>2030</v>
      </c>
      <c r="F1138">
        <v>0</v>
      </c>
      <c r="K1138" t="s">
        <v>19</v>
      </c>
      <c r="L1138" t="s">
        <v>41</v>
      </c>
      <c r="M1138">
        <v>2029</v>
      </c>
      <c r="N1138">
        <v>99999999</v>
      </c>
    </row>
    <row r="1139" spans="3:14" x14ac:dyDescent="0.25">
      <c r="C1139" t="s">
        <v>19</v>
      </c>
      <c r="D1139" t="s">
        <v>41</v>
      </c>
      <c r="E1139">
        <v>2031</v>
      </c>
      <c r="F1139">
        <v>0</v>
      </c>
      <c r="K1139" t="s">
        <v>19</v>
      </c>
      <c r="L1139" t="s">
        <v>41</v>
      </c>
      <c r="M1139">
        <v>2030</v>
      </c>
      <c r="N1139">
        <v>99999999</v>
      </c>
    </row>
    <row r="1140" spans="3:14" x14ac:dyDescent="0.25">
      <c r="C1140" t="s">
        <v>19</v>
      </c>
      <c r="D1140" t="s">
        <v>41</v>
      </c>
      <c r="E1140">
        <v>2032</v>
      </c>
      <c r="F1140">
        <v>0</v>
      </c>
      <c r="K1140" t="s">
        <v>19</v>
      </c>
      <c r="L1140" t="s">
        <v>41</v>
      </c>
      <c r="M1140">
        <v>2031</v>
      </c>
      <c r="N1140">
        <v>99999999</v>
      </c>
    </row>
    <row r="1141" spans="3:14" x14ac:dyDescent="0.25">
      <c r="C1141" t="s">
        <v>19</v>
      </c>
      <c r="D1141" t="s">
        <v>41</v>
      </c>
      <c r="E1141">
        <v>2033</v>
      </c>
      <c r="F1141">
        <v>0</v>
      </c>
      <c r="K1141" t="s">
        <v>19</v>
      </c>
      <c r="L1141" t="s">
        <v>41</v>
      </c>
      <c r="M1141">
        <v>2032</v>
      </c>
      <c r="N1141">
        <v>99999999</v>
      </c>
    </row>
    <row r="1142" spans="3:14" x14ac:dyDescent="0.25">
      <c r="C1142" t="s">
        <v>19</v>
      </c>
      <c r="D1142" t="s">
        <v>41</v>
      </c>
      <c r="E1142">
        <v>2034</v>
      </c>
      <c r="F1142">
        <v>0</v>
      </c>
      <c r="K1142" t="s">
        <v>19</v>
      </c>
      <c r="L1142" t="s">
        <v>41</v>
      </c>
      <c r="M1142">
        <v>2033</v>
      </c>
      <c r="N1142">
        <v>99999999</v>
      </c>
    </row>
    <row r="1143" spans="3:14" x14ac:dyDescent="0.25">
      <c r="C1143" t="s">
        <v>19</v>
      </c>
      <c r="D1143" t="s">
        <v>41</v>
      </c>
      <c r="E1143">
        <v>2035</v>
      </c>
      <c r="F1143">
        <v>0</v>
      </c>
      <c r="K1143" t="s">
        <v>19</v>
      </c>
      <c r="L1143" t="s">
        <v>41</v>
      </c>
      <c r="M1143">
        <v>2034</v>
      </c>
      <c r="N1143">
        <v>99999999</v>
      </c>
    </row>
    <row r="1144" spans="3:14" x14ac:dyDescent="0.25">
      <c r="C1144" t="s">
        <v>19</v>
      </c>
      <c r="D1144" t="s">
        <v>41</v>
      </c>
      <c r="E1144">
        <v>2036</v>
      </c>
      <c r="F1144">
        <v>0</v>
      </c>
      <c r="K1144" t="s">
        <v>19</v>
      </c>
      <c r="L1144" t="s">
        <v>41</v>
      </c>
      <c r="M1144">
        <v>2035</v>
      </c>
      <c r="N1144">
        <v>99999999</v>
      </c>
    </row>
    <row r="1145" spans="3:14" x14ac:dyDescent="0.25">
      <c r="C1145" t="s">
        <v>19</v>
      </c>
      <c r="D1145" t="s">
        <v>41</v>
      </c>
      <c r="E1145">
        <v>2037</v>
      </c>
      <c r="F1145">
        <v>0</v>
      </c>
      <c r="K1145" t="s">
        <v>19</v>
      </c>
      <c r="L1145" t="s">
        <v>41</v>
      </c>
      <c r="M1145">
        <v>2036</v>
      </c>
      <c r="N1145">
        <v>99999999</v>
      </c>
    </row>
    <row r="1146" spans="3:14" x14ac:dyDescent="0.25">
      <c r="C1146" t="s">
        <v>19</v>
      </c>
      <c r="D1146" t="s">
        <v>41</v>
      </c>
      <c r="E1146">
        <v>2038</v>
      </c>
      <c r="F1146">
        <v>0</v>
      </c>
      <c r="K1146" t="s">
        <v>19</v>
      </c>
      <c r="L1146" t="s">
        <v>41</v>
      </c>
      <c r="M1146">
        <v>2037</v>
      </c>
      <c r="N1146">
        <v>99999999</v>
      </c>
    </row>
    <row r="1147" spans="3:14" x14ac:dyDescent="0.25">
      <c r="C1147" t="s">
        <v>19</v>
      </c>
      <c r="D1147" t="s">
        <v>41</v>
      </c>
      <c r="E1147">
        <v>2039</v>
      </c>
      <c r="F1147">
        <v>0</v>
      </c>
      <c r="K1147" t="s">
        <v>19</v>
      </c>
      <c r="L1147" t="s">
        <v>41</v>
      </c>
      <c r="M1147">
        <v>2038</v>
      </c>
      <c r="N1147">
        <v>99999999</v>
      </c>
    </row>
    <row r="1148" spans="3:14" x14ac:dyDescent="0.25">
      <c r="C1148" t="s">
        <v>19</v>
      </c>
      <c r="D1148" t="s">
        <v>41</v>
      </c>
      <c r="E1148">
        <v>2040</v>
      </c>
      <c r="F1148">
        <v>0</v>
      </c>
      <c r="K1148" t="s">
        <v>19</v>
      </c>
      <c r="L1148" t="s">
        <v>41</v>
      </c>
      <c r="M1148">
        <v>2039</v>
      </c>
      <c r="N1148">
        <v>99999999</v>
      </c>
    </row>
    <row r="1149" spans="3:14" x14ac:dyDescent="0.25">
      <c r="C1149" t="s">
        <v>19</v>
      </c>
      <c r="D1149" t="s">
        <v>41</v>
      </c>
      <c r="E1149">
        <v>2041</v>
      </c>
      <c r="F1149">
        <v>0</v>
      </c>
      <c r="K1149" t="s">
        <v>19</v>
      </c>
      <c r="L1149" t="s">
        <v>41</v>
      </c>
      <c r="M1149">
        <v>2040</v>
      </c>
      <c r="N1149">
        <v>99999999</v>
      </c>
    </row>
    <row r="1150" spans="3:14" x14ac:dyDescent="0.25">
      <c r="C1150" t="s">
        <v>19</v>
      </c>
      <c r="D1150" t="s">
        <v>41</v>
      </c>
      <c r="E1150">
        <v>2042</v>
      </c>
      <c r="F1150">
        <v>0</v>
      </c>
      <c r="K1150" t="s">
        <v>19</v>
      </c>
      <c r="L1150" t="s">
        <v>41</v>
      </c>
      <c r="M1150">
        <v>2041</v>
      </c>
      <c r="N1150">
        <v>99999999</v>
      </c>
    </row>
    <row r="1151" spans="3:14" x14ac:dyDescent="0.25">
      <c r="C1151" t="s">
        <v>19</v>
      </c>
      <c r="D1151" t="s">
        <v>41</v>
      </c>
      <c r="E1151">
        <v>2043</v>
      </c>
      <c r="F1151">
        <v>0</v>
      </c>
      <c r="K1151" t="s">
        <v>19</v>
      </c>
      <c r="L1151" t="s">
        <v>41</v>
      </c>
      <c r="M1151">
        <v>2042</v>
      </c>
      <c r="N1151">
        <v>99999999</v>
      </c>
    </row>
    <row r="1152" spans="3:14" x14ac:dyDescent="0.25">
      <c r="C1152" t="s">
        <v>19</v>
      </c>
      <c r="D1152" t="s">
        <v>41</v>
      </c>
      <c r="E1152">
        <v>2044</v>
      </c>
      <c r="F1152">
        <v>0</v>
      </c>
      <c r="K1152" t="s">
        <v>19</v>
      </c>
      <c r="L1152" t="s">
        <v>41</v>
      </c>
      <c r="M1152">
        <v>2043</v>
      </c>
      <c r="N1152">
        <v>99999999</v>
      </c>
    </row>
    <row r="1153" spans="3:14" x14ac:dyDescent="0.25">
      <c r="C1153" t="s">
        <v>19</v>
      </c>
      <c r="D1153" t="s">
        <v>41</v>
      </c>
      <c r="E1153">
        <v>2045</v>
      </c>
      <c r="F1153">
        <v>0</v>
      </c>
      <c r="K1153" t="s">
        <v>19</v>
      </c>
      <c r="L1153" t="s">
        <v>41</v>
      </c>
      <c r="M1153">
        <v>2044</v>
      </c>
      <c r="N1153">
        <v>99999999</v>
      </c>
    </row>
    <row r="1154" spans="3:14" x14ac:dyDescent="0.25">
      <c r="C1154" t="s">
        <v>19</v>
      </c>
      <c r="D1154" t="s">
        <v>41</v>
      </c>
      <c r="E1154">
        <v>2046</v>
      </c>
      <c r="F1154">
        <v>0</v>
      </c>
      <c r="K1154" t="s">
        <v>19</v>
      </c>
      <c r="L1154" t="s">
        <v>41</v>
      </c>
      <c r="M1154">
        <v>2045</v>
      </c>
      <c r="N1154">
        <v>99999999</v>
      </c>
    </row>
    <row r="1155" spans="3:14" x14ac:dyDescent="0.25">
      <c r="C1155" t="s">
        <v>19</v>
      </c>
      <c r="D1155" t="s">
        <v>41</v>
      </c>
      <c r="E1155">
        <v>2047</v>
      </c>
      <c r="F1155">
        <v>0</v>
      </c>
      <c r="K1155" t="s">
        <v>19</v>
      </c>
      <c r="L1155" t="s">
        <v>41</v>
      </c>
      <c r="M1155">
        <v>2046</v>
      </c>
      <c r="N1155">
        <v>99999999</v>
      </c>
    </row>
    <row r="1156" spans="3:14" x14ac:dyDescent="0.25">
      <c r="C1156" t="s">
        <v>19</v>
      </c>
      <c r="D1156" t="s">
        <v>41</v>
      </c>
      <c r="E1156">
        <v>2048</v>
      </c>
      <c r="F1156">
        <v>0</v>
      </c>
      <c r="K1156" t="s">
        <v>19</v>
      </c>
      <c r="L1156" t="s">
        <v>41</v>
      </c>
      <c r="M1156">
        <v>2047</v>
      </c>
      <c r="N1156">
        <v>99999999</v>
      </c>
    </row>
    <row r="1157" spans="3:14" x14ac:dyDescent="0.25">
      <c r="C1157" t="s">
        <v>19</v>
      </c>
      <c r="D1157" t="s">
        <v>41</v>
      </c>
      <c r="E1157">
        <v>2049</v>
      </c>
      <c r="F1157">
        <v>0</v>
      </c>
      <c r="K1157" t="s">
        <v>19</v>
      </c>
      <c r="L1157" t="s">
        <v>41</v>
      </c>
      <c r="M1157">
        <v>2048</v>
      </c>
      <c r="N1157">
        <v>99999999</v>
      </c>
    </row>
    <row r="1158" spans="3:14" x14ac:dyDescent="0.25">
      <c r="C1158" t="s">
        <v>19</v>
      </c>
      <c r="D1158" t="s">
        <v>41</v>
      </c>
      <c r="E1158">
        <v>2050</v>
      </c>
      <c r="F1158">
        <v>0</v>
      </c>
      <c r="K1158" t="s">
        <v>19</v>
      </c>
      <c r="L1158" t="s">
        <v>41</v>
      </c>
      <c r="M1158">
        <v>2049</v>
      </c>
      <c r="N1158">
        <v>99999999</v>
      </c>
    </row>
    <row r="1159" spans="3:14" x14ac:dyDescent="0.25">
      <c r="C1159" t="s">
        <v>19</v>
      </c>
      <c r="D1159" t="s">
        <v>41</v>
      </c>
      <c r="E1159">
        <v>2051</v>
      </c>
      <c r="F1159">
        <v>0</v>
      </c>
      <c r="K1159" t="s">
        <v>19</v>
      </c>
      <c r="L1159" t="s">
        <v>41</v>
      </c>
      <c r="M1159">
        <v>2050</v>
      </c>
      <c r="N1159">
        <v>99999999</v>
      </c>
    </row>
    <row r="1160" spans="3:14" x14ac:dyDescent="0.25">
      <c r="C1160" t="s">
        <v>19</v>
      </c>
      <c r="D1160" t="s">
        <v>41</v>
      </c>
      <c r="E1160">
        <v>2052</v>
      </c>
      <c r="F1160">
        <v>0</v>
      </c>
      <c r="K1160" t="s">
        <v>19</v>
      </c>
      <c r="L1160" t="s">
        <v>41</v>
      </c>
      <c r="M1160">
        <v>2051</v>
      </c>
      <c r="N1160">
        <v>99999999</v>
      </c>
    </row>
    <row r="1161" spans="3:14" x14ac:dyDescent="0.25">
      <c r="C1161" t="s">
        <v>19</v>
      </c>
      <c r="D1161" t="s">
        <v>41</v>
      </c>
      <c r="E1161">
        <v>2053</v>
      </c>
      <c r="F1161">
        <v>0</v>
      </c>
      <c r="K1161" t="s">
        <v>19</v>
      </c>
      <c r="L1161" t="s">
        <v>41</v>
      </c>
      <c r="M1161">
        <v>2052</v>
      </c>
      <c r="N1161">
        <v>99999999</v>
      </c>
    </row>
    <row r="1162" spans="3:14" x14ac:dyDescent="0.25">
      <c r="C1162" t="s">
        <v>19</v>
      </c>
      <c r="D1162" t="s">
        <v>41</v>
      </c>
      <c r="E1162">
        <v>2054</v>
      </c>
      <c r="F1162">
        <v>0</v>
      </c>
      <c r="K1162" t="s">
        <v>19</v>
      </c>
      <c r="L1162" t="s">
        <v>41</v>
      </c>
      <c r="M1162">
        <v>2053</v>
      </c>
      <c r="N1162">
        <v>99999999</v>
      </c>
    </row>
    <row r="1163" spans="3:14" x14ac:dyDescent="0.25">
      <c r="C1163" t="s">
        <v>19</v>
      </c>
      <c r="D1163" t="s">
        <v>41</v>
      </c>
      <c r="E1163">
        <v>2055</v>
      </c>
      <c r="F1163">
        <v>0</v>
      </c>
      <c r="K1163" t="s">
        <v>19</v>
      </c>
      <c r="L1163" t="s">
        <v>41</v>
      </c>
      <c r="M1163">
        <v>2054</v>
      </c>
      <c r="N1163">
        <v>99999999</v>
      </c>
    </row>
    <row r="1164" spans="3:14" x14ac:dyDescent="0.25">
      <c r="C1164" t="s">
        <v>19</v>
      </c>
      <c r="D1164" t="s">
        <v>41</v>
      </c>
      <c r="E1164">
        <v>2056</v>
      </c>
      <c r="F1164">
        <v>0</v>
      </c>
      <c r="K1164" t="s">
        <v>19</v>
      </c>
      <c r="L1164" t="s">
        <v>41</v>
      </c>
      <c r="M1164">
        <v>2055</v>
      </c>
      <c r="N1164">
        <v>99999999</v>
      </c>
    </row>
    <row r="1165" spans="3:14" x14ac:dyDescent="0.25">
      <c r="C1165" t="s">
        <v>19</v>
      </c>
      <c r="D1165" t="s">
        <v>41</v>
      </c>
      <c r="E1165">
        <v>2057</v>
      </c>
      <c r="F1165">
        <v>0</v>
      </c>
      <c r="K1165" t="s">
        <v>19</v>
      </c>
      <c r="L1165" t="s">
        <v>41</v>
      </c>
      <c r="M1165">
        <v>2056</v>
      </c>
      <c r="N1165">
        <v>99999999</v>
      </c>
    </row>
    <row r="1166" spans="3:14" x14ac:dyDescent="0.25">
      <c r="C1166" t="s">
        <v>19</v>
      </c>
      <c r="D1166" t="s">
        <v>41</v>
      </c>
      <c r="E1166">
        <v>2058</v>
      </c>
      <c r="F1166">
        <v>0</v>
      </c>
      <c r="K1166" t="s">
        <v>19</v>
      </c>
      <c r="L1166" t="s">
        <v>41</v>
      </c>
      <c r="M1166">
        <v>2057</v>
      </c>
      <c r="N1166">
        <v>99999999</v>
      </c>
    </row>
    <row r="1167" spans="3:14" x14ac:dyDescent="0.25">
      <c r="C1167" t="s">
        <v>19</v>
      </c>
      <c r="D1167" t="s">
        <v>41</v>
      </c>
      <c r="E1167">
        <v>2059</v>
      </c>
      <c r="F1167">
        <v>0</v>
      </c>
      <c r="K1167" t="s">
        <v>19</v>
      </c>
      <c r="L1167" t="s">
        <v>41</v>
      </c>
      <c r="M1167">
        <v>2058</v>
      </c>
      <c r="N1167">
        <v>99999999</v>
      </c>
    </row>
    <row r="1168" spans="3:14" x14ac:dyDescent="0.25">
      <c r="C1168" t="s">
        <v>19</v>
      </c>
      <c r="D1168" t="s">
        <v>41</v>
      </c>
      <c r="E1168">
        <v>2060</v>
      </c>
      <c r="F1168">
        <v>0</v>
      </c>
      <c r="K1168" t="s">
        <v>19</v>
      </c>
      <c r="L1168" t="s">
        <v>41</v>
      </c>
      <c r="M1168">
        <v>2059</v>
      </c>
      <c r="N1168">
        <v>99999999</v>
      </c>
    </row>
    <row r="1169" spans="3:14" x14ac:dyDescent="0.25">
      <c r="C1169" t="s">
        <v>19</v>
      </c>
      <c r="D1169" t="s">
        <v>41</v>
      </c>
      <c r="E1169">
        <v>2061</v>
      </c>
      <c r="F1169">
        <v>0</v>
      </c>
      <c r="K1169" t="s">
        <v>19</v>
      </c>
      <c r="L1169" t="s">
        <v>41</v>
      </c>
      <c r="M1169">
        <v>2060</v>
      </c>
      <c r="N1169">
        <v>99999999</v>
      </c>
    </row>
    <row r="1170" spans="3:14" x14ac:dyDescent="0.25">
      <c r="C1170" t="s">
        <v>19</v>
      </c>
      <c r="D1170" t="s">
        <v>41</v>
      </c>
      <c r="E1170">
        <v>2062</v>
      </c>
      <c r="F1170">
        <v>0</v>
      </c>
      <c r="K1170" t="s">
        <v>19</v>
      </c>
      <c r="L1170" t="s">
        <v>41</v>
      </c>
      <c r="M1170">
        <v>2061</v>
      </c>
      <c r="N1170">
        <v>99999999</v>
      </c>
    </row>
    <row r="1171" spans="3:14" x14ac:dyDescent="0.25">
      <c r="C1171" t="s">
        <v>19</v>
      </c>
      <c r="D1171" t="s">
        <v>41</v>
      </c>
      <c r="E1171">
        <v>2063</v>
      </c>
      <c r="F1171">
        <v>0</v>
      </c>
      <c r="K1171" t="s">
        <v>19</v>
      </c>
      <c r="L1171" t="s">
        <v>41</v>
      </c>
      <c r="M1171">
        <v>2062</v>
      </c>
      <c r="N1171">
        <v>99999999</v>
      </c>
    </row>
    <row r="1172" spans="3:14" x14ac:dyDescent="0.25">
      <c r="C1172" t="s">
        <v>19</v>
      </c>
      <c r="D1172" t="s">
        <v>41</v>
      </c>
      <c r="E1172">
        <v>2064</v>
      </c>
      <c r="F1172">
        <v>0</v>
      </c>
      <c r="K1172" t="s">
        <v>19</v>
      </c>
      <c r="L1172" t="s">
        <v>41</v>
      </c>
      <c r="M1172">
        <v>2063</v>
      </c>
      <c r="N1172">
        <v>99999999</v>
      </c>
    </row>
    <row r="1173" spans="3:14" x14ac:dyDescent="0.25">
      <c r="C1173" t="s">
        <v>19</v>
      </c>
      <c r="D1173" t="s">
        <v>41</v>
      </c>
      <c r="E1173">
        <v>2065</v>
      </c>
      <c r="F1173">
        <v>0</v>
      </c>
      <c r="K1173" t="s">
        <v>19</v>
      </c>
      <c r="L1173" t="s">
        <v>41</v>
      </c>
      <c r="M1173">
        <v>2064</v>
      </c>
      <c r="N1173">
        <v>99999999</v>
      </c>
    </row>
    <row r="1174" spans="3:14" x14ac:dyDescent="0.25">
      <c r="C1174" t="s">
        <v>19</v>
      </c>
      <c r="D1174" t="s">
        <v>41</v>
      </c>
      <c r="E1174">
        <v>2066</v>
      </c>
      <c r="F1174">
        <v>0</v>
      </c>
      <c r="K1174" t="s">
        <v>19</v>
      </c>
      <c r="L1174" t="s">
        <v>41</v>
      </c>
      <c r="M1174">
        <v>2065</v>
      </c>
      <c r="N1174">
        <v>99999999</v>
      </c>
    </row>
    <row r="1175" spans="3:14" x14ac:dyDescent="0.25">
      <c r="C1175" t="s">
        <v>19</v>
      </c>
      <c r="D1175" t="s">
        <v>41</v>
      </c>
      <c r="E1175">
        <v>2067</v>
      </c>
      <c r="F1175">
        <v>0</v>
      </c>
      <c r="K1175" t="s">
        <v>19</v>
      </c>
      <c r="L1175" t="s">
        <v>41</v>
      </c>
      <c r="M1175">
        <v>2066</v>
      </c>
      <c r="N1175">
        <v>99999999</v>
      </c>
    </row>
    <row r="1176" spans="3:14" x14ac:dyDescent="0.25">
      <c r="C1176" t="s">
        <v>19</v>
      </c>
      <c r="D1176" t="s">
        <v>41</v>
      </c>
      <c r="E1176">
        <v>2068</v>
      </c>
      <c r="F1176">
        <v>0</v>
      </c>
      <c r="K1176" t="s">
        <v>19</v>
      </c>
      <c r="L1176" t="s">
        <v>41</v>
      </c>
      <c r="M1176">
        <v>2067</v>
      </c>
      <c r="N1176">
        <v>99999999</v>
      </c>
    </row>
    <row r="1177" spans="3:14" x14ac:dyDescent="0.25">
      <c r="C1177" t="s">
        <v>19</v>
      </c>
      <c r="D1177" t="s">
        <v>41</v>
      </c>
      <c r="E1177">
        <v>2069</v>
      </c>
      <c r="F1177">
        <v>0</v>
      </c>
      <c r="K1177" t="s">
        <v>19</v>
      </c>
      <c r="L1177" t="s">
        <v>41</v>
      </c>
      <c r="M1177">
        <v>2068</v>
      </c>
      <c r="N1177">
        <v>99999999</v>
      </c>
    </row>
    <row r="1178" spans="3:14" x14ac:dyDescent="0.25">
      <c r="C1178" t="s">
        <v>19</v>
      </c>
      <c r="D1178" t="s">
        <v>41</v>
      </c>
      <c r="E1178">
        <v>2070</v>
      </c>
      <c r="F1178">
        <v>0</v>
      </c>
      <c r="K1178" t="s">
        <v>19</v>
      </c>
      <c r="L1178" t="s">
        <v>41</v>
      </c>
      <c r="M1178">
        <v>2069</v>
      </c>
      <c r="N1178">
        <v>99999999</v>
      </c>
    </row>
    <row r="1179" spans="3:14" x14ac:dyDescent="0.25">
      <c r="K1179" t="s">
        <v>19</v>
      </c>
      <c r="L1179" t="s">
        <v>41</v>
      </c>
      <c r="M1179">
        <v>2070</v>
      </c>
      <c r="N1179">
        <v>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EADC-E274-4AE4-A1C7-322448CDF876}">
  <dimension ref="D4:G173"/>
  <sheetViews>
    <sheetView topLeftCell="A16" workbookViewId="0">
      <selection activeCell="J13" sqref="J13"/>
    </sheetView>
  </sheetViews>
  <sheetFormatPr defaultRowHeight="15" x14ac:dyDescent="0.25"/>
  <cols>
    <col min="5" max="5" width="12" customWidth="1"/>
  </cols>
  <sheetData>
    <row r="4" spans="4:7" x14ac:dyDescent="0.25">
      <c r="D4" t="s">
        <v>19</v>
      </c>
      <c r="E4" t="s">
        <v>45</v>
      </c>
      <c r="F4">
        <v>2015</v>
      </c>
      <c r="G4">
        <v>0.11</v>
      </c>
    </row>
    <row r="5" spans="4:7" x14ac:dyDescent="0.25">
      <c r="D5" t="s">
        <v>19</v>
      </c>
      <c r="E5" t="s">
        <v>45</v>
      </c>
      <c r="F5">
        <v>2016</v>
      </c>
      <c r="G5">
        <v>0.11</v>
      </c>
    </row>
    <row r="6" spans="4:7" x14ac:dyDescent="0.25">
      <c r="D6" t="s">
        <v>19</v>
      </c>
      <c r="E6" t="s">
        <v>45</v>
      </c>
      <c r="F6">
        <v>2017</v>
      </c>
      <c r="G6">
        <v>0.11</v>
      </c>
    </row>
    <row r="7" spans="4:7" x14ac:dyDescent="0.25">
      <c r="D7" t="s">
        <v>19</v>
      </c>
      <c r="E7" t="s">
        <v>45</v>
      </c>
      <c r="F7">
        <v>2018</v>
      </c>
      <c r="G7">
        <v>0.11</v>
      </c>
    </row>
    <row r="8" spans="4:7" x14ac:dyDescent="0.25">
      <c r="D8" t="s">
        <v>19</v>
      </c>
      <c r="E8" t="s">
        <v>45</v>
      </c>
      <c r="F8">
        <v>2019</v>
      </c>
      <c r="G8">
        <v>0.11</v>
      </c>
    </row>
    <row r="9" spans="4:7" x14ac:dyDescent="0.25">
      <c r="D9" t="s">
        <v>19</v>
      </c>
      <c r="E9" t="s">
        <v>45</v>
      </c>
      <c r="F9">
        <v>2020</v>
      </c>
      <c r="G9">
        <v>0.11</v>
      </c>
    </row>
    <row r="10" spans="4:7" x14ac:dyDescent="0.25">
      <c r="D10" t="s">
        <v>19</v>
      </c>
      <c r="E10" t="s">
        <v>45</v>
      </c>
      <c r="F10">
        <v>2021</v>
      </c>
      <c r="G10">
        <v>0.11</v>
      </c>
    </row>
    <row r="11" spans="4:7" x14ac:dyDescent="0.25">
      <c r="D11" t="s">
        <v>19</v>
      </c>
      <c r="E11" t="s">
        <v>45</v>
      </c>
      <c r="F11">
        <v>2022</v>
      </c>
      <c r="G11">
        <v>0.11</v>
      </c>
    </row>
    <row r="12" spans="4:7" x14ac:dyDescent="0.25">
      <c r="D12" t="s">
        <v>19</v>
      </c>
      <c r="E12" t="s">
        <v>45</v>
      </c>
      <c r="F12">
        <v>2023</v>
      </c>
      <c r="G12">
        <v>0.11</v>
      </c>
    </row>
    <row r="13" spans="4:7" x14ac:dyDescent="0.25">
      <c r="D13" t="s">
        <v>19</v>
      </c>
      <c r="E13" t="s">
        <v>45</v>
      </c>
      <c r="F13">
        <v>2024</v>
      </c>
      <c r="G13">
        <v>0.11</v>
      </c>
    </row>
    <row r="14" spans="4:7" x14ac:dyDescent="0.25">
      <c r="D14" t="s">
        <v>19</v>
      </c>
      <c r="E14" t="s">
        <v>45</v>
      </c>
      <c r="F14">
        <v>2025</v>
      </c>
      <c r="G14">
        <v>0.11</v>
      </c>
    </row>
    <row r="15" spans="4:7" x14ac:dyDescent="0.25">
      <c r="D15" t="s">
        <v>19</v>
      </c>
      <c r="E15" t="s">
        <v>45</v>
      </c>
      <c r="F15">
        <v>2026</v>
      </c>
      <c r="G15">
        <v>0.11</v>
      </c>
    </row>
    <row r="16" spans="4:7" x14ac:dyDescent="0.25">
      <c r="D16" t="s">
        <v>19</v>
      </c>
      <c r="E16" t="s">
        <v>45</v>
      </c>
      <c r="F16">
        <v>2027</v>
      </c>
      <c r="G16">
        <v>0.11</v>
      </c>
    </row>
    <row r="17" spans="4:7" x14ac:dyDescent="0.25">
      <c r="D17" t="s">
        <v>19</v>
      </c>
      <c r="E17" t="s">
        <v>45</v>
      </c>
      <c r="F17">
        <v>2028</v>
      </c>
      <c r="G17">
        <v>0.11</v>
      </c>
    </row>
    <row r="18" spans="4:7" x14ac:dyDescent="0.25">
      <c r="D18" t="s">
        <v>19</v>
      </c>
      <c r="E18" t="s">
        <v>45</v>
      </c>
      <c r="F18">
        <v>2029</v>
      </c>
      <c r="G18">
        <v>0.11</v>
      </c>
    </row>
    <row r="19" spans="4:7" x14ac:dyDescent="0.25">
      <c r="D19" t="s">
        <v>19</v>
      </c>
      <c r="E19" t="s">
        <v>45</v>
      </c>
      <c r="F19">
        <v>2030</v>
      </c>
      <c r="G19">
        <v>0.11</v>
      </c>
    </row>
    <row r="20" spans="4:7" x14ac:dyDescent="0.25">
      <c r="D20" t="s">
        <v>19</v>
      </c>
      <c r="E20" t="s">
        <v>45</v>
      </c>
      <c r="F20">
        <v>2031</v>
      </c>
      <c r="G20">
        <v>9.9000000000000005E-2</v>
      </c>
    </row>
    <row r="21" spans="4:7" x14ac:dyDescent="0.25">
      <c r="D21" t="s">
        <v>19</v>
      </c>
      <c r="E21" t="s">
        <v>45</v>
      </c>
      <c r="F21">
        <v>2032</v>
      </c>
      <c r="G21">
        <v>8.8000000000000009E-2</v>
      </c>
    </row>
    <row r="22" spans="4:7" x14ac:dyDescent="0.25">
      <c r="D22" t="s">
        <v>19</v>
      </c>
      <c r="E22" t="s">
        <v>45</v>
      </c>
      <c r="F22">
        <v>2033</v>
      </c>
      <c r="G22">
        <v>7.7000000000000013E-2</v>
      </c>
    </row>
    <row r="23" spans="4:7" x14ac:dyDescent="0.25">
      <c r="D23" t="s">
        <v>19</v>
      </c>
      <c r="E23" t="s">
        <v>45</v>
      </c>
      <c r="F23">
        <v>2034</v>
      </c>
      <c r="G23">
        <v>6.6000000000000017E-2</v>
      </c>
    </row>
    <row r="24" spans="4:7" x14ac:dyDescent="0.25">
      <c r="D24" t="s">
        <v>19</v>
      </c>
      <c r="E24" t="s">
        <v>45</v>
      </c>
      <c r="F24">
        <v>2035</v>
      </c>
      <c r="G24">
        <v>5.5000000000000021E-2</v>
      </c>
    </row>
    <row r="25" spans="4:7" x14ac:dyDescent="0.25">
      <c r="D25" t="s">
        <v>19</v>
      </c>
      <c r="E25" t="s">
        <v>45</v>
      </c>
      <c r="F25">
        <v>2036</v>
      </c>
      <c r="G25">
        <v>4.4000000000000025E-2</v>
      </c>
    </row>
    <row r="26" spans="4:7" x14ac:dyDescent="0.25">
      <c r="D26" t="s">
        <v>19</v>
      </c>
      <c r="E26" t="s">
        <v>45</v>
      </c>
      <c r="F26">
        <v>2037</v>
      </c>
      <c r="G26">
        <v>3.3000000000000029E-2</v>
      </c>
    </row>
    <row r="27" spans="4:7" x14ac:dyDescent="0.25">
      <c r="D27" t="s">
        <v>19</v>
      </c>
      <c r="E27" t="s">
        <v>45</v>
      </c>
      <c r="F27">
        <v>2038</v>
      </c>
      <c r="G27">
        <v>2.200000000000003E-2</v>
      </c>
    </row>
    <row r="28" spans="4:7" x14ac:dyDescent="0.25">
      <c r="D28" t="s">
        <v>19</v>
      </c>
      <c r="E28" t="s">
        <v>45</v>
      </c>
      <c r="F28">
        <v>2039</v>
      </c>
      <c r="G28">
        <v>1.1000000000000031E-2</v>
      </c>
    </row>
    <row r="29" spans="4:7" x14ac:dyDescent="0.25">
      <c r="D29" t="s">
        <v>19</v>
      </c>
      <c r="E29" t="s">
        <v>45</v>
      </c>
      <c r="F29">
        <v>2040</v>
      </c>
      <c r="G29">
        <v>0</v>
      </c>
    </row>
    <row r="30" spans="4:7" x14ac:dyDescent="0.25">
      <c r="D30" t="s">
        <v>19</v>
      </c>
      <c r="E30" t="s">
        <v>45</v>
      </c>
      <c r="F30">
        <v>2041</v>
      </c>
      <c r="G30">
        <v>0</v>
      </c>
    </row>
    <row r="31" spans="4:7" x14ac:dyDescent="0.25">
      <c r="D31" t="s">
        <v>19</v>
      </c>
      <c r="E31" t="s">
        <v>45</v>
      </c>
      <c r="F31">
        <v>2042</v>
      </c>
      <c r="G31">
        <v>0</v>
      </c>
    </row>
    <row r="32" spans="4:7" x14ac:dyDescent="0.25">
      <c r="D32" t="s">
        <v>19</v>
      </c>
      <c r="E32" t="s">
        <v>45</v>
      </c>
      <c r="F32">
        <v>2043</v>
      </c>
      <c r="G32">
        <v>0</v>
      </c>
    </row>
    <row r="33" spans="4:7" x14ac:dyDescent="0.25">
      <c r="D33" t="s">
        <v>19</v>
      </c>
      <c r="E33" t="s">
        <v>45</v>
      </c>
      <c r="F33">
        <v>2044</v>
      </c>
      <c r="G33">
        <v>0</v>
      </c>
    </row>
    <row r="34" spans="4:7" x14ac:dyDescent="0.25">
      <c r="D34" t="s">
        <v>19</v>
      </c>
      <c r="E34" t="s">
        <v>45</v>
      </c>
      <c r="F34">
        <v>2045</v>
      </c>
      <c r="G34">
        <v>0</v>
      </c>
    </row>
    <row r="35" spans="4:7" x14ac:dyDescent="0.25">
      <c r="D35" t="s">
        <v>19</v>
      </c>
      <c r="E35" t="s">
        <v>45</v>
      </c>
      <c r="F35">
        <v>2046</v>
      </c>
      <c r="G35">
        <v>0</v>
      </c>
    </row>
    <row r="36" spans="4:7" x14ac:dyDescent="0.25">
      <c r="D36" t="s">
        <v>19</v>
      </c>
      <c r="E36" t="s">
        <v>45</v>
      </c>
      <c r="F36">
        <v>2047</v>
      </c>
      <c r="G36">
        <v>0</v>
      </c>
    </row>
    <row r="37" spans="4:7" x14ac:dyDescent="0.25">
      <c r="D37" t="s">
        <v>19</v>
      </c>
      <c r="E37" t="s">
        <v>45</v>
      </c>
      <c r="F37">
        <v>2048</v>
      </c>
      <c r="G37">
        <v>0</v>
      </c>
    </row>
    <row r="38" spans="4:7" x14ac:dyDescent="0.25">
      <c r="D38" t="s">
        <v>19</v>
      </c>
      <c r="E38" t="s">
        <v>45</v>
      </c>
      <c r="F38">
        <v>2049</v>
      </c>
      <c r="G38">
        <v>0</v>
      </c>
    </row>
    <row r="39" spans="4:7" x14ac:dyDescent="0.25">
      <c r="D39" t="s">
        <v>19</v>
      </c>
      <c r="E39" t="s">
        <v>45</v>
      </c>
      <c r="F39">
        <v>2050</v>
      </c>
      <c r="G39">
        <v>0</v>
      </c>
    </row>
    <row r="40" spans="4:7" x14ac:dyDescent="0.25">
      <c r="D40" t="s">
        <v>19</v>
      </c>
      <c r="E40" t="s">
        <v>45</v>
      </c>
      <c r="F40">
        <v>2051</v>
      </c>
      <c r="G40">
        <v>0</v>
      </c>
    </row>
    <row r="41" spans="4:7" x14ac:dyDescent="0.25">
      <c r="D41" t="s">
        <v>19</v>
      </c>
      <c r="E41" t="s">
        <v>45</v>
      </c>
      <c r="F41">
        <v>2052</v>
      </c>
      <c r="G41">
        <v>0</v>
      </c>
    </row>
    <row r="42" spans="4:7" x14ac:dyDescent="0.25">
      <c r="D42" t="s">
        <v>19</v>
      </c>
      <c r="E42" t="s">
        <v>45</v>
      </c>
      <c r="F42">
        <v>2053</v>
      </c>
      <c r="G42">
        <v>0</v>
      </c>
    </row>
    <row r="43" spans="4:7" x14ac:dyDescent="0.25">
      <c r="D43" t="s">
        <v>19</v>
      </c>
      <c r="E43" t="s">
        <v>45</v>
      </c>
      <c r="F43">
        <v>2054</v>
      </c>
      <c r="G43">
        <v>0</v>
      </c>
    </row>
    <row r="44" spans="4:7" x14ac:dyDescent="0.25">
      <c r="D44" t="s">
        <v>19</v>
      </c>
      <c r="E44" t="s">
        <v>45</v>
      </c>
      <c r="F44">
        <v>2055</v>
      </c>
      <c r="G44">
        <v>0</v>
      </c>
    </row>
    <row r="45" spans="4:7" x14ac:dyDescent="0.25">
      <c r="D45" t="s">
        <v>19</v>
      </c>
      <c r="E45" t="s">
        <v>45</v>
      </c>
      <c r="F45">
        <v>2056</v>
      </c>
      <c r="G45">
        <v>0</v>
      </c>
    </row>
    <row r="46" spans="4:7" x14ac:dyDescent="0.25">
      <c r="D46" t="s">
        <v>19</v>
      </c>
      <c r="E46" t="s">
        <v>45</v>
      </c>
      <c r="F46">
        <v>2057</v>
      </c>
      <c r="G46">
        <v>0</v>
      </c>
    </row>
    <row r="47" spans="4:7" x14ac:dyDescent="0.25">
      <c r="D47" t="s">
        <v>19</v>
      </c>
      <c r="E47" t="s">
        <v>45</v>
      </c>
      <c r="F47">
        <v>2058</v>
      </c>
      <c r="G47">
        <v>0</v>
      </c>
    </row>
    <row r="48" spans="4:7" x14ac:dyDescent="0.25">
      <c r="D48" t="s">
        <v>19</v>
      </c>
      <c r="E48" t="s">
        <v>45</v>
      </c>
      <c r="F48">
        <v>2059</v>
      </c>
      <c r="G48">
        <v>0</v>
      </c>
    </row>
    <row r="49" spans="4:7" x14ac:dyDescent="0.25">
      <c r="D49" t="s">
        <v>19</v>
      </c>
      <c r="E49" t="s">
        <v>45</v>
      </c>
      <c r="F49">
        <v>2060</v>
      </c>
      <c r="G49">
        <v>0</v>
      </c>
    </row>
    <row r="50" spans="4:7" x14ac:dyDescent="0.25">
      <c r="D50" t="s">
        <v>19</v>
      </c>
      <c r="E50" t="s">
        <v>45</v>
      </c>
      <c r="F50">
        <v>2061</v>
      </c>
      <c r="G50">
        <v>0</v>
      </c>
    </row>
    <row r="51" spans="4:7" x14ac:dyDescent="0.25">
      <c r="D51" t="s">
        <v>19</v>
      </c>
      <c r="E51" t="s">
        <v>45</v>
      </c>
      <c r="F51">
        <v>2062</v>
      </c>
      <c r="G51">
        <v>0</v>
      </c>
    </row>
    <row r="52" spans="4:7" x14ac:dyDescent="0.25">
      <c r="D52" t="s">
        <v>19</v>
      </c>
      <c r="E52" t="s">
        <v>45</v>
      </c>
      <c r="F52">
        <v>2063</v>
      </c>
      <c r="G52">
        <v>0</v>
      </c>
    </row>
    <row r="53" spans="4:7" x14ac:dyDescent="0.25">
      <c r="D53" t="s">
        <v>19</v>
      </c>
      <c r="E53" t="s">
        <v>45</v>
      </c>
      <c r="F53">
        <v>2064</v>
      </c>
      <c r="G53">
        <v>0</v>
      </c>
    </row>
    <row r="54" spans="4:7" x14ac:dyDescent="0.25">
      <c r="D54" t="s">
        <v>19</v>
      </c>
      <c r="E54" t="s">
        <v>45</v>
      </c>
      <c r="F54">
        <v>2065</v>
      </c>
      <c r="G54">
        <v>0</v>
      </c>
    </row>
    <row r="55" spans="4:7" x14ac:dyDescent="0.25">
      <c r="D55" t="s">
        <v>19</v>
      </c>
      <c r="E55" t="s">
        <v>45</v>
      </c>
      <c r="F55">
        <v>2066</v>
      </c>
      <c r="G55">
        <v>0</v>
      </c>
    </row>
    <row r="56" spans="4:7" x14ac:dyDescent="0.25">
      <c r="D56" t="s">
        <v>19</v>
      </c>
      <c r="E56" t="s">
        <v>45</v>
      </c>
      <c r="F56">
        <v>2067</v>
      </c>
      <c r="G56">
        <v>0</v>
      </c>
    </row>
    <row r="57" spans="4:7" x14ac:dyDescent="0.25">
      <c r="D57" t="s">
        <v>19</v>
      </c>
      <c r="E57" t="s">
        <v>45</v>
      </c>
      <c r="F57">
        <v>2068</v>
      </c>
      <c r="G57">
        <v>0</v>
      </c>
    </row>
    <row r="58" spans="4:7" x14ac:dyDescent="0.25">
      <c r="D58" t="s">
        <v>19</v>
      </c>
      <c r="E58" t="s">
        <v>45</v>
      </c>
      <c r="F58">
        <v>2069</v>
      </c>
      <c r="G58">
        <v>0</v>
      </c>
    </row>
    <row r="59" spans="4:7" x14ac:dyDescent="0.25">
      <c r="D59" t="s">
        <v>19</v>
      </c>
      <c r="E59" t="s">
        <v>45</v>
      </c>
      <c r="F59">
        <v>2070</v>
      </c>
      <c r="G59">
        <v>0</v>
      </c>
    </row>
    <row r="60" spans="4:7" x14ac:dyDescent="0.25">
      <c r="D60" s="1" t="s">
        <v>36</v>
      </c>
    </row>
    <row r="61" spans="4:7" x14ac:dyDescent="0.25">
      <c r="D61" t="s">
        <v>19</v>
      </c>
      <c r="E61" t="s">
        <v>48</v>
      </c>
      <c r="F61">
        <v>2015</v>
      </c>
      <c r="G61">
        <v>0.47499999999999998</v>
      </c>
    </row>
    <row r="62" spans="4:7" x14ac:dyDescent="0.25">
      <c r="D62" t="s">
        <v>19</v>
      </c>
      <c r="E62" t="s">
        <v>48</v>
      </c>
      <c r="F62">
        <v>2016</v>
      </c>
      <c r="G62">
        <v>0.47499999999999998</v>
      </c>
    </row>
    <row r="63" spans="4:7" x14ac:dyDescent="0.25">
      <c r="D63" t="s">
        <v>19</v>
      </c>
      <c r="E63" t="s">
        <v>48</v>
      </c>
      <c r="F63">
        <v>2017</v>
      </c>
      <c r="G63">
        <v>0.47499999999999998</v>
      </c>
    </row>
    <row r="64" spans="4:7" x14ac:dyDescent="0.25">
      <c r="D64" t="s">
        <v>19</v>
      </c>
      <c r="E64" t="s">
        <v>48</v>
      </c>
      <c r="F64">
        <v>2018</v>
      </c>
      <c r="G64">
        <v>0.47499999999999998</v>
      </c>
    </row>
    <row r="65" spans="4:7" x14ac:dyDescent="0.25">
      <c r="D65" t="s">
        <v>19</v>
      </c>
      <c r="E65" t="s">
        <v>48</v>
      </c>
      <c r="F65">
        <v>2019</v>
      </c>
      <c r="G65">
        <v>0.47499999999999998</v>
      </c>
    </row>
    <row r="66" spans="4:7" x14ac:dyDescent="0.25">
      <c r="D66" t="s">
        <v>19</v>
      </c>
      <c r="E66" t="s">
        <v>48</v>
      </c>
      <c r="F66">
        <v>2020</v>
      </c>
      <c r="G66">
        <v>0.47499999999999998</v>
      </c>
    </row>
    <row r="67" spans="4:7" x14ac:dyDescent="0.25">
      <c r="D67" t="s">
        <v>19</v>
      </c>
      <c r="E67" t="s">
        <v>48</v>
      </c>
      <c r="F67">
        <v>2021</v>
      </c>
      <c r="G67">
        <v>0.47499999999999998</v>
      </c>
    </row>
    <row r="68" spans="4:7" x14ac:dyDescent="0.25">
      <c r="D68" t="s">
        <v>19</v>
      </c>
      <c r="E68" t="s">
        <v>48</v>
      </c>
      <c r="F68">
        <v>2022</v>
      </c>
      <c r="G68">
        <v>0.47499999999999998</v>
      </c>
    </row>
    <row r="69" spans="4:7" x14ac:dyDescent="0.25">
      <c r="D69" t="s">
        <v>19</v>
      </c>
      <c r="E69" t="s">
        <v>48</v>
      </c>
      <c r="F69">
        <v>2023</v>
      </c>
      <c r="G69">
        <v>0.47499999999999998</v>
      </c>
    </row>
    <row r="70" spans="4:7" x14ac:dyDescent="0.25">
      <c r="D70" t="s">
        <v>19</v>
      </c>
      <c r="E70" t="s">
        <v>48</v>
      </c>
      <c r="F70">
        <v>2024</v>
      </c>
      <c r="G70">
        <v>0.47499999999999998</v>
      </c>
    </row>
    <row r="71" spans="4:7" x14ac:dyDescent="0.25">
      <c r="D71" t="s">
        <v>19</v>
      </c>
      <c r="E71" t="s">
        <v>48</v>
      </c>
      <c r="F71">
        <v>2025</v>
      </c>
      <c r="G71">
        <v>0.47499999999999998</v>
      </c>
    </row>
    <row r="72" spans="4:7" x14ac:dyDescent="0.25">
      <c r="D72" t="s">
        <v>19</v>
      </c>
      <c r="E72" t="s">
        <v>48</v>
      </c>
      <c r="F72">
        <v>2026</v>
      </c>
      <c r="G72">
        <v>0.47499999999999998</v>
      </c>
    </row>
    <row r="73" spans="4:7" x14ac:dyDescent="0.25">
      <c r="D73" t="s">
        <v>19</v>
      </c>
      <c r="E73" t="s">
        <v>48</v>
      </c>
      <c r="F73">
        <v>2027</v>
      </c>
      <c r="G73">
        <v>0.47499999999999998</v>
      </c>
    </row>
    <row r="74" spans="4:7" x14ac:dyDescent="0.25">
      <c r="D74" t="s">
        <v>19</v>
      </c>
      <c r="E74" t="s">
        <v>48</v>
      </c>
      <c r="F74">
        <v>2028</v>
      </c>
      <c r="G74">
        <v>0.47499999999999998</v>
      </c>
    </row>
    <row r="75" spans="4:7" x14ac:dyDescent="0.25">
      <c r="D75" t="s">
        <v>19</v>
      </c>
      <c r="E75" t="s">
        <v>48</v>
      </c>
      <c r="F75">
        <v>2029</v>
      </c>
      <c r="G75">
        <v>0.47499999999999998</v>
      </c>
    </row>
    <row r="76" spans="4:7" x14ac:dyDescent="0.25">
      <c r="D76" t="s">
        <v>19</v>
      </c>
      <c r="E76" t="s">
        <v>48</v>
      </c>
      <c r="F76">
        <v>2030</v>
      </c>
      <c r="G76">
        <v>0.47499999999999998</v>
      </c>
    </row>
    <row r="77" spans="4:7" x14ac:dyDescent="0.25">
      <c r="D77" t="s">
        <v>19</v>
      </c>
      <c r="E77" t="s">
        <v>48</v>
      </c>
      <c r="F77">
        <v>2031</v>
      </c>
      <c r="G77">
        <v>0.42749999999999999</v>
      </c>
    </row>
    <row r="78" spans="4:7" x14ac:dyDescent="0.25">
      <c r="D78" t="s">
        <v>19</v>
      </c>
      <c r="E78" t="s">
        <v>48</v>
      </c>
      <c r="F78">
        <v>2032</v>
      </c>
      <c r="G78">
        <v>0.38</v>
      </c>
    </row>
    <row r="79" spans="4:7" x14ac:dyDescent="0.25">
      <c r="D79" t="s">
        <v>19</v>
      </c>
      <c r="E79" t="s">
        <v>48</v>
      </c>
      <c r="F79">
        <v>2033</v>
      </c>
      <c r="G79">
        <v>0.33250000000000002</v>
      </c>
    </row>
    <row r="80" spans="4:7" x14ac:dyDescent="0.25">
      <c r="D80" t="s">
        <v>19</v>
      </c>
      <c r="E80" t="s">
        <v>48</v>
      </c>
      <c r="F80">
        <v>2034</v>
      </c>
      <c r="G80">
        <v>0.28500000000000003</v>
      </c>
    </row>
    <row r="81" spans="4:7" x14ac:dyDescent="0.25">
      <c r="D81" t="s">
        <v>19</v>
      </c>
      <c r="E81" t="s">
        <v>48</v>
      </c>
      <c r="F81">
        <v>2035</v>
      </c>
      <c r="G81">
        <v>0.23750000000000004</v>
      </c>
    </row>
    <row r="82" spans="4:7" x14ac:dyDescent="0.25">
      <c r="D82" t="s">
        <v>19</v>
      </c>
      <c r="E82" t="s">
        <v>48</v>
      </c>
      <c r="F82">
        <v>2036</v>
      </c>
      <c r="G82">
        <v>0.19000000000000006</v>
      </c>
    </row>
    <row r="83" spans="4:7" x14ac:dyDescent="0.25">
      <c r="D83" t="s">
        <v>19</v>
      </c>
      <c r="E83" t="s">
        <v>48</v>
      </c>
      <c r="F83">
        <v>2037</v>
      </c>
      <c r="G83">
        <v>0.14250000000000007</v>
      </c>
    </row>
    <row r="84" spans="4:7" x14ac:dyDescent="0.25">
      <c r="D84" t="s">
        <v>19</v>
      </c>
      <c r="E84" t="s">
        <v>48</v>
      </c>
      <c r="F84">
        <v>2038</v>
      </c>
      <c r="G84">
        <v>9.500000000000007E-2</v>
      </c>
    </row>
    <row r="85" spans="4:7" x14ac:dyDescent="0.25">
      <c r="D85" t="s">
        <v>19</v>
      </c>
      <c r="E85" t="s">
        <v>48</v>
      </c>
      <c r="F85">
        <v>2039</v>
      </c>
      <c r="G85">
        <v>4.750000000000007E-2</v>
      </c>
    </row>
    <row r="86" spans="4:7" x14ac:dyDescent="0.25">
      <c r="D86" t="s">
        <v>19</v>
      </c>
      <c r="E86" t="s">
        <v>48</v>
      </c>
      <c r="F86">
        <v>2040</v>
      </c>
      <c r="G86">
        <v>0</v>
      </c>
    </row>
    <row r="87" spans="4:7" x14ac:dyDescent="0.25">
      <c r="D87" t="s">
        <v>19</v>
      </c>
      <c r="E87" t="s">
        <v>48</v>
      </c>
      <c r="F87">
        <v>2041</v>
      </c>
      <c r="G87">
        <v>0</v>
      </c>
    </row>
    <row r="88" spans="4:7" x14ac:dyDescent="0.25">
      <c r="D88" t="s">
        <v>19</v>
      </c>
      <c r="E88" t="s">
        <v>48</v>
      </c>
      <c r="F88">
        <v>2042</v>
      </c>
      <c r="G88">
        <v>0</v>
      </c>
    </row>
    <row r="89" spans="4:7" x14ac:dyDescent="0.25">
      <c r="D89" t="s">
        <v>19</v>
      </c>
      <c r="E89" t="s">
        <v>48</v>
      </c>
      <c r="F89">
        <v>2043</v>
      </c>
      <c r="G89">
        <v>0</v>
      </c>
    </row>
    <row r="90" spans="4:7" x14ac:dyDescent="0.25">
      <c r="D90" t="s">
        <v>19</v>
      </c>
      <c r="E90" t="s">
        <v>48</v>
      </c>
      <c r="F90">
        <v>2044</v>
      </c>
      <c r="G90">
        <v>0</v>
      </c>
    </row>
    <row r="91" spans="4:7" x14ac:dyDescent="0.25">
      <c r="D91" t="s">
        <v>19</v>
      </c>
      <c r="E91" t="s">
        <v>48</v>
      </c>
      <c r="F91">
        <v>2045</v>
      </c>
      <c r="G91">
        <v>0</v>
      </c>
    </row>
    <row r="92" spans="4:7" x14ac:dyDescent="0.25">
      <c r="D92" t="s">
        <v>19</v>
      </c>
      <c r="E92" t="s">
        <v>48</v>
      </c>
      <c r="F92">
        <v>2046</v>
      </c>
      <c r="G92">
        <v>0</v>
      </c>
    </row>
    <row r="93" spans="4:7" x14ac:dyDescent="0.25">
      <c r="D93" t="s">
        <v>19</v>
      </c>
      <c r="E93" t="s">
        <v>48</v>
      </c>
      <c r="F93">
        <v>2047</v>
      </c>
      <c r="G93">
        <v>0</v>
      </c>
    </row>
    <row r="94" spans="4:7" x14ac:dyDescent="0.25">
      <c r="D94" t="s">
        <v>19</v>
      </c>
      <c r="E94" t="s">
        <v>48</v>
      </c>
      <c r="F94">
        <v>2048</v>
      </c>
      <c r="G94">
        <v>0</v>
      </c>
    </row>
    <row r="95" spans="4:7" x14ac:dyDescent="0.25">
      <c r="D95" t="s">
        <v>19</v>
      </c>
      <c r="E95" t="s">
        <v>48</v>
      </c>
      <c r="F95">
        <v>2049</v>
      </c>
      <c r="G95">
        <v>0</v>
      </c>
    </row>
    <row r="96" spans="4:7" x14ac:dyDescent="0.25">
      <c r="D96" t="s">
        <v>19</v>
      </c>
      <c r="E96" t="s">
        <v>48</v>
      </c>
      <c r="F96">
        <v>2050</v>
      </c>
      <c r="G96">
        <v>0</v>
      </c>
    </row>
    <row r="97" spans="4:7" x14ac:dyDescent="0.25">
      <c r="D97" t="s">
        <v>19</v>
      </c>
      <c r="E97" t="s">
        <v>48</v>
      </c>
      <c r="F97">
        <v>2051</v>
      </c>
      <c r="G97">
        <v>0</v>
      </c>
    </row>
    <row r="98" spans="4:7" x14ac:dyDescent="0.25">
      <c r="D98" t="s">
        <v>19</v>
      </c>
      <c r="E98" t="s">
        <v>48</v>
      </c>
      <c r="F98">
        <v>2052</v>
      </c>
      <c r="G98">
        <v>0</v>
      </c>
    </row>
    <row r="99" spans="4:7" x14ac:dyDescent="0.25">
      <c r="D99" t="s">
        <v>19</v>
      </c>
      <c r="E99" t="s">
        <v>48</v>
      </c>
      <c r="F99">
        <v>2053</v>
      </c>
      <c r="G99">
        <v>0</v>
      </c>
    </row>
    <row r="100" spans="4:7" x14ac:dyDescent="0.25">
      <c r="D100" t="s">
        <v>19</v>
      </c>
      <c r="E100" t="s">
        <v>48</v>
      </c>
      <c r="F100">
        <v>2054</v>
      </c>
      <c r="G100">
        <v>0</v>
      </c>
    </row>
    <row r="101" spans="4:7" x14ac:dyDescent="0.25">
      <c r="D101" t="s">
        <v>19</v>
      </c>
      <c r="E101" t="s">
        <v>48</v>
      </c>
      <c r="F101">
        <v>2055</v>
      </c>
      <c r="G101">
        <v>0</v>
      </c>
    </row>
    <row r="102" spans="4:7" x14ac:dyDescent="0.25">
      <c r="D102" t="s">
        <v>19</v>
      </c>
      <c r="E102" t="s">
        <v>48</v>
      </c>
      <c r="F102">
        <v>2056</v>
      </c>
      <c r="G102">
        <v>0</v>
      </c>
    </row>
    <row r="103" spans="4:7" x14ac:dyDescent="0.25">
      <c r="D103" t="s">
        <v>19</v>
      </c>
      <c r="E103" t="s">
        <v>48</v>
      </c>
      <c r="F103">
        <v>2057</v>
      </c>
      <c r="G103">
        <v>0</v>
      </c>
    </row>
    <row r="104" spans="4:7" x14ac:dyDescent="0.25">
      <c r="D104" t="s">
        <v>19</v>
      </c>
      <c r="E104" t="s">
        <v>48</v>
      </c>
      <c r="F104">
        <v>2058</v>
      </c>
      <c r="G104">
        <v>0</v>
      </c>
    </row>
    <row r="105" spans="4:7" x14ac:dyDescent="0.25">
      <c r="D105" t="s">
        <v>19</v>
      </c>
      <c r="E105" t="s">
        <v>48</v>
      </c>
      <c r="F105">
        <v>2059</v>
      </c>
      <c r="G105">
        <v>0</v>
      </c>
    </row>
    <row r="106" spans="4:7" x14ac:dyDescent="0.25">
      <c r="D106" t="s">
        <v>19</v>
      </c>
      <c r="E106" t="s">
        <v>48</v>
      </c>
      <c r="F106">
        <v>2060</v>
      </c>
      <c r="G106">
        <v>0</v>
      </c>
    </row>
    <row r="107" spans="4:7" x14ac:dyDescent="0.25">
      <c r="D107" t="s">
        <v>19</v>
      </c>
      <c r="E107" t="s">
        <v>48</v>
      </c>
      <c r="F107">
        <v>2061</v>
      </c>
      <c r="G107">
        <v>0</v>
      </c>
    </row>
    <row r="108" spans="4:7" x14ac:dyDescent="0.25">
      <c r="D108" t="s">
        <v>19</v>
      </c>
      <c r="E108" t="s">
        <v>48</v>
      </c>
      <c r="F108">
        <v>2062</v>
      </c>
      <c r="G108">
        <v>0</v>
      </c>
    </row>
    <row r="109" spans="4:7" x14ac:dyDescent="0.25">
      <c r="D109" t="s">
        <v>19</v>
      </c>
      <c r="E109" t="s">
        <v>48</v>
      </c>
      <c r="F109">
        <v>2063</v>
      </c>
      <c r="G109">
        <v>0</v>
      </c>
    </row>
    <row r="110" spans="4:7" x14ac:dyDescent="0.25">
      <c r="D110" t="s">
        <v>19</v>
      </c>
      <c r="E110" t="s">
        <v>48</v>
      </c>
      <c r="F110">
        <v>2064</v>
      </c>
      <c r="G110">
        <v>0</v>
      </c>
    </row>
    <row r="111" spans="4:7" x14ac:dyDescent="0.25">
      <c r="D111" t="s">
        <v>19</v>
      </c>
      <c r="E111" t="s">
        <v>48</v>
      </c>
      <c r="F111">
        <v>2065</v>
      </c>
      <c r="G111">
        <v>0</v>
      </c>
    </row>
    <row r="112" spans="4:7" x14ac:dyDescent="0.25">
      <c r="D112" t="s">
        <v>19</v>
      </c>
      <c r="E112" t="s">
        <v>48</v>
      </c>
      <c r="F112">
        <v>2066</v>
      </c>
      <c r="G112">
        <v>0</v>
      </c>
    </row>
    <row r="113" spans="4:7" x14ac:dyDescent="0.25">
      <c r="D113" t="s">
        <v>19</v>
      </c>
      <c r="E113" t="s">
        <v>48</v>
      </c>
      <c r="F113">
        <v>2067</v>
      </c>
      <c r="G113">
        <v>0</v>
      </c>
    </row>
    <row r="114" spans="4:7" x14ac:dyDescent="0.25">
      <c r="D114" t="s">
        <v>19</v>
      </c>
      <c r="E114" t="s">
        <v>48</v>
      </c>
      <c r="F114">
        <v>2068</v>
      </c>
      <c r="G114">
        <v>0</v>
      </c>
    </row>
    <row r="115" spans="4:7" x14ac:dyDescent="0.25">
      <c r="D115" t="s">
        <v>19</v>
      </c>
      <c r="E115" t="s">
        <v>48</v>
      </c>
      <c r="F115">
        <v>2069</v>
      </c>
      <c r="G115">
        <v>0</v>
      </c>
    </row>
    <row r="116" spans="4:7" x14ac:dyDescent="0.25">
      <c r="D116" t="s">
        <v>19</v>
      </c>
      <c r="E116" t="s">
        <v>48</v>
      </c>
      <c r="F116">
        <v>2070</v>
      </c>
      <c r="G116">
        <v>0</v>
      </c>
    </row>
    <row r="117" spans="4:7" x14ac:dyDescent="0.25">
      <c r="D117" s="1" t="s">
        <v>36</v>
      </c>
    </row>
    <row r="118" spans="4:7" x14ac:dyDescent="0.25">
      <c r="D118" t="s">
        <v>19</v>
      </c>
      <c r="E118" t="s">
        <v>49</v>
      </c>
      <c r="F118">
        <v>2015</v>
      </c>
      <c r="G118">
        <v>1.708</v>
      </c>
    </row>
    <row r="119" spans="4:7" x14ac:dyDescent="0.25">
      <c r="D119" t="s">
        <v>19</v>
      </c>
      <c r="E119" t="s">
        <v>49</v>
      </c>
      <c r="F119">
        <v>2016</v>
      </c>
      <c r="G119">
        <v>1.6639999999999999</v>
      </c>
    </row>
    <row r="120" spans="4:7" x14ac:dyDescent="0.25">
      <c r="D120" t="s">
        <v>19</v>
      </c>
      <c r="E120" t="s">
        <v>49</v>
      </c>
      <c r="F120">
        <v>2017</v>
      </c>
      <c r="G120">
        <v>1.6199999999999999</v>
      </c>
    </row>
    <row r="121" spans="4:7" x14ac:dyDescent="0.25">
      <c r="D121" t="s">
        <v>19</v>
      </c>
      <c r="E121" t="s">
        <v>49</v>
      </c>
      <c r="F121">
        <v>2018</v>
      </c>
      <c r="G121">
        <v>1.5759999999999998</v>
      </c>
    </row>
    <row r="122" spans="4:7" x14ac:dyDescent="0.25">
      <c r="D122" t="s">
        <v>19</v>
      </c>
      <c r="E122" t="s">
        <v>49</v>
      </c>
      <c r="F122">
        <v>2019</v>
      </c>
      <c r="G122">
        <v>1.5319999999999998</v>
      </c>
    </row>
    <row r="123" spans="4:7" x14ac:dyDescent="0.25">
      <c r="D123" t="s">
        <v>19</v>
      </c>
      <c r="E123" t="s">
        <v>49</v>
      </c>
      <c r="F123">
        <v>2020</v>
      </c>
      <c r="G123">
        <v>1.4879999999999998</v>
      </c>
    </row>
    <row r="124" spans="4:7" x14ac:dyDescent="0.25">
      <c r="D124" t="s">
        <v>19</v>
      </c>
      <c r="E124" t="s">
        <v>49</v>
      </c>
      <c r="F124">
        <v>2021</v>
      </c>
      <c r="G124">
        <v>1.4439999999999997</v>
      </c>
    </row>
    <row r="125" spans="4:7" x14ac:dyDescent="0.25">
      <c r="D125" t="s">
        <v>19</v>
      </c>
      <c r="E125" t="s">
        <v>49</v>
      </c>
      <c r="F125">
        <v>2022</v>
      </c>
      <c r="G125">
        <v>1.3999999999999997</v>
      </c>
    </row>
    <row r="126" spans="4:7" x14ac:dyDescent="0.25">
      <c r="D126" t="s">
        <v>19</v>
      </c>
      <c r="E126" t="s">
        <v>49</v>
      </c>
      <c r="F126">
        <v>2023</v>
      </c>
      <c r="G126">
        <v>1.3559999999999997</v>
      </c>
    </row>
    <row r="127" spans="4:7" x14ac:dyDescent="0.25">
      <c r="D127" t="s">
        <v>19</v>
      </c>
      <c r="E127" t="s">
        <v>49</v>
      </c>
      <c r="F127">
        <v>2024</v>
      </c>
      <c r="G127">
        <v>1.3119999999999996</v>
      </c>
    </row>
    <row r="128" spans="4:7" x14ac:dyDescent="0.25">
      <c r="D128" t="s">
        <v>19</v>
      </c>
      <c r="E128" t="s">
        <v>49</v>
      </c>
      <c r="F128">
        <v>2025</v>
      </c>
      <c r="G128">
        <v>1.2679999999999996</v>
      </c>
    </row>
    <row r="129" spans="4:7" x14ac:dyDescent="0.25">
      <c r="D129" t="s">
        <v>19</v>
      </c>
      <c r="E129" t="s">
        <v>49</v>
      </c>
      <c r="F129">
        <v>2026</v>
      </c>
      <c r="G129">
        <v>1.2131999999999996</v>
      </c>
    </row>
    <row r="130" spans="4:7" x14ac:dyDescent="0.25">
      <c r="D130" t="s">
        <v>19</v>
      </c>
      <c r="E130" t="s">
        <v>49</v>
      </c>
      <c r="F130">
        <v>2027</v>
      </c>
      <c r="G130">
        <v>1.1583999999999997</v>
      </c>
    </row>
    <row r="131" spans="4:7" x14ac:dyDescent="0.25">
      <c r="D131" t="s">
        <v>19</v>
      </c>
      <c r="E131" t="s">
        <v>49</v>
      </c>
      <c r="F131">
        <v>2028</v>
      </c>
      <c r="G131">
        <v>1.1035999999999997</v>
      </c>
    </row>
    <row r="132" spans="4:7" x14ac:dyDescent="0.25">
      <c r="D132" t="s">
        <v>19</v>
      </c>
      <c r="E132" t="s">
        <v>49</v>
      </c>
      <c r="F132">
        <v>2029</v>
      </c>
      <c r="G132">
        <v>1.0487999999999997</v>
      </c>
    </row>
    <row r="133" spans="4:7" x14ac:dyDescent="0.25">
      <c r="D133" t="s">
        <v>19</v>
      </c>
      <c r="E133" t="s">
        <v>49</v>
      </c>
      <c r="F133">
        <v>2030</v>
      </c>
      <c r="G133">
        <v>0.99399999999999977</v>
      </c>
    </row>
    <row r="134" spans="4:7" x14ac:dyDescent="0.25">
      <c r="D134" t="s">
        <v>19</v>
      </c>
      <c r="E134" t="s">
        <v>49</v>
      </c>
      <c r="F134">
        <v>2031</v>
      </c>
      <c r="G134">
        <v>0.86719999999999986</v>
      </c>
    </row>
    <row r="135" spans="4:7" x14ac:dyDescent="0.25">
      <c r="D135" t="s">
        <v>19</v>
      </c>
      <c r="E135" t="s">
        <v>49</v>
      </c>
      <c r="F135">
        <v>2032</v>
      </c>
      <c r="G135">
        <v>0.74039999999999995</v>
      </c>
    </row>
    <row r="136" spans="4:7" x14ac:dyDescent="0.25">
      <c r="D136" t="s">
        <v>19</v>
      </c>
      <c r="E136" t="s">
        <v>49</v>
      </c>
      <c r="F136">
        <v>2033</v>
      </c>
      <c r="G136">
        <v>0.61360000000000003</v>
      </c>
    </row>
    <row r="137" spans="4:7" x14ac:dyDescent="0.25">
      <c r="D137" t="s">
        <v>19</v>
      </c>
      <c r="E137" t="s">
        <v>49</v>
      </c>
      <c r="F137">
        <v>2034</v>
      </c>
      <c r="G137">
        <v>0.48680000000000007</v>
      </c>
    </row>
    <row r="138" spans="4:7" x14ac:dyDescent="0.25">
      <c r="D138" t="s">
        <v>19</v>
      </c>
      <c r="E138" t="s">
        <v>49</v>
      </c>
      <c r="F138">
        <v>2035</v>
      </c>
      <c r="G138">
        <v>0.36000000000000004</v>
      </c>
    </row>
    <row r="139" spans="4:7" x14ac:dyDescent="0.25">
      <c r="D139" t="s">
        <v>19</v>
      </c>
      <c r="E139" t="s">
        <v>49</v>
      </c>
      <c r="F139">
        <v>2036</v>
      </c>
      <c r="G139">
        <v>0.28800000000000003</v>
      </c>
    </row>
    <row r="140" spans="4:7" x14ac:dyDescent="0.25">
      <c r="D140" t="s">
        <v>19</v>
      </c>
      <c r="E140" t="s">
        <v>49</v>
      </c>
      <c r="F140">
        <v>2037</v>
      </c>
      <c r="G140">
        <v>0.21600000000000003</v>
      </c>
    </row>
    <row r="141" spans="4:7" x14ac:dyDescent="0.25">
      <c r="D141" t="s">
        <v>19</v>
      </c>
      <c r="E141" t="s">
        <v>49</v>
      </c>
      <c r="F141">
        <v>2038</v>
      </c>
      <c r="G141">
        <v>0.14400000000000002</v>
      </c>
    </row>
    <row r="142" spans="4:7" x14ac:dyDescent="0.25">
      <c r="D142" t="s">
        <v>19</v>
      </c>
      <c r="E142" t="s">
        <v>49</v>
      </c>
      <c r="F142">
        <v>2039</v>
      </c>
      <c r="G142">
        <v>7.2000000000000022E-2</v>
      </c>
    </row>
    <row r="143" spans="4:7" x14ac:dyDescent="0.25">
      <c r="D143" t="s">
        <v>19</v>
      </c>
      <c r="E143" t="s">
        <v>49</v>
      </c>
      <c r="F143">
        <v>2040</v>
      </c>
      <c r="G143">
        <v>0</v>
      </c>
    </row>
    <row r="144" spans="4:7" x14ac:dyDescent="0.25">
      <c r="D144" t="s">
        <v>19</v>
      </c>
      <c r="E144" t="s">
        <v>49</v>
      </c>
      <c r="F144">
        <v>2041</v>
      </c>
      <c r="G144">
        <v>0</v>
      </c>
    </row>
    <row r="145" spans="4:7" x14ac:dyDescent="0.25">
      <c r="D145" t="s">
        <v>19</v>
      </c>
      <c r="E145" t="s">
        <v>49</v>
      </c>
      <c r="F145">
        <v>2042</v>
      </c>
      <c r="G145">
        <v>0</v>
      </c>
    </row>
    <row r="146" spans="4:7" x14ac:dyDescent="0.25">
      <c r="D146" t="s">
        <v>19</v>
      </c>
      <c r="E146" t="s">
        <v>49</v>
      </c>
      <c r="F146">
        <v>2043</v>
      </c>
      <c r="G146">
        <v>0</v>
      </c>
    </row>
    <row r="147" spans="4:7" x14ac:dyDescent="0.25">
      <c r="D147" t="s">
        <v>19</v>
      </c>
      <c r="E147" t="s">
        <v>49</v>
      </c>
      <c r="F147">
        <v>2044</v>
      </c>
      <c r="G147">
        <v>0</v>
      </c>
    </row>
    <row r="148" spans="4:7" x14ac:dyDescent="0.25">
      <c r="D148" t="s">
        <v>19</v>
      </c>
      <c r="E148" t="s">
        <v>49</v>
      </c>
      <c r="F148">
        <v>2045</v>
      </c>
      <c r="G148">
        <v>0</v>
      </c>
    </row>
    <row r="149" spans="4:7" x14ac:dyDescent="0.25">
      <c r="D149" t="s">
        <v>19</v>
      </c>
      <c r="E149" t="s">
        <v>49</v>
      </c>
      <c r="F149">
        <v>2046</v>
      </c>
      <c r="G149">
        <v>0</v>
      </c>
    </row>
    <row r="150" spans="4:7" x14ac:dyDescent="0.25">
      <c r="D150" t="s">
        <v>19</v>
      </c>
      <c r="E150" t="s">
        <v>49</v>
      </c>
      <c r="F150">
        <v>2047</v>
      </c>
      <c r="G150">
        <v>0</v>
      </c>
    </row>
    <row r="151" spans="4:7" x14ac:dyDescent="0.25">
      <c r="D151" t="s">
        <v>19</v>
      </c>
      <c r="E151" t="s">
        <v>49</v>
      </c>
      <c r="F151">
        <v>2048</v>
      </c>
      <c r="G151">
        <v>0</v>
      </c>
    </row>
    <row r="152" spans="4:7" x14ac:dyDescent="0.25">
      <c r="D152" t="s">
        <v>19</v>
      </c>
      <c r="E152" t="s">
        <v>49</v>
      </c>
      <c r="F152">
        <v>2049</v>
      </c>
      <c r="G152">
        <v>0</v>
      </c>
    </row>
    <row r="153" spans="4:7" x14ac:dyDescent="0.25">
      <c r="D153" t="s">
        <v>19</v>
      </c>
      <c r="E153" t="s">
        <v>49</v>
      </c>
      <c r="F153">
        <v>2050</v>
      </c>
      <c r="G153">
        <v>0</v>
      </c>
    </row>
    <row r="154" spans="4:7" x14ac:dyDescent="0.25">
      <c r="D154" t="s">
        <v>19</v>
      </c>
      <c r="E154" t="s">
        <v>49</v>
      </c>
      <c r="F154">
        <v>2051</v>
      </c>
      <c r="G154">
        <v>0</v>
      </c>
    </row>
    <row r="155" spans="4:7" x14ac:dyDescent="0.25">
      <c r="D155" t="s">
        <v>19</v>
      </c>
      <c r="E155" t="s">
        <v>49</v>
      </c>
      <c r="F155">
        <v>2052</v>
      </c>
      <c r="G155">
        <v>0</v>
      </c>
    </row>
    <row r="156" spans="4:7" x14ac:dyDescent="0.25">
      <c r="D156" t="s">
        <v>19</v>
      </c>
      <c r="E156" t="s">
        <v>49</v>
      </c>
      <c r="F156">
        <v>2053</v>
      </c>
      <c r="G156">
        <v>0</v>
      </c>
    </row>
    <row r="157" spans="4:7" x14ac:dyDescent="0.25">
      <c r="D157" t="s">
        <v>19</v>
      </c>
      <c r="E157" t="s">
        <v>49</v>
      </c>
      <c r="F157">
        <v>2054</v>
      </c>
      <c r="G157">
        <v>0</v>
      </c>
    </row>
    <row r="158" spans="4:7" x14ac:dyDescent="0.25">
      <c r="D158" t="s">
        <v>19</v>
      </c>
      <c r="E158" t="s">
        <v>49</v>
      </c>
      <c r="F158">
        <v>2055</v>
      </c>
      <c r="G158">
        <v>0</v>
      </c>
    </row>
    <row r="159" spans="4:7" x14ac:dyDescent="0.25">
      <c r="D159" t="s">
        <v>19</v>
      </c>
      <c r="E159" t="s">
        <v>49</v>
      </c>
      <c r="F159">
        <v>2056</v>
      </c>
      <c r="G159">
        <v>0</v>
      </c>
    </row>
    <row r="160" spans="4:7" x14ac:dyDescent="0.25">
      <c r="D160" t="s">
        <v>19</v>
      </c>
      <c r="E160" t="s">
        <v>49</v>
      </c>
      <c r="F160">
        <v>2057</v>
      </c>
      <c r="G160">
        <v>0</v>
      </c>
    </row>
    <row r="161" spans="4:7" x14ac:dyDescent="0.25">
      <c r="D161" t="s">
        <v>19</v>
      </c>
      <c r="E161" t="s">
        <v>49</v>
      </c>
      <c r="F161">
        <v>2058</v>
      </c>
      <c r="G161">
        <v>0</v>
      </c>
    </row>
    <row r="162" spans="4:7" x14ac:dyDescent="0.25">
      <c r="D162" t="s">
        <v>19</v>
      </c>
      <c r="E162" t="s">
        <v>49</v>
      </c>
      <c r="F162">
        <v>2059</v>
      </c>
      <c r="G162">
        <v>0</v>
      </c>
    </row>
    <row r="163" spans="4:7" x14ac:dyDescent="0.25">
      <c r="D163" t="s">
        <v>19</v>
      </c>
      <c r="E163" t="s">
        <v>49</v>
      </c>
      <c r="F163">
        <v>2060</v>
      </c>
      <c r="G163">
        <v>0</v>
      </c>
    </row>
    <row r="164" spans="4:7" x14ac:dyDescent="0.25">
      <c r="D164" t="s">
        <v>19</v>
      </c>
      <c r="E164" t="s">
        <v>49</v>
      </c>
      <c r="F164">
        <v>2061</v>
      </c>
      <c r="G164">
        <v>0</v>
      </c>
    </row>
    <row r="165" spans="4:7" x14ac:dyDescent="0.25">
      <c r="D165" t="s">
        <v>19</v>
      </c>
      <c r="E165" t="s">
        <v>49</v>
      </c>
      <c r="F165">
        <v>2062</v>
      </c>
      <c r="G165">
        <v>0</v>
      </c>
    </row>
    <row r="166" spans="4:7" x14ac:dyDescent="0.25">
      <c r="D166" t="s">
        <v>19</v>
      </c>
      <c r="E166" t="s">
        <v>49</v>
      </c>
      <c r="F166">
        <v>2063</v>
      </c>
      <c r="G166">
        <v>0</v>
      </c>
    </row>
    <row r="167" spans="4:7" x14ac:dyDescent="0.25">
      <c r="D167" t="s">
        <v>19</v>
      </c>
      <c r="E167" t="s">
        <v>49</v>
      </c>
      <c r="F167">
        <v>2064</v>
      </c>
      <c r="G167">
        <v>0</v>
      </c>
    </row>
    <row r="168" spans="4:7" x14ac:dyDescent="0.25">
      <c r="D168" t="s">
        <v>19</v>
      </c>
      <c r="E168" t="s">
        <v>49</v>
      </c>
      <c r="F168">
        <v>2065</v>
      </c>
      <c r="G168">
        <v>0</v>
      </c>
    </row>
    <row r="169" spans="4:7" x14ac:dyDescent="0.25">
      <c r="D169" t="s">
        <v>19</v>
      </c>
      <c r="E169" t="s">
        <v>49</v>
      </c>
      <c r="F169">
        <v>2066</v>
      </c>
      <c r="G169">
        <v>0</v>
      </c>
    </row>
    <row r="170" spans="4:7" x14ac:dyDescent="0.25">
      <c r="D170" t="s">
        <v>19</v>
      </c>
      <c r="E170" t="s">
        <v>49</v>
      </c>
      <c r="F170">
        <v>2067</v>
      </c>
      <c r="G170">
        <v>0</v>
      </c>
    </row>
    <row r="171" spans="4:7" x14ac:dyDescent="0.25">
      <c r="D171" t="s">
        <v>19</v>
      </c>
      <c r="E171" t="s">
        <v>49</v>
      </c>
      <c r="F171">
        <v>2068</v>
      </c>
      <c r="G171">
        <v>0</v>
      </c>
    </row>
    <row r="172" spans="4:7" x14ac:dyDescent="0.25">
      <c r="D172" t="s">
        <v>19</v>
      </c>
      <c r="E172" t="s">
        <v>49</v>
      </c>
      <c r="F172">
        <v>2069</v>
      </c>
      <c r="G172">
        <v>0</v>
      </c>
    </row>
    <row r="173" spans="4:7" x14ac:dyDescent="0.25">
      <c r="D173" t="s">
        <v>19</v>
      </c>
      <c r="E173" t="s">
        <v>49</v>
      </c>
      <c r="F173">
        <v>2070</v>
      </c>
      <c r="G1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467-BF96-44A6-BC3E-F5151CF8760A}">
  <dimension ref="B3:D59"/>
  <sheetViews>
    <sheetView workbookViewId="0">
      <selection activeCell="I26" sqref="I26"/>
    </sheetView>
  </sheetViews>
  <sheetFormatPr defaultRowHeight="15" x14ac:dyDescent="0.25"/>
  <cols>
    <col min="3" max="3" width="37.42578125" customWidth="1"/>
    <col min="4" max="4" width="13.42578125" customWidth="1"/>
    <col min="5" max="5" width="15.7109375" customWidth="1"/>
  </cols>
  <sheetData>
    <row r="3" spans="2:4" x14ac:dyDescent="0.25">
      <c r="B3" t="s">
        <v>1</v>
      </c>
      <c r="C3" t="s">
        <v>9</v>
      </c>
      <c r="D3" t="s">
        <v>10</v>
      </c>
    </row>
    <row r="4" spans="2:4" x14ac:dyDescent="0.25">
      <c r="B4">
        <v>2015</v>
      </c>
      <c r="C4">
        <f>11505*(1-0.045)*(1-0.2275)</f>
        <v>8487.6699374999989</v>
      </c>
      <c r="D4">
        <f>C4*0.0036</f>
        <v>30.555611774999996</v>
      </c>
    </row>
    <row r="5" spans="2:4" x14ac:dyDescent="0.25">
      <c r="B5">
        <v>2016</v>
      </c>
      <c r="C5" s="3">
        <f>13568*(1-0.045)*(1-0.2275)</f>
        <v>10009.622399999998</v>
      </c>
      <c r="D5">
        <f>C5*0.0036</f>
        <v>36.034640639999992</v>
      </c>
    </row>
    <row r="6" spans="2:4" x14ac:dyDescent="0.25">
      <c r="B6">
        <v>2017</v>
      </c>
      <c r="C6">
        <f>16000*(1-0.045)*(1-0.2275)</f>
        <v>11803.8</v>
      </c>
      <c r="D6">
        <f t="shared" ref="D6:D59" si="0">C6*0.0036</f>
        <v>42.493679999999998</v>
      </c>
    </row>
    <row r="7" spans="2:4" x14ac:dyDescent="0.25">
      <c r="B7">
        <v>2018</v>
      </c>
      <c r="C7">
        <f>C6+($C$16-$C$6)/10</f>
        <v>16362.108</v>
      </c>
      <c r="D7">
        <f t="shared" si="0"/>
        <v>58.903588800000001</v>
      </c>
    </row>
    <row r="8" spans="2:4" x14ac:dyDescent="0.25">
      <c r="B8">
        <v>2019</v>
      </c>
      <c r="C8">
        <f t="shared" ref="C8:C15" si="1">C7+($C$16-$C$6)/10</f>
        <v>20920.416000000001</v>
      </c>
      <c r="D8">
        <f t="shared" si="0"/>
        <v>75.313497600000005</v>
      </c>
    </row>
    <row r="9" spans="2:4" x14ac:dyDescent="0.25">
      <c r="B9">
        <v>2020</v>
      </c>
      <c r="C9">
        <f t="shared" si="1"/>
        <v>25478.724000000002</v>
      </c>
      <c r="D9">
        <f t="shared" si="0"/>
        <v>91.723406400000002</v>
      </c>
    </row>
    <row r="10" spans="2:4" x14ac:dyDescent="0.25">
      <c r="B10">
        <v>2021</v>
      </c>
      <c r="C10">
        <f t="shared" si="1"/>
        <v>30037.032000000003</v>
      </c>
      <c r="D10">
        <f t="shared" si="0"/>
        <v>108.13331520000001</v>
      </c>
    </row>
    <row r="11" spans="2:4" x14ac:dyDescent="0.25">
      <c r="B11">
        <v>2022</v>
      </c>
      <c r="C11">
        <f t="shared" si="1"/>
        <v>34595.340000000004</v>
      </c>
      <c r="D11">
        <f t="shared" si="0"/>
        <v>124.54322400000001</v>
      </c>
    </row>
    <row r="12" spans="2:4" x14ac:dyDescent="0.25">
      <c r="B12">
        <v>2023</v>
      </c>
      <c r="C12">
        <f t="shared" si="1"/>
        <v>39153.648000000001</v>
      </c>
      <c r="D12">
        <f t="shared" si="0"/>
        <v>140.95313279999999</v>
      </c>
    </row>
    <row r="13" spans="2:4" x14ac:dyDescent="0.25">
      <c r="B13">
        <v>2024</v>
      </c>
      <c r="C13">
        <f t="shared" si="1"/>
        <v>43711.955999999998</v>
      </c>
      <c r="D13">
        <f t="shared" si="0"/>
        <v>157.3630416</v>
      </c>
    </row>
    <row r="14" spans="2:4" x14ac:dyDescent="0.25">
      <c r="B14">
        <v>2025</v>
      </c>
      <c r="C14">
        <f t="shared" si="1"/>
        <v>48270.263999999996</v>
      </c>
      <c r="D14">
        <f t="shared" si="0"/>
        <v>173.77295039999998</v>
      </c>
    </row>
    <row r="15" spans="2:4" x14ac:dyDescent="0.25">
      <c r="B15">
        <v>2026</v>
      </c>
      <c r="C15">
        <f t="shared" si="1"/>
        <v>52828.571999999993</v>
      </c>
      <c r="D15">
        <f t="shared" si="0"/>
        <v>190.18285919999997</v>
      </c>
    </row>
    <row r="16" spans="2:4" x14ac:dyDescent="0.25">
      <c r="B16">
        <v>2027</v>
      </c>
      <c r="C16">
        <f>73800*(1-0.04)*(1-0.19)</f>
        <v>57386.880000000005</v>
      </c>
      <c r="D16">
        <f t="shared" si="0"/>
        <v>206.59276800000001</v>
      </c>
    </row>
    <row r="17" spans="2:4" x14ac:dyDescent="0.25">
      <c r="B17">
        <v>2028</v>
      </c>
      <c r="C17">
        <f>C16+($C$26-$C$16)/10</f>
        <v>67095.912000000011</v>
      </c>
      <c r="D17">
        <f t="shared" si="0"/>
        <v>241.54528320000003</v>
      </c>
    </row>
    <row r="18" spans="2:4" x14ac:dyDescent="0.25">
      <c r="B18">
        <v>2029</v>
      </c>
      <c r="C18">
        <f t="shared" ref="C18:C25" si="2">C17+($C$26-$C$16)/10</f>
        <v>76804.944000000018</v>
      </c>
      <c r="D18">
        <f t="shared" si="0"/>
        <v>276.49779840000008</v>
      </c>
    </row>
    <row r="19" spans="2:4" x14ac:dyDescent="0.25">
      <c r="B19">
        <v>2030</v>
      </c>
      <c r="C19">
        <f t="shared" si="2"/>
        <v>86513.976000000024</v>
      </c>
      <c r="D19">
        <f t="shared" si="0"/>
        <v>311.45031360000007</v>
      </c>
    </row>
    <row r="20" spans="2:4" x14ac:dyDescent="0.25">
      <c r="B20">
        <v>2031</v>
      </c>
      <c r="C20">
        <f t="shared" si="2"/>
        <v>96223.008000000031</v>
      </c>
      <c r="D20">
        <f t="shared" si="0"/>
        <v>346.40282880000012</v>
      </c>
    </row>
    <row r="21" spans="2:4" x14ac:dyDescent="0.25">
      <c r="B21">
        <v>2032</v>
      </c>
      <c r="C21">
        <f t="shared" si="2"/>
        <v>105932.04000000004</v>
      </c>
      <c r="D21">
        <f t="shared" si="0"/>
        <v>381.35534400000012</v>
      </c>
    </row>
    <row r="22" spans="2:4" x14ac:dyDescent="0.25">
      <c r="B22">
        <v>2033</v>
      </c>
      <c r="C22">
        <f t="shared" si="2"/>
        <v>115641.07200000004</v>
      </c>
      <c r="D22">
        <f t="shared" si="0"/>
        <v>416.30785920000017</v>
      </c>
    </row>
    <row r="23" spans="2:4" x14ac:dyDescent="0.25">
      <c r="B23">
        <v>2034</v>
      </c>
      <c r="C23">
        <f t="shared" si="2"/>
        <v>125350.10400000005</v>
      </c>
      <c r="D23">
        <f t="shared" si="0"/>
        <v>451.26037440000016</v>
      </c>
    </row>
    <row r="24" spans="2:4" x14ac:dyDescent="0.25">
      <c r="B24">
        <v>2035</v>
      </c>
      <c r="C24">
        <f t="shared" si="2"/>
        <v>135059.13600000006</v>
      </c>
      <c r="D24">
        <f t="shared" si="0"/>
        <v>486.21288960000021</v>
      </c>
    </row>
    <row r="25" spans="2:4" x14ac:dyDescent="0.25">
      <c r="B25">
        <v>2036</v>
      </c>
      <c r="C25">
        <f t="shared" si="2"/>
        <v>144768.16800000006</v>
      </c>
      <c r="D25">
        <f t="shared" si="0"/>
        <v>521.16540480000026</v>
      </c>
    </row>
    <row r="26" spans="2:4" x14ac:dyDescent="0.25">
      <c r="B26">
        <v>2037</v>
      </c>
      <c r="C26">
        <f>184000*(1-0.035)*(1-0.13)</f>
        <v>154477.20000000001</v>
      </c>
      <c r="D26">
        <f t="shared" si="0"/>
        <v>556.11792000000003</v>
      </c>
    </row>
    <row r="27" spans="2:4" x14ac:dyDescent="0.25">
      <c r="B27">
        <v>2038</v>
      </c>
      <c r="C27">
        <f>C26+($C$36-$C$26)/10</f>
        <v>165551.60800000001</v>
      </c>
      <c r="D27">
        <f t="shared" si="0"/>
        <v>595.98578880000002</v>
      </c>
    </row>
    <row r="28" spans="2:4" x14ac:dyDescent="0.25">
      <c r="B28">
        <v>2039</v>
      </c>
      <c r="C28">
        <f t="shared" ref="C28:C35" si="3">C27+($C$36-$C$26)/10</f>
        <v>176626.016</v>
      </c>
      <c r="D28">
        <f t="shared" si="0"/>
        <v>635.85365760000002</v>
      </c>
    </row>
    <row r="29" spans="2:4" x14ac:dyDescent="0.25">
      <c r="B29">
        <v>2040</v>
      </c>
      <c r="C29">
        <f t="shared" si="3"/>
        <v>187700.424</v>
      </c>
      <c r="D29">
        <f t="shared" si="0"/>
        <v>675.72152640000002</v>
      </c>
    </row>
    <row r="30" spans="2:4" x14ac:dyDescent="0.25">
      <c r="B30">
        <v>2041</v>
      </c>
      <c r="C30">
        <f t="shared" si="3"/>
        <v>198774.83199999999</v>
      </c>
      <c r="D30">
        <f t="shared" si="0"/>
        <v>715.58939520000001</v>
      </c>
    </row>
    <row r="31" spans="2:4" x14ac:dyDescent="0.25">
      <c r="B31">
        <v>2042</v>
      </c>
      <c r="C31">
        <f t="shared" si="3"/>
        <v>209849.24</v>
      </c>
      <c r="D31">
        <f t="shared" si="0"/>
        <v>755.4572639999999</v>
      </c>
    </row>
    <row r="32" spans="2:4" x14ac:dyDescent="0.25">
      <c r="B32">
        <v>2043</v>
      </c>
      <c r="C32">
        <f t="shared" si="3"/>
        <v>220923.64799999999</v>
      </c>
      <c r="D32">
        <f t="shared" si="0"/>
        <v>795.32513279999989</v>
      </c>
    </row>
    <row r="33" spans="2:4" x14ac:dyDescent="0.25">
      <c r="B33">
        <v>2044</v>
      </c>
      <c r="C33">
        <f t="shared" si="3"/>
        <v>231998.05599999998</v>
      </c>
      <c r="D33">
        <f t="shared" si="0"/>
        <v>835.19300159999989</v>
      </c>
    </row>
    <row r="34" spans="2:4" x14ac:dyDescent="0.25">
      <c r="B34">
        <v>2045</v>
      </c>
      <c r="C34">
        <f t="shared" si="3"/>
        <v>243072.46399999998</v>
      </c>
      <c r="D34">
        <f t="shared" si="0"/>
        <v>875.06087039999989</v>
      </c>
    </row>
    <row r="35" spans="2:4" x14ac:dyDescent="0.25">
      <c r="B35">
        <v>2046</v>
      </c>
      <c r="C35">
        <f t="shared" si="3"/>
        <v>254146.87199999997</v>
      </c>
      <c r="D35">
        <f t="shared" si="0"/>
        <v>914.92873919999988</v>
      </c>
    </row>
    <row r="36" spans="2:4" x14ac:dyDescent="0.25">
      <c r="B36">
        <v>2047</v>
      </c>
      <c r="C36">
        <f>297200*(1-0.03)*(1-0.08)</f>
        <v>265221.28000000003</v>
      </c>
      <c r="D36">
        <f t="shared" si="0"/>
        <v>954.79660800000011</v>
      </c>
    </row>
    <row r="37" spans="2:4" x14ac:dyDescent="0.25">
      <c r="B37">
        <v>2048</v>
      </c>
      <c r="C37">
        <f>C36+($C$46-$C$36)/10</f>
        <v>270776.652</v>
      </c>
      <c r="D37">
        <f t="shared" si="0"/>
        <v>974.7959472</v>
      </c>
    </row>
    <row r="38" spans="2:4" x14ac:dyDescent="0.25">
      <c r="B38">
        <v>2049</v>
      </c>
      <c r="C38">
        <f t="shared" ref="C38:C45" si="4">C37+($C$46-$C$36)/10</f>
        <v>276332.02399999998</v>
      </c>
      <c r="D38">
        <f t="shared" si="0"/>
        <v>994.7952863999999</v>
      </c>
    </row>
    <row r="39" spans="2:4" x14ac:dyDescent="0.25">
      <c r="B39">
        <v>2050</v>
      </c>
      <c r="C39">
        <f t="shared" si="4"/>
        <v>281887.39599999995</v>
      </c>
      <c r="D39">
        <f t="shared" si="0"/>
        <v>1014.7946255999998</v>
      </c>
    </row>
    <row r="40" spans="2:4" x14ac:dyDescent="0.25">
      <c r="B40">
        <v>2051</v>
      </c>
      <c r="C40">
        <f t="shared" si="4"/>
        <v>287442.76799999992</v>
      </c>
      <c r="D40">
        <f t="shared" si="0"/>
        <v>1034.7939647999997</v>
      </c>
    </row>
    <row r="41" spans="2:4" x14ac:dyDescent="0.25">
      <c r="B41">
        <v>2052</v>
      </c>
      <c r="C41">
        <f t="shared" si="4"/>
        <v>292998.1399999999</v>
      </c>
      <c r="D41">
        <f t="shared" si="0"/>
        <v>1054.7933039999996</v>
      </c>
    </row>
    <row r="42" spans="2:4" x14ac:dyDescent="0.25">
      <c r="B42">
        <v>2053</v>
      </c>
      <c r="C42">
        <f t="shared" si="4"/>
        <v>298553.51199999987</v>
      </c>
      <c r="D42">
        <f t="shared" si="0"/>
        <v>1074.7926431999995</v>
      </c>
    </row>
    <row r="43" spans="2:4" x14ac:dyDescent="0.25">
      <c r="B43">
        <v>2054</v>
      </c>
      <c r="C43">
        <f t="shared" si="4"/>
        <v>304108.88399999985</v>
      </c>
      <c r="D43">
        <f t="shared" si="0"/>
        <v>1094.7919823999994</v>
      </c>
    </row>
    <row r="44" spans="2:4" x14ac:dyDescent="0.25">
      <c r="B44">
        <v>2055</v>
      </c>
      <c r="C44">
        <f t="shared" si="4"/>
        <v>309664.25599999982</v>
      </c>
      <c r="D44">
        <f t="shared" si="0"/>
        <v>1114.7913215999993</v>
      </c>
    </row>
    <row r="45" spans="2:4" x14ac:dyDescent="0.25">
      <c r="B45">
        <v>2056</v>
      </c>
      <c r="C45">
        <f t="shared" si="4"/>
        <v>315219.62799999979</v>
      </c>
      <c r="D45">
        <f t="shared" si="0"/>
        <v>1134.7906607999992</v>
      </c>
    </row>
    <row r="46" spans="2:4" x14ac:dyDescent="0.25">
      <c r="B46">
        <v>2057</v>
      </c>
      <c r="C46">
        <f>350000*(1-0.025)*(1-0.06)</f>
        <v>320775</v>
      </c>
      <c r="D46">
        <f t="shared" si="0"/>
        <v>1154.79</v>
      </c>
    </row>
    <row r="47" spans="2:4" x14ac:dyDescent="0.25">
      <c r="B47">
        <v>2058</v>
      </c>
      <c r="C47">
        <f>C46+($C$46-$C$36)/10</f>
        <v>326330.37199999997</v>
      </c>
      <c r="D47">
        <f t="shared" si="0"/>
        <v>1174.7893391999999</v>
      </c>
    </row>
    <row r="48" spans="2:4" x14ac:dyDescent="0.25">
      <c r="B48">
        <v>2059</v>
      </c>
      <c r="C48">
        <f t="shared" ref="C48:C59" si="5">C47+($C$46-$C$36)/10</f>
        <v>331885.74399999995</v>
      </c>
      <c r="D48">
        <f t="shared" si="0"/>
        <v>1194.7886783999998</v>
      </c>
    </row>
    <row r="49" spans="2:4" x14ac:dyDescent="0.25">
      <c r="B49">
        <v>2060</v>
      </c>
      <c r="C49">
        <f t="shared" si="5"/>
        <v>337441.11599999992</v>
      </c>
      <c r="D49">
        <f t="shared" si="0"/>
        <v>1214.7880175999996</v>
      </c>
    </row>
    <row r="50" spans="2:4" x14ac:dyDescent="0.25">
      <c r="B50">
        <v>2061</v>
      </c>
      <c r="C50">
        <f t="shared" si="5"/>
        <v>342996.4879999999</v>
      </c>
      <c r="D50">
        <f t="shared" si="0"/>
        <v>1234.7873567999995</v>
      </c>
    </row>
    <row r="51" spans="2:4" x14ac:dyDescent="0.25">
      <c r="B51">
        <v>2062</v>
      </c>
      <c r="C51">
        <f t="shared" si="5"/>
        <v>348551.85999999987</v>
      </c>
      <c r="D51">
        <f t="shared" si="0"/>
        <v>1254.7866959999994</v>
      </c>
    </row>
    <row r="52" spans="2:4" x14ac:dyDescent="0.25">
      <c r="B52">
        <v>2063</v>
      </c>
      <c r="C52">
        <f t="shared" si="5"/>
        <v>354107.23199999984</v>
      </c>
      <c r="D52">
        <f t="shared" si="0"/>
        <v>1274.7860351999993</v>
      </c>
    </row>
    <row r="53" spans="2:4" x14ac:dyDescent="0.25">
      <c r="B53">
        <v>2064</v>
      </c>
      <c r="C53">
        <f t="shared" si="5"/>
        <v>359662.60399999982</v>
      </c>
      <c r="D53">
        <f t="shared" si="0"/>
        <v>1294.7853743999992</v>
      </c>
    </row>
    <row r="54" spans="2:4" x14ac:dyDescent="0.25">
      <c r="B54">
        <v>2065</v>
      </c>
      <c r="C54">
        <f t="shared" si="5"/>
        <v>365217.97599999979</v>
      </c>
      <c r="D54">
        <f t="shared" si="0"/>
        <v>1314.7847135999991</v>
      </c>
    </row>
    <row r="55" spans="2:4" x14ac:dyDescent="0.25">
      <c r="B55">
        <v>2066</v>
      </c>
      <c r="C55">
        <f t="shared" si="5"/>
        <v>370773.34799999977</v>
      </c>
      <c r="D55">
        <f t="shared" si="0"/>
        <v>1334.784052799999</v>
      </c>
    </row>
    <row r="56" spans="2:4" x14ac:dyDescent="0.25">
      <c r="B56">
        <v>2067</v>
      </c>
      <c r="C56">
        <f t="shared" si="5"/>
        <v>376328.71999999974</v>
      </c>
      <c r="D56">
        <f t="shared" si="0"/>
        <v>1354.7833919999989</v>
      </c>
    </row>
    <row r="57" spans="2:4" x14ac:dyDescent="0.25">
      <c r="B57">
        <v>2068</v>
      </c>
      <c r="C57">
        <f t="shared" si="5"/>
        <v>381884.09199999971</v>
      </c>
      <c r="D57">
        <f t="shared" si="0"/>
        <v>1374.782731199999</v>
      </c>
    </row>
    <row r="58" spans="2:4" x14ac:dyDescent="0.25">
      <c r="B58">
        <v>2069</v>
      </c>
      <c r="C58">
        <f t="shared" si="5"/>
        <v>387439.46399999969</v>
      </c>
      <c r="D58">
        <f t="shared" si="0"/>
        <v>1394.7820703999989</v>
      </c>
    </row>
    <row r="59" spans="2:4" x14ac:dyDescent="0.25">
      <c r="B59">
        <v>2070</v>
      </c>
      <c r="C59">
        <f t="shared" si="5"/>
        <v>392994.83599999966</v>
      </c>
      <c r="D59">
        <f t="shared" si="0"/>
        <v>1414.7814095999988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2A6D-D367-4F49-AEE0-1C18213AD2E1}">
  <dimension ref="D4:G59"/>
  <sheetViews>
    <sheetView topLeftCell="A23" workbookViewId="0">
      <selection activeCell="D4" sqref="D4:G59"/>
    </sheetView>
  </sheetViews>
  <sheetFormatPr defaultRowHeight="15" x14ac:dyDescent="0.25"/>
  <sheetData>
    <row r="4" spans="4:7" x14ac:dyDescent="0.25">
      <c r="D4" t="s">
        <v>11</v>
      </c>
      <c r="E4" t="s">
        <v>12</v>
      </c>
      <c r="F4">
        <v>2015</v>
      </c>
      <c r="G4">
        <f>Demand!D4</f>
        <v>30.555611774999996</v>
      </c>
    </row>
    <row r="5" spans="4:7" x14ac:dyDescent="0.25">
      <c r="D5" t="s">
        <v>11</v>
      </c>
      <c r="E5" t="s">
        <v>12</v>
      </c>
      <c r="F5">
        <v>2016</v>
      </c>
      <c r="G5">
        <f>Demand!D5</f>
        <v>36.034640639999992</v>
      </c>
    </row>
    <row r="6" spans="4:7" x14ac:dyDescent="0.25">
      <c r="D6" t="s">
        <v>11</v>
      </c>
      <c r="E6" t="s">
        <v>12</v>
      </c>
      <c r="F6">
        <v>2017</v>
      </c>
      <c r="G6">
        <f>Demand!D6</f>
        <v>42.493679999999998</v>
      </c>
    </row>
    <row r="7" spans="4:7" x14ac:dyDescent="0.25">
      <c r="D7" t="s">
        <v>11</v>
      </c>
      <c r="E7" t="s">
        <v>12</v>
      </c>
      <c r="F7">
        <v>2018</v>
      </c>
      <c r="G7">
        <f>Demand!D7</f>
        <v>58.903588800000001</v>
      </c>
    </row>
    <row r="8" spans="4:7" x14ac:dyDescent="0.25">
      <c r="D8" t="s">
        <v>11</v>
      </c>
      <c r="E8" t="s">
        <v>12</v>
      </c>
      <c r="F8">
        <v>2019</v>
      </c>
      <c r="G8">
        <f>Demand!D8</f>
        <v>75.313497600000005</v>
      </c>
    </row>
    <row r="9" spans="4:7" x14ac:dyDescent="0.25">
      <c r="D9" t="s">
        <v>11</v>
      </c>
      <c r="E9" t="s">
        <v>12</v>
      </c>
      <c r="F9">
        <v>2020</v>
      </c>
      <c r="G9">
        <f>Demand!D9</f>
        <v>91.723406400000002</v>
      </c>
    </row>
    <row r="10" spans="4:7" x14ac:dyDescent="0.25">
      <c r="D10" t="s">
        <v>11</v>
      </c>
      <c r="E10" t="s">
        <v>12</v>
      </c>
      <c r="F10">
        <v>2021</v>
      </c>
      <c r="G10">
        <f>Demand!D10</f>
        <v>108.13331520000001</v>
      </c>
    </row>
    <row r="11" spans="4:7" x14ac:dyDescent="0.25">
      <c r="D11" t="s">
        <v>11</v>
      </c>
      <c r="E11" t="s">
        <v>12</v>
      </c>
      <c r="F11">
        <v>2022</v>
      </c>
      <c r="G11">
        <f>Demand!D11</f>
        <v>124.54322400000001</v>
      </c>
    </row>
    <row r="12" spans="4:7" x14ac:dyDescent="0.25">
      <c r="D12" t="s">
        <v>11</v>
      </c>
      <c r="E12" t="s">
        <v>12</v>
      </c>
      <c r="F12">
        <v>2023</v>
      </c>
      <c r="G12">
        <f>Demand!D12</f>
        <v>140.95313279999999</v>
      </c>
    </row>
    <row r="13" spans="4:7" x14ac:dyDescent="0.25">
      <c r="D13" t="s">
        <v>11</v>
      </c>
      <c r="E13" t="s">
        <v>12</v>
      </c>
      <c r="F13">
        <v>2024</v>
      </c>
      <c r="G13">
        <f>Demand!D13</f>
        <v>157.3630416</v>
      </c>
    </row>
    <row r="14" spans="4:7" x14ac:dyDescent="0.25">
      <c r="D14" t="s">
        <v>11</v>
      </c>
      <c r="E14" t="s">
        <v>12</v>
      </c>
      <c r="F14">
        <v>2025</v>
      </c>
      <c r="G14">
        <f>Demand!D14</f>
        <v>173.77295039999998</v>
      </c>
    </row>
    <row r="15" spans="4:7" x14ac:dyDescent="0.25">
      <c r="D15" t="s">
        <v>11</v>
      </c>
      <c r="E15" t="s">
        <v>12</v>
      </c>
      <c r="F15">
        <v>2026</v>
      </c>
      <c r="G15">
        <f>Demand!D15</f>
        <v>190.18285919999997</v>
      </c>
    </row>
    <row r="16" spans="4:7" x14ac:dyDescent="0.25">
      <c r="D16" t="s">
        <v>11</v>
      </c>
      <c r="E16" t="s">
        <v>12</v>
      </c>
      <c r="F16">
        <v>2027</v>
      </c>
      <c r="G16">
        <f>Demand!D16</f>
        <v>206.59276800000001</v>
      </c>
    </row>
    <row r="17" spans="4:7" x14ac:dyDescent="0.25">
      <c r="D17" t="s">
        <v>11</v>
      </c>
      <c r="E17" t="s">
        <v>12</v>
      </c>
      <c r="F17">
        <v>2028</v>
      </c>
      <c r="G17">
        <f>Demand!D17</f>
        <v>241.54528320000003</v>
      </c>
    </row>
    <row r="18" spans="4:7" x14ac:dyDescent="0.25">
      <c r="D18" t="s">
        <v>11</v>
      </c>
      <c r="E18" t="s">
        <v>12</v>
      </c>
      <c r="F18">
        <v>2029</v>
      </c>
      <c r="G18">
        <f>Demand!D18</f>
        <v>276.49779840000008</v>
      </c>
    </row>
    <row r="19" spans="4:7" x14ac:dyDescent="0.25">
      <c r="D19" t="s">
        <v>11</v>
      </c>
      <c r="E19" t="s">
        <v>12</v>
      </c>
      <c r="F19">
        <v>2030</v>
      </c>
      <c r="G19">
        <f>Demand!D19</f>
        <v>311.45031360000007</v>
      </c>
    </row>
    <row r="20" spans="4:7" x14ac:dyDescent="0.25">
      <c r="D20" t="s">
        <v>11</v>
      </c>
      <c r="E20" t="s">
        <v>12</v>
      </c>
      <c r="F20">
        <v>2031</v>
      </c>
      <c r="G20">
        <f>Demand!D20</f>
        <v>346.40282880000012</v>
      </c>
    </row>
    <row r="21" spans="4:7" x14ac:dyDescent="0.25">
      <c r="D21" t="s">
        <v>11</v>
      </c>
      <c r="E21" t="s">
        <v>12</v>
      </c>
      <c r="F21">
        <v>2032</v>
      </c>
      <c r="G21">
        <f>Demand!D21</f>
        <v>381.35534400000012</v>
      </c>
    </row>
    <row r="22" spans="4:7" x14ac:dyDescent="0.25">
      <c r="D22" t="s">
        <v>11</v>
      </c>
      <c r="E22" t="s">
        <v>12</v>
      </c>
      <c r="F22">
        <v>2033</v>
      </c>
      <c r="G22">
        <f>Demand!D22</f>
        <v>416.30785920000017</v>
      </c>
    </row>
    <row r="23" spans="4:7" x14ac:dyDescent="0.25">
      <c r="D23" t="s">
        <v>11</v>
      </c>
      <c r="E23" t="s">
        <v>12</v>
      </c>
      <c r="F23">
        <v>2034</v>
      </c>
      <c r="G23">
        <f>Demand!D23</f>
        <v>451.26037440000016</v>
      </c>
    </row>
    <row r="24" spans="4:7" x14ac:dyDescent="0.25">
      <c r="D24" t="s">
        <v>11</v>
      </c>
      <c r="E24" t="s">
        <v>12</v>
      </c>
      <c r="F24">
        <v>2035</v>
      </c>
      <c r="G24">
        <f>Demand!D24</f>
        <v>486.21288960000021</v>
      </c>
    </row>
    <row r="25" spans="4:7" x14ac:dyDescent="0.25">
      <c r="D25" t="s">
        <v>11</v>
      </c>
      <c r="E25" t="s">
        <v>12</v>
      </c>
      <c r="F25">
        <v>2036</v>
      </c>
      <c r="G25">
        <f>Demand!D25</f>
        <v>521.16540480000026</v>
      </c>
    </row>
    <row r="26" spans="4:7" x14ac:dyDescent="0.25">
      <c r="D26" t="s">
        <v>11</v>
      </c>
      <c r="E26" t="s">
        <v>12</v>
      </c>
      <c r="F26">
        <v>2037</v>
      </c>
      <c r="G26">
        <f>Demand!D26</f>
        <v>556.11792000000003</v>
      </c>
    </row>
    <row r="27" spans="4:7" x14ac:dyDescent="0.25">
      <c r="D27" t="s">
        <v>11</v>
      </c>
      <c r="E27" t="s">
        <v>12</v>
      </c>
      <c r="F27">
        <v>2038</v>
      </c>
      <c r="G27">
        <f>Demand!D27</f>
        <v>595.98578880000002</v>
      </c>
    </row>
    <row r="28" spans="4:7" x14ac:dyDescent="0.25">
      <c r="D28" t="s">
        <v>11</v>
      </c>
      <c r="E28" t="s">
        <v>12</v>
      </c>
      <c r="F28">
        <v>2039</v>
      </c>
      <c r="G28">
        <f>Demand!D28</f>
        <v>635.85365760000002</v>
      </c>
    </row>
    <row r="29" spans="4:7" x14ac:dyDescent="0.25">
      <c r="D29" t="s">
        <v>11</v>
      </c>
      <c r="E29" t="s">
        <v>12</v>
      </c>
      <c r="F29">
        <v>2040</v>
      </c>
      <c r="G29">
        <f>Demand!D29</f>
        <v>675.72152640000002</v>
      </c>
    </row>
    <row r="30" spans="4:7" x14ac:dyDescent="0.25">
      <c r="D30" t="s">
        <v>11</v>
      </c>
      <c r="E30" t="s">
        <v>12</v>
      </c>
      <c r="F30">
        <v>2041</v>
      </c>
      <c r="G30">
        <f>Demand!D30</f>
        <v>715.58939520000001</v>
      </c>
    </row>
    <row r="31" spans="4:7" x14ac:dyDescent="0.25">
      <c r="D31" t="s">
        <v>11</v>
      </c>
      <c r="E31" t="s">
        <v>12</v>
      </c>
      <c r="F31">
        <v>2042</v>
      </c>
      <c r="G31">
        <f>Demand!D31</f>
        <v>755.4572639999999</v>
      </c>
    </row>
    <row r="32" spans="4:7" x14ac:dyDescent="0.25">
      <c r="D32" t="s">
        <v>11</v>
      </c>
      <c r="E32" t="s">
        <v>12</v>
      </c>
      <c r="F32">
        <v>2043</v>
      </c>
      <c r="G32">
        <f>Demand!D32</f>
        <v>795.32513279999989</v>
      </c>
    </row>
    <row r="33" spans="4:7" x14ac:dyDescent="0.25">
      <c r="D33" t="s">
        <v>11</v>
      </c>
      <c r="E33" t="s">
        <v>12</v>
      </c>
      <c r="F33">
        <v>2044</v>
      </c>
      <c r="G33">
        <f>Demand!D33</f>
        <v>835.19300159999989</v>
      </c>
    </row>
    <row r="34" spans="4:7" x14ac:dyDescent="0.25">
      <c r="D34" t="s">
        <v>11</v>
      </c>
      <c r="E34" t="s">
        <v>12</v>
      </c>
      <c r="F34">
        <v>2045</v>
      </c>
      <c r="G34">
        <f>Demand!D34</f>
        <v>875.06087039999989</v>
      </c>
    </row>
    <row r="35" spans="4:7" x14ac:dyDescent="0.25">
      <c r="D35" t="s">
        <v>11</v>
      </c>
      <c r="E35" t="s">
        <v>12</v>
      </c>
      <c r="F35">
        <v>2046</v>
      </c>
      <c r="G35">
        <f>Demand!D35</f>
        <v>914.92873919999988</v>
      </c>
    </row>
    <row r="36" spans="4:7" x14ac:dyDescent="0.25">
      <c r="D36" t="s">
        <v>11</v>
      </c>
      <c r="E36" t="s">
        <v>12</v>
      </c>
      <c r="F36">
        <v>2047</v>
      </c>
      <c r="G36">
        <f>Demand!D36</f>
        <v>954.79660800000011</v>
      </c>
    </row>
    <row r="37" spans="4:7" x14ac:dyDescent="0.25">
      <c r="D37" t="s">
        <v>11</v>
      </c>
      <c r="E37" t="s">
        <v>12</v>
      </c>
      <c r="F37">
        <v>2048</v>
      </c>
      <c r="G37">
        <f>Demand!D37</f>
        <v>974.7959472</v>
      </c>
    </row>
    <row r="38" spans="4:7" x14ac:dyDescent="0.25">
      <c r="D38" t="s">
        <v>11</v>
      </c>
      <c r="E38" t="s">
        <v>12</v>
      </c>
      <c r="F38">
        <v>2049</v>
      </c>
      <c r="G38">
        <f>Demand!D38</f>
        <v>994.7952863999999</v>
      </c>
    </row>
    <row r="39" spans="4:7" x14ac:dyDescent="0.25">
      <c r="D39" t="s">
        <v>11</v>
      </c>
      <c r="E39" t="s">
        <v>12</v>
      </c>
      <c r="F39">
        <v>2050</v>
      </c>
      <c r="G39">
        <f>Demand!D39</f>
        <v>1014.7946255999998</v>
      </c>
    </row>
    <row r="40" spans="4:7" x14ac:dyDescent="0.25">
      <c r="D40" t="s">
        <v>11</v>
      </c>
      <c r="E40" t="s">
        <v>12</v>
      </c>
      <c r="F40">
        <v>2051</v>
      </c>
      <c r="G40">
        <f>Demand!D40</f>
        <v>1034.7939647999997</v>
      </c>
    </row>
    <row r="41" spans="4:7" x14ac:dyDescent="0.25">
      <c r="D41" t="s">
        <v>11</v>
      </c>
      <c r="E41" t="s">
        <v>12</v>
      </c>
      <c r="F41">
        <v>2052</v>
      </c>
      <c r="G41">
        <f>Demand!D41</f>
        <v>1054.7933039999996</v>
      </c>
    </row>
    <row r="42" spans="4:7" x14ac:dyDescent="0.25">
      <c r="D42" t="s">
        <v>11</v>
      </c>
      <c r="E42" t="s">
        <v>12</v>
      </c>
      <c r="F42">
        <v>2053</v>
      </c>
      <c r="G42">
        <f>Demand!D42</f>
        <v>1074.7926431999995</v>
      </c>
    </row>
    <row r="43" spans="4:7" x14ac:dyDescent="0.25">
      <c r="D43" t="s">
        <v>11</v>
      </c>
      <c r="E43" t="s">
        <v>12</v>
      </c>
      <c r="F43">
        <v>2054</v>
      </c>
      <c r="G43">
        <f>Demand!D43</f>
        <v>1094.7919823999994</v>
      </c>
    </row>
    <row r="44" spans="4:7" x14ac:dyDescent="0.25">
      <c r="D44" t="s">
        <v>11</v>
      </c>
      <c r="E44" t="s">
        <v>12</v>
      </c>
      <c r="F44">
        <v>2055</v>
      </c>
      <c r="G44">
        <f>Demand!D44</f>
        <v>1114.7913215999993</v>
      </c>
    </row>
    <row r="45" spans="4:7" x14ac:dyDescent="0.25">
      <c r="D45" t="s">
        <v>11</v>
      </c>
      <c r="E45" t="s">
        <v>12</v>
      </c>
      <c r="F45">
        <v>2056</v>
      </c>
      <c r="G45">
        <f>Demand!D45</f>
        <v>1134.7906607999992</v>
      </c>
    </row>
    <row r="46" spans="4:7" x14ac:dyDescent="0.25">
      <c r="D46" t="s">
        <v>11</v>
      </c>
      <c r="E46" t="s">
        <v>12</v>
      </c>
      <c r="F46">
        <v>2057</v>
      </c>
      <c r="G46">
        <f>Demand!D46</f>
        <v>1154.79</v>
      </c>
    </row>
    <row r="47" spans="4:7" x14ac:dyDescent="0.25">
      <c r="D47" t="s">
        <v>11</v>
      </c>
      <c r="E47" t="s">
        <v>12</v>
      </c>
      <c r="F47">
        <v>2058</v>
      </c>
      <c r="G47">
        <f>Demand!D47</f>
        <v>1174.7893391999999</v>
      </c>
    </row>
    <row r="48" spans="4:7" x14ac:dyDescent="0.25">
      <c r="D48" t="s">
        <v>11</v>
      </c>
      <c r="E48" t="s">
        <v>12</v>
      </c>
      <c r="F48">
        <v>2059</v>
      </c>
      <c r="G48">
        <f>Demand!D48</f>
        <v>1194.7886783999998</v>
      </c>
    </row>
    <row r="49" spans="4:7" x14ac:dyDescent="0.25">
      <c r="D49" t="s">
        <v>11</v>
      </c>
      <c r="E49" t="s">
        <v>12</v>
      </c>
      <c r="F49">
        <v>2060</v>
      </c>
      <c r="G49">
        <f>Demand!D49</f>
        <v>1214.7880175999996</v>
      </c>
    </row>
    <row r="50" spans="4:7" x14ac:dyDescent="0.25">
      <c r="D50" t="s">
        <v>11</v>
      </c>
      <c r="E50" t="s">
        <v>12</v>
      </c>
      <c r="F50">
        <v>2061</v>
      </c>
      <c r="G50">
        <f>Demand!D50</f>
        <v>1234.7873567999995</v>
      </c>
    </row>
    <row r="51" spans="4:7" x14ac:dyDescent="0.25">
      <c r="D51" t="s">
        <v>11</v>
      </c>
      <c r="E51" t="s">
        <v>12</v>
      </c>
      <c r="F51">
        <v>2062</v>
      </c>
      <c r="G51">
        <f>Demand!D51</f>
        <v>1254.7866959999994</v>
      </c>
    </row>
    <row r="52" spans="4:7" x14ac:dyDescent="0.25">
      <c r="D52" t="s">
        <v>11</v>
      </c>
      <c r="E52" t="s">
        <v>12</v>
      </c>
      <c r="F52">
        <v>2063</v>
      </c>
      <c r="G52">
        <f>Demand!D52</f>
        <v>1274.7860351999993</v>
      </c>
    </row>
    <row r="53" spans="4:7" x14ac:dyDescent="0.25">
      <c r="D53" t="s">
        <v>11</v>
      </c>
      <c r="E53" t="s">
        <v>12</v>
      </c>
      <c r="F53">
        <v>2064</v>
      </c>
      <c r="G53">
        <f>Demand!D53</f>
        <v>1294.7853743999992</v>
      </c>
    </row>
    <row r="54" spans="4:7" x14ac:dyDescent="0.25">
      <c r="D54" t="s">
        <v>11</v>
      </c>
      <c r="E54" t="s">
        <v>12</v>
      </c>
      <c r="F54">
        <v>2065</v>
      </c>
      <c r="G54">
        <f>Demand!D54</f>
        <v>1314.7847135999991</v>
      </c>
    </row>
    <row r="55" spans="4:7" x14ac:dyDescent="0.25">
      <c r="D55" t="s">
        <v>11</v>
      </c>
      <c r="E55" t="s">
        <v>12</v>
      </c>
      <c r="F55">
        <v>2066</v>
      </c>
      <c r="G55">
        <f>Demand!D55</f>
        <v>1334.784052799999</v>
      </c>
    </row>
    <row r="56" spans="4:7" x14ac:dyDescent="0.25">
      <c r="D56" t="s">
        <v>11</v>
      </c>
      <c r="E56" t="s">
        <v>12</v>
      </c>
      <c r="F56">
        <v>2067</v>
      </c>
      <c r="G56">
        <f>Demand!D56</f>
        <v>1354.7833919999989</v>
      </c>
    </row>
    <row r="57" spans="4:7" x14ac:dyDescent="0.25">
      <c r="D57" t="s">
        <v>11</v>
      </c>
      <c r="E57" t="s">
        <v>12</v>
      </c>
      <c r="F57">
        <v>2068</v>
      </c>
      <c r="G57">
        <f>Demand!D57</f>
        <v>1374.782731199999</v>
      </c>
    </row>
    <row r="58" spans="4:7" x14ac:dyDescent="0.25">
      <c r="D58" t="s">
        <v>11</v>
      </c>
      <c r="E58" t="s">
        <v>12</v>
      </c>
      <c r="F58">
        <v>2069</v>
      </c>
      <c r="G58">
        <f>Demand!D58</f>
        <v>1394.7820703999989</v>
      </c>
    </row>
    <row r="59" spans="4:7" x14ac:dyDescent="0.25">
      <c r="D59" t="s">
        <v>11</v>
      </c>
      <c r="E59" t="s">
        <v>12</v>
      </c>
      <c r="F59">
        <v>2070</v>
      </c>
      <c r="G59">
        <f>Demand!D59</f>
        <v>1414.7814095999988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Totannualmaxcapacity</vt:lpstr>
      <vt:lpstr>Totalannualmincapacity</vt:lpstr>
      <vt:lpstr>residualcapacity</vt:lpstr>
      <vt:lpstr>Outputactivity</vt:lpstr>
      <vt:lpstr>for txt file max capacity</vt:lpstr>
      <vt:lpstr>for txt file min capacity</vt:lpstr>
      <vt:lpstr>for txt file residual</vt:lpstr>
      <vt:lpstr>Demand</vt:lpstr>
      <vt:lpstr>for txt file</vt:lpstr>
      <vt:lpstr>Population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</cp:lastModifiedBy>
  <dcterms:created xsi:type="dcterms:W3CDTF">2020-03-15T14:48:28Z</dcterms:created>
  <dcterms:modified xsi:type="dcterms:W3CDTF">2020-07-27T22:58:35Z</dcterms:modified>
</cp:coreProperties>
</file>