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alvjy005_mymail_unisa_edu_au/Documents/Predictive Analytics/Assessment/Project 1/"/>
    </mc:Choice>
  </mc:AlternateContent>
  <xr:revisionPtr revIDLastSave="204" documentId="8_{37A1BBC8-F0D7-4C54-87C2-1AC8BA69649A}" xr6:coauthVersionLast="47" xr6:coauthVersionMax="47" xr10:uidLastSave="{5CF699DE-BA2D-45DF-A030-2D64516F9C63}"/>
  <bookViews>
    <workbookView xWindow="-108" yWindow="-108" windowWidth="23256" windowHeight="12456" xr2:uid="{CC27F7DF-F23A-4B9C-B566-A89FABE08DD8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F6" i="5"/>
  <c r="F7" i="5"/>
  <c r="F8" i="5"/>
  <c r="F9" i="5"/>
  <c r="F10" i="5"/>
  <c r="F11" i="5"/>
  <c r="F12" i="5"/>
  <c r="F13" i="5"/>
  <c r="F14" i="5"/>
  <c r="F15" i="5"/>
  <c r="F5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</calcChain>
</file>

<file path=xl/sharedStrings.xml><?xml version="1.0" encoding="utf-8"?>
<sst xmlns="http://schemas.openxmlformats.org/spreadsheetml/2006/main" count="309" uniqueCount="79">
  <si>
    <t>Feature</t>
  </si>
  <si>
    <t>Semmantic</t>
  </si>
  <si>
    <t>Valu Type</t>
  </si>
  <si>
    <t>State</t>
  </si>
  <si>
    <t>Station</t>
  </si>
  <si>
    <t>Year</t>
  </si>
  <si>
    <t>Month</t>
  </si>
  <si>
    <t>Date</t>
  </si>
  <si>
    <t>Day</t>
  </si>
  <si>
    <t>Min °C</t>
  </si>
  <si>
    <t>Max °C</t>
  </si>
  <si>
    <t>Rain(mm)</t>
  </si>
  <si>
    <t>Average Rain (mm)</t>
  </si>
  <si>
    <t>Max Wind gust Dir</t>
  </si>
  <si>
    <t>Max wind gust Spd - km/h</t>
  </si>
  <si>
    <t>Max wind gust-Time-local</t>
  </si>
  <si>
    <t>Temp °C- 9:00AM</t>
  </si>
  <si>
    <t>RH -% 9:00AM</t>
  </si>
  <si>
    <t>Cld 8th- 9:00 AM</t>
  </si>
  <si>
    <t>Dir - 9:00 AM - km/h</t>
  </si>
  <si>
    <t>Spd - 9:00AM - km/h</t>
  </si>
  <si>
    <t>MSLP- hPa - 9:00AM</t>
  </si>
  <si>
    <t>Temp °C- 3:00PM</t>
  </si>
  <si>
    <t>RH -% 3:00PM</t>
  </si>
  <si>
    <t>Cld 8th- 3:00 PM</t>
  </si>
  <si>
    <t>Dir - 3:00 PM - km/h</t>
  </si>
  <si>
    <t>Spd - 3:00PM - km/h</t>
  </si>
  <si>
    <t>MSLP- hPa - 3:00PM</t>
  </si>
  <si>
    <t>Rain(Y/N)</t>
  </si>
  <si>
    <t>Non-Numeric</t>
  </si>
  <si>
    <t>Numeric</t>
  </si>
  <si>
    <t>Nominal</t>
  </si>
  <si>
    <t xml:space="preserve">Nominal </t>
  </si>
  <si>
    <t>Interval</t>
  </si>
  <si>
    <t>Ordinal</t>
  </si>
  <si>
    <t>Mean</t>
  </si>
  <si>
    <t>Median</t>
  </si>
  <si>
    <t>Non-Na</t>
  </si>
  <si>
    <t>Na Values</t>
  </si>
  <si>
    <t>Min_Temp</t>
  </si>
  <si>
    <t>Max_Temp</t>
  </si>
  <si>
    <t>Rain_mm</t>
  </si>
  <si>
    <t>AVG_Rain_mm</t>
  </si>
  <si>
    <t>Wind_Mx_Spd</t>
  </si>
  <si>
    <t>Wind_Mx_Tim</t>
  </si>
  <si>
    <t>Temp_9am</t>
  </si>
  <si>
    <t>RH_9am</t>
  </si>
  <si>
    <t>Cld_9am</t>
  </si>
  <si>
    <t>Wind_Spd_9am</t>
  </si>
  <si>
    <t>MSLP_9am</t>
  </si>
  <si>
    <t>Temp_3pm</t>
  </si>
  <si>
    <t>RH_3pm</t>
  </si>
  <si>
    <t>Cld_3pm</t>
  </si>
  <si>
    <t>Wind_Spd_3pm</t>
  </si>
  <si>
    <t>MSLP_3pm</t>
  </si>
  <si>
    <t>Min Value</t>
  </si>
  <si>
    <t>Max Value</t>
  </si>
  <si>
    <t>Std</t>
  </si>
  <si>
    <t>Skew</t>
  </si>
  <si>
    <t>Kurt</t>
  </si>
  <si>
    <t>Wind_Mx_Dir</t>
  </si>
  <si>
    <t>Wind_Dir_9am</t>
  </si>
  <si>
    <t>Wind_Dir_3pm</t>
  </si>
  <si>
    <t>Rain</t>
  </si>
  <si>
    <t>features</t>
  </si>
  <si>
    <t>outlier</t>
  </si>
  <si>
    <t>After</t>
  </si>
  <si>
    <t>% Total Values</t>
  </si>
  <si>
    <t>Unique Values</t>
  </si>
  <si>
    <t>Features</t>
  </si>
  <si>
    <t>Albany</t>
  </si>
  <si>
    <t>Newcastle</t>
  </si>
  <si>
    <t xml:space="preserve">Outliers </t>
  </si>
  <si>
    <t>Before</t>
  </si>
  <si>
    <t>Correlation</t>
  </si>
  <si>
    <t>Chi2</t>
  </si>
  <si>
    <t>Score</t>
  </si>
  <si>
    <t>Mutual Classifier</t>
  </si>
  <si>
    <t>Select 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</si>
</sst>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9" fontId="3" fillId="3" borderId="6" xfId="1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07DD-0D77-417E-92A7-BAE4C5C617B8}">
  <dimension ref="B2:J28"/>
  <sheetViews>
    <sheetView tabSelected="1" workbookViewId="0">
      <selection activeCell="K8" sqref="K8"/>
    </sheetView>
  </sheetViews>
  <sheetFormatPr defaultRowHeight="14.4" x14ac:dyDescent="0.3"/>
  <cols>
    <col min="2" max="2" width="22.21875" bestFit="1" customWidth="1"/>
    <col min="3" max="3" width="10" bestFit="1" customWidth="1"/>
    <col min="4" max="4" width="12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</row>
    <row r="3" spans="2:10" x14ac:dyDescent="0.3">
      <c r="B3" s="2" t="s">
        <v>3</v>
      </c>
      <c r="C3" s="3" t="s">
        <v>31</v>
      </c>
      <c r="D3" s="3" t="s">
        <v>29</v>
      </c>
    </row>
    <row r="4" spans="2:10" x14ac:dyDescent="0.3">
      <c r="B4" s="2" t="s">
        <v>4</v>
      </c>
      <c r="C4" s="3" t="s">
        <v>32</v>
      </c>
      <c r="D4" s="3" t="s">
        <v>29</v>
      </c>
    </row>
    <row r="5" spans="2:10" x14ac:dyDescent="0.3">
      <c r="B5" s="2" t="s">
        <v>5</v>
      </c>
      <c r="C5" s="3" t="s">
        <v>34</v>
      </c>
      <c r="D5" s="3" t="s">
        <v>30</v>
      </c>
    </row>
    <row r="6" spans="2:10" x14ac:dyDescent="0.3">
      <c r="B6" s="2" t="s">
        <v>6</v>
      </c>
      <c r="C6" s="3" t="s">
        <v>34</v>
      </c>
      <c r="D6" s="3" t="s">
        <v>29</v>
      </c>
    </row>
    <row r="7" spans="2:10" x14ac:dyDescent="0.3">
      <c r="B7" s="2" t="s">
        <v>7</v>
      </c>
      <c r="C7" s="3" t="s">
        <v>34</v>
      </c>
      <c r="D7" s="3" t="s">
        <v>30</v>
      </c>
    </row>
    <row r="8" spans="2:10" x14ac:dyDescent="0.3">
      <c r="B8" s="2" t="s">
        <v>8</v>
      </c>
      <c r="C8" s="3" t="s">
        <v>34</v>
      </c>
      <c r="D8" s="3" t="s">
        <v>29</v>
      </c>
    </row>
    <row r="9" spans="2:10" x14ac:dyDescent="0.3">
      <c r="B9" s="2" t="s">
        <v>9</v>
      </c>
      <c r="C9" s="3" t="s">
        <v>33</v>
      </c>
      <c r="D9" s="3" t="s">
        <v>30</v>
      </c>
    </row>
    <row r="10" spans="2:10" x14ac:dyDescent="0.3">
      <c r="B10" s="2" t="s">
        <v>10</v>
      </c>
      <c r="C10" s="3" t="s">
        <v>33</v>
      </c>
      <c r="D10" s="3" t="s">
        <v>30</v>
      </c>
    </row>
    <row r="11" spans="2:10" x14ac:dyDescent="0.3">
      <c r="B11" s="2" t="s">
        <v>11</v>
      </c>
      <c r="C11" s="3" t="s">
        <v>33</v>
      </c>
      <c r="D11" s="3" t="s">
        <v>30</v>
      </c>
    </row>
    <row r="12" spans="2:10" x14ac:dyDescent="0.3">
      <c r="B12" s="2" t="s">
        <v>12</v>
      </c>
      <c r="C12" s="3" t="s">
        <v>33</v>
      </c>
      <c r="D12" s="3" t="s">
        <v>30</v>
      </c>
    </row>
    <row r="13" spans="2:10" x14ac:dyDescent="0.3">
      <c r="B13" s="2" t="s">
        <v>13</v>
      </c>
      <c r="C13" s="3" t="s">
        <v>31</v>
      </c>
      <c r="D13" s="3" t="s">
        <v>29</v>
      </c>
    </row>
    <row r="14" spans="2:10" x14ac:dyDescent="0.3">
      <c r="B14" s="2" t="s">
        <v>14</v>
      </c>
      <c r="C14" s="3" t="s">
        <v>33</v>
      </c>
      <c r="D14" s="3" t="s">
        <v>30</v>
      </c>
    </row>
    <row r="15" spans="2:10" x14ac:dyDescent="0.3">
      <c r="B15" s="2" t="s">
        <v>15</v>
      </c>
      <c r="C15" s="3" t="s">
        <v>34</v>
      </c>
      <c r="D15" s="3" t="s">
        <v>30</v>
      </c>
      <c r="J15">
        <f>0.17*65</f>
        <v>11.05</v>
      </c>
    </row>
    <row r="16" spans="2:10" x14ac:dyDescent="0.3">
      <c r="B16" s="2" t="s">
        <v>16</v>
      </c>
      <c r="C16" s="3" t="s">
        <v>33</v>
      </c>
      <c r="D16" s="3" t="s">
        <v>30</v>
      </c>
      <c r="J16">
        <f>0.17*95</f>
        <v>16.150000000000002</v>
      </c>
    </row>
    <row r="17" spans="2:10" x14ac:dyDescent="0.3">
      <c r="B17" s="2" t="s">
        <v>17</v>
      </c>
      <c r="C17" s="3" t="s">
        <v>33</v>
      </c>
      <c r="D17" s="3" t="s">
        <v>30</v>
      </c>
      <c r="J17">
        <f>0.75*6</f>
        <v>4.5</v>
      </c>
    </row>
    <row r="18" spans="2:10" x14ac:dyDescent="0.3">
      <c r="B18" s="2" t="s">
        <v>18</v>
      </c>
      <c r="C18" s="3" t="s">
        <v>34</v>
      </c>
      <c r="D18" s="3" t="s">
        <v>30</v>
      </c>
      <c r="J18">
        <f>0.24*80</f>
        <v>19.2</v>
      </c>
    </row>
    <row r="19" spans="2:10" x14ac:dyDescent="0.3">
      <c r="B19" s="2" t="s">
        <v>19</v>
      </c>
      <c r="C19" s="3" t="s">
        <v>31</v>
      </c>
      <c r="D19" s="3" t="s">
        <v>29</v>
      </c>
      <c r="J19">
        <f>SUM(J15:J18)</f>
        <v>50.900000000000006</v>
      </c>
    </row>
    <row r="20" spans="2:10" x14ac:dyDescent="0.3">
      <c r="B20" s="2" t="s">
        <v>20</v>
      </c>
      <c r="C20" s="3" t="s">
        <v>33</v>
      </c>
      <c r="D20" s="3" t="s">
        <v>30</v>
      </c>
    </row>
    <row r="21" spans="2:10" x14ac:dyDescent="0.3">
      <c r="B21" s="2" t="s">
        <v>21</v>
      </c>
      <c r="C21" s="3" t="s">
        <v>33</v>
      </c>
      <c r="D21" s="3" t="s">
        <v>30</v>
      </c>
    </row>
    <row r="22" spans="2:10" x14ac:dyDescent="0.3">
      <c r="B22" s="2" t="s">
        <v>22</v>
      </c>
      <c r="C22" s="3" t="s">
        <v>33</v>
      </c>
      <c r="D22" s="3" t="s">
        <v>30</v>
      </c>
    </row>
    <row r="23" spans="2:10" x14ac:dyDescent="0.3">
      <c r="B23" s="2" t="s">
        <v>23</v>
      </c>
      <c r="C23" s="3" t="s">
        <v>33</v>
      </c>
      <c r="D23" s="3" t="s">
        <v>30</v>
      </c>
    </row>
    <row r="24" spans="2:10" x14ac:dyDescent="0.3">
      <c r="B24" s="2" t="s">
        <v>24</v>
      </c>
      <c r="C24" s="3" t="s">
        <v>34</v>
      </c>
      <c r="D24" s="3" t="s">
        <v>30</v>
      </c>
    </row>
    <row r="25" spans="2:10" x14ac:dyDescent="0.3">
      <c r="B25" s="2" t="s">
        <v>25</v>
      </c>
      <c r="C25" s="3" t="s">
        <v>31</v>
      </c>
      <c r="D25" s="3" t="s">
        <v>29</v>
      </c>
    </row>
    <row r="26" spans="2:10" x14ac:dyDescent="0.3">
      <c r="B26" s="2" t="s">
        <v>26</v>
      </c>
      <c r="C26" s="3" t="s">
        <v>33</v>
      </c>
      <c r="D26" s="3" t="s">
        <v>30</v>
      </c>
    </row>
    <row r="27" spans="2:10" x14ac:dyDescent="0.3">
      <c r="B27" s="2" t="s">
        <v>27</v>
      </c>
      <c r="C27" s="3" t="s">
        <v>33</v>
      </c>
      <c r="D27" s="3" t="s">
        <v>30</v>
      </c>
    </row>
    <row r="28" spans="2:10" x14ac:dyDescent="0.3">
      <c r="B28" s="2" t="s">
        <v>28</v>
      </c>
      <c r="C28" s="3" t="s">
        <v>31</v>
      </c>
      <c r="D28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9F12-D49C-481B-A46C-EF8927823783}">
  <dimension ref="A1:J14"/>
  <sheetViews>
    <sheetView workbookViewId="0">
      <selection sqref="A1:J14"/>
    </sheetView>
  </sheetViews>
  <sheetFormatPr defaultRowHeight="14.4" x14ac:dyDescent="0.3"/>
  <cols>
    <col min="1" max="1" width="13.77734375" bestFit="1" customWidth="1"/>
    <col min="13" max="13" width="13.77734375" bestFit="1" customWidth="1"/>
    <col min="15" max="15" width="13.21875" bestFit="1" customWidth="1"/>
  </cols>
  <sheetData>
    <row r="1" spans="1:10" x14ac:dyDescent="0.3">
      <c r="A1" s="1" t="s">
        <v>0</v>
      </c>
      <c r="B1" s="1" t="s">
        <v>37</v>
      </c>
      <c r="C1" s="1" t="s">
        <v>38</v>
      </c>
      <c r="D1" s="1" t="s">
        <v>35</v>
      </c>
      <c r="E1" s="1" t="s">
        <v>36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</row>
    <row r="2" spans="1:10" x14ac:dyDescent="0.3">
      <c r="A2" s="2" t="s">
        <v>39</v>
      </c>
      <c r="B2" s="3">
        <v>8213</v>
      </c>
      <c r="C2" s="3">
        <v>80</v>
      </c>
      <c r="D2" s="2">
        <v>12.53</v>
      </c>
      <c r="E2" s="3">
        <v>12</v>
      </c>
      <c r="F2" s="3">
        <v>-5.9</v>
      </c>
      <c r="G2" s="2">
        <v>30.6</v>
      </c>
      <c r="H2" s="3">
        <v>7.13</v>
      </c>
      <c r="I2" s="3">
        <v>0.18</v>
      </c>
      <c r="J2" s="2">
        <v>-0.54</v>
      </c>
    </row>
    <row r="3" spans="1:10" x14ac:dyDescent="0.3">
      <c r="A3" s="2" t="s">
        <v>40</v>
      </c>
      <c r="B3" s="3">
        <v>8183</v>
      </c>
      <c r="C3" s="3">
        <v>110</v>
      </c>
      <c r="D3" s="2">
        <v>23.7</v>
      </c>
      <c r="E3" s="3">
        <v>23</v>
      </c>
      <c r="F3" s="3">
        <v>5.7</v>
      </c>
      <c r="G3" s="2">
        <v>48.9</v>
      </c>
      <c r="H3" s="3">
        <v>7.57</v>
      </c>
      <c r="I3" s="3">
        <v>0.33</v>
      </c>
      <c r="J3" s="2">
        <v>-0.61</v>
      </c>
    </row>
    <row r="4" spans="1:10" x14ac:dyDescent="0.3">
      <c r="A4" s="2" t="s">
        <v>41</v>
      </c>
      <c r="B4" s="3">
        <v>8163</v>
      </c>
      <c r="C4" s="3">
        <v>130</v>
      </c>
      <c r="D4" s="2">
        <v>1.81</v>
      </c>
      <c r="E4" s="3">
        <v>0</v>
      </c>
      <c r="F4" s="3">
        <v>0</v>
      </c>
      <c r="G4" s="2">
        <v>254.8</v>
      </c>
      <c r="H4" s="3">
        <v>7.72</v>
      </c>
      <c r="I4" s="3">
        <v>12.83</v>
      </c>
      <c r="J4" s="2">
        <v>269.38</v>
      </c>
    </row>
    <row r="5" spans="1:10" x14ac:dyDescent="0.3">
      <c r="A5" s="2" t="s">
        <v>42</v>
      </c>
      <c r="B5" s="3">
        <v>8293</v>
      </c>
      <c r="C5" s="3">
        <v>0</v>
      </c>
      <c r="D5" s="2">
        <v>1.9</v>
      </c>
      <c r="E5" s="3">
        <v>1.9</v>
      </c>
      <c r="F5" s="3">
        <v>1.9</v>
      </c>
      <c r="G5" s="2">
        <v>1.9</v>
      </c>
      <c r="H5" s="3">
        <v>0</v>
      </c>
      <c r="I5" s="3">
        <v>0</v>
      </c>
      <c r="J5" s="2">
        <v>0</v>
      </c>
    </row>
    <row r="6" spans="1:10" x14ac:dyDescent="0.3">
      <c r="A6" s="2" t="s">
        <v>43</v>
      </c>
      <c r="B6" s="3">
        <v>7557</v>
      </c>
      <c r="C6" s="3">
        <v>736</v>
      </c>
      <c r="D6" s="2">
        <v>39.43</v>
      </c>
      <c r="E6" s="3">
        <v>37</v>
      </c>
      <c r="F6" s="3">
        <v>9</v>
      </c>
      <c r="G6" s="2">
        <v>120</v>
      </c>
      <c r="H6" s="3">
        <v>13.66</v>
      </c>
      <c r="I6" s="3">
        <v>0.88</v>
      </c>
      <c r="J6" s="2">
        <v>1.57</v>
      </c>
    </row>
    <row r="7" spans="1:10" x14ac:dyDescent="0.3">
      <c r="A7" s="2" t="s">
        <v>45</v>
      </c>
      <c r="B7" s="3">
        <v>8236</v>
      </c>
      <c r="C7" s="3">
        <v>57</v>
      </c>
      <c r="D7" s="2">
        <v>17.43</v>
      </c>
      <c r="E7" s="3">
        <v>16.600000000000001</v>
      </c>
      <c r="F7" s="3">
        <v>-0.2</v>
      </c>
      <c r="G7" s="2">
        <v>41.3</v>
      </c>
      <c r="H7" s="3">
        <v>7.29</v>
      </c>
      <c r="I7" s="3">
        <v>0.28999999999999998</v>
      </c>
      <c r="J7" s="2">
        <v>-0.61</v>
      </c>
    </row>
    <row r="8" spans="1:10" x14ac:dyDescent="0.3">
      <c r="A8" s="2" t="s">
        <v>46</v>
      </c>
      <c r="B8" s="3">
        <v>8224</v>
      </c>
      <c r="C8" s="3">
        <v>69</v>
      </c>
      <c r="D8" s="2">
        <v>66.209999999999994</v>
      </c>
      <c r="E8" s="3">
        <v>68</v>
      </c>
      <c r="F8" s="3">
        <v>4</v>
      </c>
      <c r="G8" s="2">
        <v>100</v>
      </c>
      <c r="H8" s="3">
        <v>21.17</v>
      </c>
      <c r="I8" s="3">
        <v>-0.54</v>
      </c>
      <c r="J8" s="2">
        <v>-0.14000000000000001</v>
      </c>
    </row>
    <row r="9" spans="1:10" x14ac:dyDescent="0.3">
      <c r="A9" s="2" t="s">
        <v>48</v>
      </c>
      <c r="B9" s="3">
        <v>7627</v>
      </c>
      <c r="C9" s="3">
        <v>666</v>
      </c>
      <c r="D9" s="2">
        <v>14.92</v>
      </c>
      <c r="E9" s="3">
        <v>13</v>
      </c>
      <c r="F9" s="3">
        <v>2</v>
      </c>
      <c r="G9" s="2">
        <v>111</v>
      </c>
      <c r="H9" s="3">
        <v>8.74</v>
      </c>
      <c r="I9" s="3">
        <v>1.07</v>
      </c>
      <c r="J9" s="2">
        <v>2.99</v>
      </c>
    </row>
    <row r="10" spans="1:10" x14ac:dyDescent="0.3">
      <c r="A10" s="2" t="s">
        <v>49</v>
      </c>
      <c r="B10" s="3">
        <v>7409</v>
      </c>
      <c r="C10" s="3">
        <v>884</v>
      </c>
      <c r="D10" s="2">
        <v>1018.2</v>
      </c>
      <c r="E10" s="3">
        <v>1018</v>
      </c>
      <c r="F10" s="3">
        <v>984.5</v>
      </c>
      <c r="G10" s="2">
        <v>1041.0999999999999</v>
      </c>
      <c r="H10" s="3">
        <v>7.41</v>
      </c>
      <c r="I10" s="3">
        <v>-0.06</v>
      </c>
      <c r="J10" s="2">
        <v>0.28999999999999998</v>
      </c>
    </row>
    <row r="11" spans="1:10" x14ac:dyDescent="0.3">
      <c r="A11" s="2" t="s">
        <v>50</v>
      </c>
      <c r="B11" s="3">
        <v>7681</v>
      </c>
      <c r="C11" s="3">
        <v>612</v>
      </c>
      <c r="D11" s="2">
        <v>22.29</v>
      </c>
      <c r="E11" s="3">
        <v>21.7</v>
      </c>
      <c r="F11" s="3">
        <v>3.7</v>
      </c>
      <c r="G11" s="2">
        <v>48.2</v>
      </c>
      <c r="H11" s="3">
        <v>7.54</v>
      </c>
      <c r="I11" s="3">
        <v>0.32</v>
      </c>
      <c r="J11" s="2">
        <v>-0.6</v>
      </c>
    </row>
    <row r="12" spans="1:10" x14ac:dyDescent="0.3">
      <c r="A12" s="2" t="s">
        <v>51</v>
      </c>
      <c r="B12" s="3">
        <v>7670</v>
      </c>
      <c r="C12" s="3">
        <v>623</v>
      </c>
      <c r="D12" s="2">
        <v>49.66</v>
      </c>
      <c r="E12" s="3">
        <v>51</v>
      </c>
      <c r="F12" s="3">
        <v>2</v>
      </c>
      <c r="G12" s="2">
        <v>100</v>
      </c>
      <c r="H12" s="3">
        <v>21.49</v>
      </c>
      <c r="I12" s="3">
        <v>-7.0000000000000007E-2</v>
      </c>
      <c r="J12" s="2">
        <v>-0.62</v>
      </c>
    </row>
    <row r="13" spans="1:10" x14ac:dyDescent="0.3">
      <c r="A13" s="2" t="s">
        <v>53</v>
      </c>
      <c r="B13" s="3">
        <v>7651</v>
      </c>
      <c r="C13" s="3">
        <v>642</v>
      </c>
      <c r="D13" s="2">
        <v>18.8</v>
      </c>
      <c r="E13" s="3">
        <v>19</v>
      </c>
      <c r="F13" s="3">
        <v>2</v>
      </c>
      <c r="G13" s="2">
        <v>61</v>
      </c>
      <c r="H13" s="3">
        <v>8.57</v>
      </c>
      <c r="I13" s="3">
        <v>0.65</v>
      </c>
      <c r="J13" s="2">
        <v>0.59</v>
      </c>
    </row>
    <row r="14" spans="1:10" x14ac:dyDescent="0.3">
      <c r="A14" s="2" t="s">
        <v>54</v>
      </c>
      <c r="B14" s="3">
        <v>7402</v>
      </c>
      <c r="C14" s="3">
        <v>891</v>
      </c>
      <c r="D14" s="2">
        <v>1015.6</v>
      </c>
      <c r="E14" s="3">
        <v>1015.3</v>
      </c>
      <c r="F14" s="3">
        <v>984.5</v>
      </c>
      <c r="G14" s="2">
        <v>1040.0999999999999</v>
      </c>
      <c r="H14" s="3">
        <v>7.41</v>
      </c>
      <c r="I14" s="3">
        <v>7.0000000000000007E-2</v>
      </c>
      <c r="J14" s="2">
        <v>-0.03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82E5-8085-4408-8407-BC04AE0DFA75}">
  <dimension ref="A1:G28"/>
  <sheetViews>
    <sheetView workbookViewId="0">
      <selection activeCell="A12" sqref="A12"/>
    </sheetView>
  </sheetViews>
  <sheetFormatPr defaultRowHeight="14.4" x14ac:dyDescent="0.3"/>
  <cols>
    <col min="1" max="1" width="18.6640625" bestFit="1" customWidth="1"/>
    <col min="3" max="3" width="13.21875" bestFit="1" customWidth="1"/>
    <col min="5" max="5" width="13.21875" bestFit="1" customWidth="1"/>
  </cols>
  <sheetData>
    <row r="1" spans="1:7" ht="15.6" x14ac:dyDescent="0.3">
      <c r="B1" s="15" t="s">
        <v>70</v>
      </c>
      <c r="C1" s="15"/>
      <c r="D1" s="15" t="s">
        <v>71</v>
      </c>
      <c r="E1" s="15"/>
    </row>
    <row r="2" spans="1:7" x14ac:dyDescent="0.3">
      <c r="A2" s="1" t="s">
        <v>69</v>
      </c>
      <c r="B2" s="1" t="s">
        <v>37</v>
      </c>
      <c r="C2" s="1" t="s">
        <v>67</v>
      </c>
      <c r="D2" s="1" t="s">
        <v>37</v>
      </c>
      <c r="E2" s="1" t="s">
        <v>67</v>
      </c>
    </row>
    <row r="3" spans="1:7" x14ac:dyDescent="0.3">
      <c r="A3" t="s">
        <v>3</v>
      </c>
      <c r="B3" s="7">
        <v>0</v>
      </c>
      <c r="C3" s="9">
        <f>B3/301</f>
        <v>0</v>
      </c>
      <c r="D3" s="7">
        <v>0</v>
      </c>
      <c r="E3" s="9">
        <f>D3/293</f>
        <v>0</v>
      </c>
    </row>
    <row r="4" spans="1:7" x14ac:dyDescent="0.3">
      <c r="A4" t="s">
        <v>4</v>
      </c>
      <c r="B4" s="8">
        <v>0</v>
      </c>
      <c r="C4" s="10">
        <f t="shared" ref="C4:C28" si="0">B4/301</f>
        <v>0</v>
      </c>
      <c r="D4" s="8">
        <v>0</v>
      </c>
      <c r="E4" s="10">
        <f t="shared" ref="E4:E28" si="1">D4/293</f>
        <v>0</v>
      </c>
    </row>
    <row r="5" spans="1:7" x14ac:dyDescent="0.3">
      <c r="A5" t="s">
        <v>5</v>
      </c>
      <c r="B5" s="8">
        <v>0</v>
      </c>
      <c r="C5" s="10">
        <f t="shared" si="0"/>
        <v>0</v>
      </c>
      <c r="D5" s="8">
        <v>0</v>
      </c>
      <c r="E5" s="10">
        <f t="shared" si="1"/>
        <v>0</v>
      </c>
    </row>
    <row r="6" spans="1:7" x14ac:dyDescent="0.3">
      <c r="A6" t="s">
        <v>6</v>
      </c>
      <c r="B6" s="8">
        <v>0</v>
      </c>
      <c r="C6" s="10">
        <f t="shared" si="0"/>
        <v>0</v>
      </c>
      <c r="D6" s="8">
        <v>0</v>
      </c>
      <c r="E6" s="10">
        <f t="shared" si="1"/>
        <v>0</v>
      </c>
    </row>
    <row r="7" spans="1:7" x14ac:dyDescent="0.3">
      <c r="A7" t="s">
        <v>7</v>
      </c>
      <c r="B7" s="8">
        <v>0</v>
      </c>
      <c r="C7" s="10">
        <f t="shared" si="0"/>
        <v>0</v>
      </c>
      <c r="D7" s="8">
        <v>0</v>
      </c>
      <c r="E7" s="10">
        <f t="shared" si="1"/>
        <v>0</v>
      </c>
    </row>
    <row r="8" spans="1:7" x14ac:dyDescent="0.3">
      <c r="A8" t="s">
        <v>8</v>
      </c>
      <c r="B8" s="8">
        <v>0</v>
      </c>
      <c r="C8" s="10">
        <f t="shared" si="0"/>
        <v>0</v>
      </c>
      <c r="D8" s="8">
        <v>0</v>
      </c>
      <c r="E8" s="10">
        <f t="shared" si="1"/>
        <v>0</v>
      </c>
    </row>
    <row r="9" spans="1:7" x14ac:dyDescent="0.3">
      <c r="A9" t="s">
        <v>39</v>
      </c>
      <c r="B9" s="8">
        <v>25</v>
      </c>
      <c r="C9" s="10">
        <f t="shared" si="0"/>
        <v>8.3056478405315617E-2</v>
      </c>
      <c r="D9" s="8">
        <v>35</v>
      </c>
      <c r="E9" s="10">
        <f t="shared" si="1"/>
        <v>0.11945392491467577</v>
      </c>
    </row>
    <row r="10" spans="1:7" x14ac:dyDescent="0.3">
      <c r="A10" t="s">
        <v>40</v>
      </c>
      <c r="B10" s="8">
        <v>22</v>
      </c>
      <c r="C10" s="10">
        <f t="shared" si="0"/>
        <v>7.3089700996677748E-2</v>
      </c>
      <c r="D10" s="8">
        <v>36</v>
      </c>
      <c r="E10" s="10">
        <f t="shared" si="1"/>
        <v>0.12286689419795221</v>
      </c>
    </row>
    <row r="11" spans="1:7" x14ac:dyDescent="0.3">
      <c r="A11" t="s">
        <v>41</v>
      </c>
      <c r="B11" s="8">
        <v>18</v>
      </c>
      <c r="C11" s="10">
        <f t="shared" si="0"/>
        <v>5.9800664451827246E-2</v>
      </c>
      <c r="D11" s="8">
        <v>6</v>
      </c>
      <c r="E11" s="10">
        <f t="shared" si="1"/>
        <v>2.0477815699658702E-2</v>
      </c>
    </row>
    <row r="12" spans="1:7" x14ac:dyDescent="0.3">
      <c r="A12" t="s">
        <v>42</v>
      </c>
      <c r="B12" s="8">
        <v>0</v>
      </c>
      <c r="C12" s="10">
        <f t="shared" si="0"/>
        <v>0</v>
      </c>
      <c r="D12" s="8">
        <v>0</v>
      </c>
      <c r="E12" s="10">
        <f t="shared" si="1"/>
        <v>0</v>
      </c>
    </row>
    <row r="13" spans="1:7" x14ac:dyDescent="0.3">
      <c r="A13" t="s">
        <v>60</v>
      </c>
      <c r="B13" s="8">
        <v>301</v>
      </c>
      <c r="C13" s="11">
        <f t="shared" si="0"/>
        <v>1</v>
      </c>
      <c r="D13" s="8">
        <v>293</v>
      </c>
      <c r="E13" s="11">
        <f t="shared" si="1"/>
        <v>1</v>
      </c>
      <c r="G13" s="6"/>
    </row>
    <row r="14" spans="1:7" x14ac:dyDescent="0.3">
      <c r="A14" t="s">
        <v>43</v>
      </c>
      <c r="B14" s="8">
        <v>301</v>
      </c>
      <c r="C14" s="11">
        <f t="shared" si="0"/>
        <v>1</v>
      </c>
      <c r="D14" s="8">
        <v>293</v>
      </c>
      <c r="E14" s="11">
        <f t="shared" si="1"/>
        <v>1</v>
      </c>
    </row>
    <row r="15" spans="1:7" x14ac:dyDescent="0.3">
      <c r="A15" t="s">
        <v>44</v>
      </c>
      <c r="B15" s="8">
        <v>301</v>
      </c>
      <c r="C15" s="11">
        <f t="shared" si="0"/>
        <v>1</v>
      </c>
      <c r="D15" s="8">
        <v>293</v>
      </c>
      <c r="E15" s="11">
        <f t="shared" si="1"/>
        <v>1</v>
      </c>
    </row>
    <row r="16" spans="1:7" x14ac:dyDescent="0.3">
      <c r="A16" t="s">
        <v>45</v>
      </c>
      <c r="B16" s="8">
        <v>23</v>
      </c>
      <c r="C16" s="10">
        <f t="shared" si="0"/>
        <v>7.6411960132890366E-2</v>
      </c>
      <c r="D16" s="8">
        <v>26</v>
      </c>
      <c r="E16" s="10">
        <f t="shared" si="1"/>
        <v>8.8737201365187715E-2</v>
      </c>
    </row>
    <row r="17" spans="1:5" x14ac:dyDescent="0.3">
      <c r="A17" t="s">
        <v>46</v>
      </c>
      <c r="B17" s="8">
        <v>23</v>
      </c>
      <c r="C17" s="10">
        <f t="shared" si="0"/>
        <v>7.6411960132890366E-2</v>
      </c>
      <c r="D17" s="8">
        <v>28</v>
      </c>
      <c r="E17" s="10">
        <f t="shared" si="1"/>
        <v>9.556313993174062E-2</v>
      </c>
    </row>
    <row r="18" spans="1:5" x14ac:dyDescent="0.3">
      <c r="A18" t="s">
        <v>47</v>
      </c>
      <c r="B18" s="8">
        <v>23</v>
      </c>
      <c r="C18" s="10">
        <f t="shared" si="0"/>
        <v>7.6411960132890366E-2</v>
      </c>
      <c r="D18" s="8">
        <v>26</v>
      </c>
      <c r="E18" s="10">
        <f t="shared" si="1"/>
        <v>8.8737201365187715E-2</v>
      </c>
    </row>
    <row r="19" spans="1:5" x14ac:dyDescent="0.3">
      <c r="A19" t="s">
        <v>61</v>
      </c>
      <c r="B19" s="8">
        <v>23</v>
      </c>
      <c r="C19" s="10">
        <f t="shared" si="0"/>
        <v>7.6411960132890366E-2</v>
      </c>
      <c r="D19" s="8">
        <v>26</v>
      </c>
      <c r="E19" s="10">
        <f t="shared" si="1"/>
        <v>8.8737201365187715E-2</v>
      </c>
    </row>
    <row r="20" spans="1:5" x14ac:dyDescent="0.3">
      <c r="A20" t="s">
        <v>48</v>
      </c>
      <c r="B20" s="8">
        <v>34</v>
      </c>
      <c r="C20" s="10">
        <f t="shared" si="0"/>
        <v>0.11295681063122924</v>
      </c>
      <c r="D20" s="8">
        <v>162</v>
      </c>
      <c r="E20" s="10">
        <f t="shared" si="1"/>
        <v>0.55290102389078499</v>
      </c>
    </row>
    <row r="21" spans="1:5" x14ac:dyDescent="0.3">
      <c r="A21" t="s">
        <v>49</v>
      </c>
      <c r="B21" s="8">
        <v>1</v>
      </c>
      <c r="C21" s="10">
        <f t="shared" si="0"/>
        <v>3.3222591362126247E-3</v>
      </c>
      <c r="D21" s="8">
        <v>293</v>
      </c>
      <c r="E21" s="11">
        <f t="shared" si="1"/>
        <v>1</v>
      </c>
    </row>
    <row r="22" spans="1:5" x14ac:dyDescent="0.3">
      <c r="A22" t="s">
        <v>50</v>
      </c>
      <c r="B22" s="8">
        <v>301</v>
      </c>
      <c r="C22" s="11">
        <f t="shared" si="0"/>
        <v>1</v>
      </c>
      <c r="D22" s="8">
        <v>293</v>
      </c>
      <c r="E22" s="11">
        <f t="shared" si="1"/>
        <v>1</v>
      </c>
    </row>
    <row r="23" spans="1:5" x14ac:dyDescent="0.3">
      <c r="A23" t="s">
        <v>51</v>
      </c>
      <c r="B23" s="8">
        <v>301</v>
      </c>
      <c r="C23" s="11">
        <f t="shared" si="0"/>
        <v>1</v>
      </c>
      <c r="D23" s="8">
        <v>293</v>
      </c>
      <c r="E23" s="11">
        <f t="shared" si="1"/>
        <v>1</v>
      </c>
    </row>
    <row r="24" spans="1:5" x14ac:dyDescent="0.3">
      <c r="A24" t="s">
        <v>52</v>
      </c>
      <c r="B24" s="8">
        <v>301</v>
      </c>
      <c r="C24" s="11">
        <f t="shared" si="0"/>
        <v>1</v>
      </c>
      <c r="D24" s="8">
        <v>293</v>
      </c>
      <c r="E24" s="11">
        <f t="shared" si="1"/>
        <v>1</v>
      </c>
    </row>
    <row r="25" spans="1:5" x14ac:dyDescent="0.3">
      <c r="A25" t="s">
        <v>62</v>
      </c>
      <c r="B25" s="8">
        <v>301</v>
      </c>
      <c r="C25" s="11">
        <f t="shared" si="0"/>
        <v>1</v>
      </c>
      <c r="D25" s="8">
        <v>293</v>
      </c>
      <c r="E25" s="11">
        <f t="shared" si="1"/>
        <v>1</v>
      </c>
    </row>
    <row r="26" spans="1:5" x14ac:dyDescent="0.3">
      <c r="A26" t="s">
        <v>53</v>
      </c>
      <c r="B26" s="8">
        <v>301</v>
      </c>
      <c r="C26" s="11">
        <f t="shared" si="0"/>
        <v>1</v>
      </c>
      <c r="D26" s="8">
        <v>293</v>
      </c>
      <c r="E26" s="11">
        <f t="shared" si="1"/>
        <v>1</v>
      </c>
    </row>
    <row r="27" spans="1:5" x14ac:dyDescent="0.3">
      <c r="A27" t="s">
        <v>54</v>
      </c>
      <c r="B27" s="8">
        <v>0</v>
      </c>
      <c r="C27" s="10">
        <f t="shared" si="0"/>
        <v>0</v>
      </c>
      <c r="D27" s="8">
        <v>293</v>
      </c>
      <c r="E27" s="11">
        <f t="shared" si="1"/>
        <v>1</v>
      </c>
    </row>
    <row r="28" spans="1:5" x14ac:dyDescent="0.3">
      <c r="A28" t="s">
        <v>63</v>
      </c>
      <c r="B28" s="8">
        <v>0</v>
      </c>
      <c r="C28" s="10">
        <f t="shared" si="0"/>
        <v>0</v>
      </c>
      <c r="D28" s="8">
        <v>0</v>
      </c>
      <c r="E28" s="10">
        <f t="shared" si="1"/>
        <v>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8C47-4696-4E05-B5EF-99642DCB451E}">
  <dimension ref="A1:I16"/>
  <sheetViews>
    <sheetView workbookViewId="0">
      <selection activeCell="E2" sqref="E2:G15"/>
    </sheetView>
  </sheetViews>
  <sheetFormatPr defaultRowHeight="14.4" x14ac:dyDescent="0.3"/>
  <cols>
    <col min="5" max="5" width="13.77734375" bestFit="1" customWidth="1"/>
  </cols>
  <sheetData>
    <row r="1" spans="1:9" x14ac:dyDescent="0.3">
      <c r="E1" s="12"/>
      <c r="F1" s="12"/>
      <c r="G1" s="12"/>
    </row>
    <row r="2" spans="1:9" ht="15.6" x14ac:dyDescent="0.3">
      <c r="A2" s="12"/>
      <c r="B2" s="12"/>
      <c r="C2" s="12"/>
      <c r="D2" s="12"/>
      <c r="F2" s="15" t="s">
        <v>72</v>
      </c>
      <c r="G2" s="15"/>
      <c r="H2" s="12"/>
      <c r="I2" s="12"/>
    </row>
    <row r="3" spans="1:9" x14ac:dyDescent="0.3">
      <c r="A3" s="12"/>
      <c r="B3" s="12" t="s">
        <v>64</v>
      </c>
      <c r="C3" s="12" t="s">
        <v>65</v>
      </c>
      <c r="D3" s="12"/>
      <c r="E3" s="1" t="s">
        <v>69</v>
      </c>
      <c r="F3" s="1" t="s">
        <v>73</v>
      </c>
      <c r="G3" s="1" t="s">
        <v>66</v>
      </c>
      <c r="H3" s="12"/>
      <c r="I3" s="12"/>
    </row>
    <row r="4" spans="1:9" x14ac:dyDescent="0.3">
      <c r="A4" s="12"/>
      <c r="B4" s="12" t="s">
        <v>40</v>
      </c>
      <c r="C4" s="12">
        <v>2</v>
      </c>
      <c r="D4" s="12"/>
      <c r="E4" s="13" t="s">
        <v>39</v>
      </c>
      <c r="F4" s="14">
        <v>0</v>
      </c>
      <c r="G4" s="14">
        <v>309</v>
      </c>
      <c r="H4" s="12"/>
      <c r="I4" s="12"/>
    </row>
    <row r="5" spans="1:9" x14ac:dyDescent="0.3">
      <c r="A5" s="12"/>
      <c r="B5" s="12" t="s">
        <v>41</v>
      </c>
      <c r="C5" s="12">
        <v>1469</v>
      </c>
      <c r="D5" s="12"/>
      <c r="E5" s="13" t="s">
        <v>40</v>
      </c>
      <c r="F5" s="14">
        <f>VLOOKUP(E5,$B$4:$C$13,2)</f>
        <v>2</v>
      </c>
      <c r="G5" s="14">
        <v>3</v>
      </c>
      <c r="H5" s="12"/>
      <c r="I5" s="12"/>
    </row>
    <row r="6" spans="1:9" x14ac:dyDescent="0.3">
      <c r="A6" s="12"/>
      <c r="B6" s="12" t="s">
        <v>43</v>
      </c>
      <c r="C6" s="12">
        <v>194</v>
      </c>
      <c r="D6" s="12"/>
      <c r="E6" s="13" t="s">
        <v>41</v>
      </c>
      <c r="F6" s="14">
        <f t="shared" ref="F6:F15" si="0">VLOOKUP(E6,$B$4:$C$13,2)</f>
        <v>1469</v>
      </c>
      <c r="G6" s="14">
        <v>1372</v>
      </c>
      <c r="H6" s="12"/>
      <c r="I6" s="12"/>
    </row>
    <row r="7" spans="1:9" x14ac:dyDescent="0.3">
      <c r="A7" s="12"/>
      <c r="B7" s="12" t="s">
        <v>45</v>
      </c>
      <c r="C7" s="12">
        <v>1</v>
      </c>
      <c r="D7" s="12"/>
      <c r="E7" s="13" t="s">
        <v>43</v>
      </c>
      <c r="F7" s="14">
        <f t="shared" si="0"/>
        <v>3</v>
      </c>
      <c r="G7" s="14">
        <v>162</v>
      </c>
      <c r="H7" s="12"/>
      <c r="I7" s="12"/>
    </row>
    <row r="8" spans="1:9" x14ac:dyDescent="0.3">
      <c r="A8" s="12"/>
      <c r="B8" s="12" t="s">
        <v>46</v>
      </c>
      <c r="C8" s="12">
        <v>70</v>
      </c>
      <c r="D8" s="12"/>
      <c r="E8" s="13" t="s">
        <v>45</v>
      </c>
      <c r="F8" s="14">
        <f t="shared" si="0"/>
        <v>3</v>
      </c>
      <c r="G8" s="14">
        <v>111</v>
      </c>
      <c r="H8" s="12"/>
      <c r="I8" s="12"/>
    </row>
    <row r="9" spans="1:9" x14ac:dyDescent="0.3">
      <c r="A9" s="12"/>
      <c r="B9" s="12" t="s">
        <v>48</v>
      </c>
      <c r="C9" s="12">
        <v>182</v>
      </c>
      <c r="D9" s="12"/>
      <c r="E9" s="13" t="s">
        <v>46</v>
      </c>
      <c r="F9" s="14">
        <f t="shared" si="0"/>
        <v>70</v>
      </c>
      <c r="G9" s="14">
        <v>506</v>
      </c>
      <c r="H9" s="12"/>
      <c r="I9" s="12"/>
    </row>
    <row r="10" spans="1:9" x14ac:dyDescent="0.3">
      <c r="A10" s="12"/>
      <c r="B10" s="12" t="s">
        <v>49</v>
      </c>
      <c r="C10" s="12">
        <v>134</v>
      </c>
      <c r="D10" s="12"/>
      <c r="E10" s="13" t="s">
        <v>48</v>
      </c>
      <c r="F10" s="14">
        <f t="shared" si="0"/>
        <v>89</v>
      </c>
      <c r="G10" s="14">
        <v>283</v>
      </c>
      <c r="H10" s="12"/>
      <c r="I10" s="12"/>
    </row>
    <row r="11" spans="1:9" x14ac:dyDescent="0.3">
      <c r="A11" s="12"/>
      <c r="B11" s="12" t="s">
        <v>50</v>
      </c>
      <c r="C11" s="12">
        <v>3</v>
      </c>
      <c r="D11" s="12"/>
      <c r="E11" s="13" t="s">
        <v>49</v>
      </c>
      <c r="F11" s="14">
        <f t="shared" si="0"/>
        <v>2</v>
      </c>
      <c r="G11" s="14">
        <v>129</v>
      </c>
      <c r="H11" s="12"/>
      <c r="I11" s="12"/>
    </row>
    <row r="12" spans="1:9" x14ac:dyDescent="0.3">
      <c r="A12" s="12"/>
      <c r="B12" s="12" t="s">
        <v>53</v>
      </c>
      <c r="C12" s="12">
        <v>115</v>
      </c>
      <c r="D12" s="12"/>
      <c r="E12" s="13" t="s">
        <v>50</v>
      </c>
      <c r="F12" s="14">
        <f t="shared" si="0"/>
        <v>3</v>
      </c>
      <c r="G12" s="14">
        <v>11</v>
      </c>
      <c r="H12" s="12"/>
      <c r="I12" s="12"/>
    </row>
    <row r="13" spans="1:9" x14ac:dyDescent="0.3">
      <c r="A13" s="12"/>
      <c r="B13" s="12" t="s">
        <v>54</v>
      </c>
      <c r="C13" s="12">
        <v>89</v>
      </c>
      <c r="D13" s="12"/>
      <c r="E13" s="13" t="s">
        <v>51</v>
      </c>
      <c r="F13" s="14">
        <f t="shared" si="0"/>
        <v>1469</v>
      </c>
      <c r="G13" s="14">
        <v>374</v>
      </c>
      <c r="H13" s="12"/>
      <c r="I13" s="12"/>
    </row>
    <row r="14" spans="1:9" x14ac:dyDescent="0.3">
      <c r="A14" s="12"/>
      <c r="B14" s="12"/>
      <c r="C14" s="12"/>
      <c r="D14" s="12"/>
      <c r="E14" s="13" t="s">
        <v>53</v>
      </c>
      <c r="F14" s="14">
        <f t="shared" si="0"/>
        <v>115</v>
      </c>
      <c r="G14" s="14">
        <v>157</v>
      </c>
      <c r="H14" s="12"/>
      <c r="I14" s="12"/>
    </row>
    <row r="15" spans="1:9" x14ac:dyDescent="0.3">
      <c r="A15" s="12"/>
      <c r="B15" s="12"/>
      <c r="C15" s="12"/>
      <c r="D15" s="12"/>
      <c r="E15" s="13" t="s">
        <v>54</v>
      </c>
      <c r="F15" s="14">
        <f t="shared" si="0"/>
        <v>2</v>
      </c>
      <c r="G15" s="14">
        <v>82</v>
      </c>
      <c r="H15" s="12"/>
      <c r="I15" s="12"/>
    </row>
    <row r="16" spans="1:9" x14ac:dyDescent="0.3">
      <c r="A16" s="12"/>
      <c r="B16" s="12"/>
      <c r="C16" s="12"/>
      <c r="D16" s="12"/>
      <c r="E16" s="12"/>
      <c r="F16" s="12"/>
      <c r="G16" s="12"/>
      <c r="H16" s="12"/>
      <c r="I16" s="12"/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2132-7F16-4841-BA54-D3C9F38E55AB}">
  <dimension ref="A1:C27"/>
  <sheetViews>
    <sheetView workbookViewId="0">
      <selection activeCell="B1" sqref="B1:C1"/>
    </sheetView>
  </sheetViews>
  <sheetFormatPr defaultRowHeight="14.4" x14ac:dyDescent="0.3"/>
  <cols>
    <col min="1" max="1" width="13.77734375" bestFit="1" customWidth="1"/>
    <col min="3" max="3" width="13.21875" bestFit="1" customWidth="1"/>
  </cols>
  <sheetData>
    <row r="1" spans="1:3" x14ac:dyDescent="0.3">
      <c r="A1" s="1" t="s">
        <v>0</v>
      </c>
      <c r="B1" s="1" t="s">
        <v>37</v>
      </c>
      <c r="C1" s="1" t="s">
        <v>67</v>
      </c>
    </row>
    <row r="2" spans="1:3" x14ac:dyDescent="0.3">
      <c r="A2" s="2" t="s">
        <v>52</v>
      </c>
      <c r="B2" s="4">
        <v>4614</v>
      </c>
      <c r="C2" s="5">
        <f t="shared" ref="C2:C27" si="0">B2/8293</f>
        <v>0.55637284456770775</v>
      </c>
    </row>
    <row r="3" spans="1:3" x14ac:dyDescent="0.3">
      <c r="A3" s="2" t="s">
        <v>47</v>
      </c>
      <c r="B3" s="4">
        <v>4082</v>
      </c>
      <c r="C3" s="5">
        <f t="shared" si="0"/>
        <v>0.49222235620402749</v>
      </c>
    </row>
    <row r="4" spans="1:3" x14ac:dyDescent="0.3">
      <c r="A4" s="2" t="s">
        <v>54</v>
      </c>
      <c r="B4" s="4">
        <v>891</v>
      </c>
      <c r="C4" s="5">
        <f t="shared" si="0"/>
        <v>0.10744000964668998</v>
      </c>
    </row>
    <row r="5" spans="1:3" x14ac:dyDescent="0.3">
      <c r="A5" s="2" t="s">
        <v>49</v>
      </c>
      <c r="B5" s="4">
        <v>884</v>
      </c>
      <c r="C5" s="5">
        <f t="shared" si="0"/>
        <v>0.10659592427348366</v>
      </c>
    </row>
    <row r="6" spans="1:3" x14ac:dyDescent="0.3">
      <c r="A6" s="2" t="s">
        <v>43</v>
      </c>
      <c r="B6" s="4">
        <v>736</v>
      </c>
      <c r="C6" s="5">
        <f t="shared" si="0"/>
        <v>8.8749547811407217E-2</v>
      </c>
    </row>
    <row r="7" spans="1:3" x14ac:dyDescent="0.3">
      <c r="A7" s="2" t="s">
        <v>60</v>
      </c>
      <c r="B7" s="4">
        <v>736</v>
      </c>
      <c r="C7" s="5">
        <f t="shared" si="0"/>
        <v>8.8749547811407217E-2</v>
      </c>
    </row>
    <row r="8" spans="1:3" x14ac:dyDescent="0.3">
      <c r="A8" s="2" t="s">
        <v>44</v>
      </c>
      <c r="B8" s="4">
        <v>731</v>
      </c>
      <c r="C8" s="5">
        <f t="shared" si="0"/>
        <v>8.814662968768841E-2</v>
      </c>
    </row>
    <row r="9" spans="1:3" x14ac:dyDescent="0.3">
      <c r="A9" s="2" t="s">
        <v>48</v>
      </c>
      <c r="B9" s="4">
        <v>666</v>
      </c>
      <c r="C9" s="5">
        <f t="shared" si="0"/>
        <v>8.0308694079344031E-2</v>
      </c>
    </row>
    <row r="10" spans="1:3" x14ac:dyDescent="0.3">
      <c r="A10" s="2" t="s">
        <v>53</v>
      </c>
      <c r="B10" s="4">
        <v>642</v>
      </c>
      <c r="C10" s="5">
        <f t="shared" si="0"/>
        <v>7.7414687085493789E-2</v>
      </c>
    </row>
    <row r="11" spans="1:3" x14ac:dyDescent="0.3">
      <c r="A11" s="2" t="s">
        <v>51</v>
      </c>
      <c r="B11" s="4">
        <v>623</v>
      </c>
      <c r="C11" s="5">
        <f t="shared" si="0"/>
        <v>7.5123598215362353E-2</v>
      </c>
    </row>
    <row r="12" spans="1:3" x14ac:dyDescent="0.3">
      <c r="A12" s="2" t="s">
        <v>62</v>
      </c>
      <c r="B12" s="4">
        <v>616</v>
      </c>
      <c r="C12" s="5">
        <f t="shared" si="0"/>
        <v>7.4279512842156031E-2</v>
      </c>
    </row>
    <row r="13" spans="1:3" x14ac:dyDescent="0.3">
      <c r="A13" s="2" t="s">
        <v>50</v>
      </c>
      <c r="B13" s="4">
        <v>612</v>
      </c>
      <c r="C13" s="5">
        <f t="shared" si="0"/>
        <v>7.3797178343181002E-2</v>
      </c>
    </row>
    <row r="14" spans="1:3" x14ac:dyDescent="0.3">
      <c r="A14" s="2" t="s">
        <v>41</v>
      </c>
      <c r="B14" s="4">
        <v>130</v>
      </c>
      <c r="C14" s="5">
        <f t="shared" si="0"/>
        <v>1.5675871216688772E-2</v>
      </c>
    </row>
    <row r="15" spans="1:3" x14ac:dyDescent="0.3">
      <c r="A15" s="2" t="s">
        <v>40</v>
      </c>
      <c r="B15" s="4">
        <v>110</v>
      </c>
      <c r="C15" s="5">
        <f t="shared" si="0"/>
        <v>1.3264198721813577E-2</v>
      </c>
    </row>
    <row r="16" spans="1:3" x14ac:dyDescent="0.3">
      <c r="A16" s="2" t="s">
        <v>39</v>
      </c>
      <c r="B16" s="4">
        <v>80</v>
      </c>
      <c r="C16" s="5">
        <f t="shared" si="0"/>
        <v>9.6466899795007843E-3</v>
      </c>
    </row>
    <row r="17" spans="1:3" x14ac:dyDescent="0.3">
      <c r="A17" s="2" t="s">
        <v>46</v>
      </c>
      <c r="B17" s="4">
        <v>69</v>
      </c>
      <c r="C17" s="5">
        <f t="shared" si="0"/>
        <v>8.3202701073194253E-3</v>
      </c>
    </row>
    <row r="18" spans="1:3" x14ac:dyDescent="0.3">
      <c r="A18" s="2" t="s">
        <v>61</v>
      </c>
      <c r="B18" s="4">
        <v>65</v>
      </c>
      <c r="C18" s="5">
        <f t="shared" si="0"/>
        <v>7.837935608344386E-3</v>
      </c>
    </row>
    <row r="19" spans="1:3" x14ac:dyDescent="0.3">
      <c r="A19" s="2" t="s">
        <v>45</v>
      </c>
      <c r="B19" s="4">
        <v>57</v>
      </c>
      <c r="C19" s="5">
        <f t="shared" si="0"/>
        <v>6.8732666103943083E-3</v>
      </c>
    </row>
    <row r="20" spans="1:3" x14ac:dyDescent="0.3">
      <c r="A20" s="2" t="s">
        <v>3</v>
      </c>
      <c r="B20" s="4">
        <v>0</v>
      </c>
      <c r="C20" s="5">
        <f t="shared" si="0"/>
        <v>0</v>
      </c>
    </row>
    <row r="21" spans="1:3" x14ac:dyDescent="0.3">
      <c r="A21" s="2" t="s">
        <v>4</v>
      </c>
      <c r="B21" s="4">
        <v>0</v>
      </c>
      <c r="C21" s="5">
        <f t="shared" si="0"/>
        <v>0</v>
      </c>
    </row>
    <row r="22" spans="1:3" x14ac:dyDescent="0.3">
      <c r="A22" s="2" t="s">
        <v>42</v>
      </c>
      <c r="B22" s="4">
        <v>0</v>
      </c>
      <c r="C22" s="5">
        <f t="shared" si="0"/>
        <v>0</v>
      </c>
    </row>
    <row r="23" spans="1:3" x14ac:dyDescent="0.3">
      <c r="A23" s="2" t="s">
        <v>8</v>
      </c>
      <c r="B23" s="4">
        <v>0</v>
      </c>
      <c r="C23" s="5">
        <f t="shared" si="0"/>
        <v>0</v>
      </c>
    </row>
    <row r="24" spans="1:3" x14ac:dyDescent="0.3">
      <c r="A24" s="2" t="s">
        <v>7</v>
      </c>
      <c r="B24" s="4">
        <v>0</v>
      </c>
      <c r="C24" s="5">
        <f t="shared" si="0"/>
        <v>0</v>
      </c>
    </row>
    <row r="25" spans="1:3" x14ac:dyDescent="0.3">
      <c r="A25" s="2" t="s">
        <v>6</v>
      </c>
      <c r="B25" s="4">
        <v>0</v>
      </c>
      <c r="C25" s="5">
        <f t="shared" si="0"/>
        <v>0</v>
      </c>
    </row>
    <row r="26" spans="1:3" x14ac:dyDescent="0.3">
      <c r="A26" s="2" t="s">
        <v>5</v>
      </c>
      <c r="B26" s="4">
        <v>0</v>
      </c>
      <c r="C26" s="5">
        <f t="shared" si="0"/>
        <v>0</v>
      </c>
    </row>
    <row r="27" spans="1:3" x14ac:dyDescent="0.3">
      <c r="A27" s="2" t="s">
        <v>63</v>
      </c>
      <c r="B27" s="4">
        <v>0</v>
      </c>
      <c r="C27" s="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8319-306A-4040-BE83-3FCE506E5FE3}">
  <dimension ref="B2:Q27"/>
  <sheetViews>
    <sheetView workbookViewId="0">
      <selection activeCell="E3" sqref="E3:O26"/>
    </sheetView>
  </sheetViews>
  <sheetFormatPr defaultRowHeight="14.4" x14ac:dyDescent="0.3"/>
  <cols>
    <col min="2" max="3" width="13.21875" bestFit="1" customWidth="1"/>
    <col min="5" max="5" width="13.77734375" bestFit="1" customWidth="1"/>
    <col min="6" max="6" width="7.33203125" customWidth="1"/>
    <col min="8" max="8" width="13.77734375" bestFit="1" customWidth="1"/>
    <col min="9" max="9" width="8.109375" customWidth="1"/>
    <col min="11" max="11" width="13.77734375" bestFit="1" customWidth="1"/>
    <col min="12" max="12" width="7.88671875" customWidth="1"/>
    <col min="14" max="14" width="13.77734375" bestFit="1" customWidth="1"/>
    <col min="15" max="15" width="8.109375" customWidth="1"/>
  </cols>
  <sheetData>
    <row r="2" spans="2:17" x14ac:dyDescent="0.3">
      <c r="B2" s="1" t="s">
        <v>0</v>
      </c>
      <c r="C2" s="1" t="s">
        <v>68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2:17" x14ac:dyDescent="0.3">
      <c r="B3" s="2" t="s">
        <v>3</v>
      </c>
      <c r="C3" s="4">
        <v>8</v>
      </c>
      <c r="D3" s="12"/>
      <c r="E3" s="16" t="s">
        <v>74</v>
      </c>
      <c r="F3" s="16"/>
      <c r="G3" s="12"/>
      <c r="H3" s="16" t="s">
        <v>75</v>
      </c>
      <c r="I3" s="16"/>
      <c r="J3" s="12"/>
      <c r="K3" s="16" t="s">
        <v>77</v>
      </c>
      <c r="L3" s="16"/>
      <c r="M3" s="12"/>
      <c r="N3" s="16" t="s">
        <v>78</v>
      </c>
      <c r="O3" s="16"/>
      <c r="P3" s="12"/>
      <c r="Q3" s="12"/>
    </row>
    <row r="4" spans="2:17" x14ac:dyDescent="0.3">
      <c r="B4" s="2" t="s">
        <v>4</v>
      </c>
      <c r="C4" s="4">
        <v>28</v>
      </c>
      <c r="D4" s="12"/>
      <c r="E4" s="1" t="s">
        <v>0</v>
      </c>
      <c r="F4" s="1" t="s">
        <v>76</v>
      </c>
      <c r="G4" s="12"/>
      <c r="H4" s="1" t="s">
        <v>0</v>
      </c>
      <c r="I4" s="1" t="s">
        <v>76</v>
      </c>
      <c r="J4" s="12"/>
      <c r="K4" s="1" t="s">
        <v>0</v>
      </c>
      <c r="L4" s="1" t="s">
        <v>76</v>
      </c>
      <c r="M4" s="12"/>
      <c r="N4" s="1" t="s">
        <v>0</v>
      </c>
      <c r="O4" s="1" t="s">
        <v>76</v>
      </c>
      <c r="P4" s="12"/>
      <c r="Q4" s="12"/>
    </row>
    <row r="5" spans="2:17" x14ac:dyDescent="0.3">
      <c r="B5" s="2" t="s">
        <v>5</v>
      </c>
      <c r="C5" s="4">
        <v>2</v>
      </c>
      <c r="D5" s="12"/>
      <c r="E5" s="13" t="s">
        <v>46</v>
      </c>
      <c r="F5" s="13">
        <v>0.41317254788206798</v>
      </c>
      <c r="G5" s="12"/>
      <c r="H5" s="13" t="s">
        <v>61</v>
      </c>
      <c r="I5" s="13">
        <v>680.99676662984302</v>
      </c>
      <c r="J5" s="12"/>
      <c r="K5" s="13" t="s">
        <v>41</v>
      </c>
      <c r="L5" s="13">
        <v>0.60706969918232601</v>
      </c>
      <c r="M5" s="12"/>
      <c r="N5" s="13" t="s">
        <v>41</v>
      </c>
      <c r="O5" s="13">
        <v>0.98097827865935605</v>
      </c>
      <c r="P5" s="12"/>
      <c r="Q5" s="12"/>
    </row>
    <row r="6" spans="2:17" x14ac:dyDescent="0.3">
      <c r="B6" s="2" t="s">
        <v>6</v>
      </c>
      <c r="C6" s="4">
        <v>12</v>
      </c>
      <c r="D6" s="12"/>
      <c r="E6" s="13" t="s">
        <v>51</v>
      </c>
      <c r="F6" s="13">
        <v>0.400266936064057</v>
      </c>
      <c r="G6" s="12"/>
      <c r="H6" s="13" t="s">
        <v>60</v>
      </c>
      <c r="I6" s="13">
        <v>652.29085374466001</v>
      </c>
      <c r="J6" s="12"/>
      <c r="K6" s="13" t="s">
        <v>46</v>
      </c>
      <c r="L6" s="13">
        <v>9.8299645694265705E-2</v>
      </c>
      <c r="M6" s="12"/>
      <c r="N6" s="13" t="s">
        <v>46</v>
      </c>
      <c r="O6" s="13">
        <v>6.0758804477134797E-3</v>
      </c>
      <c r="P6" s="12"/>
      <c r="Q6" s="12"/>
    </row>
    <row r="7" spans="2:17" x14ac:dyDescent="0.3">
      <c r="B7" s="2" t="s">
        <v>7</v>
      </c>
      <c r="C7" s="4">
        <v>31</v>
      </c>
      <c r="D7" s="12"/>
      <c r="E7" s="13" t="s">
        <v>41</v>
      </c>
      <c r="F7" s="13">
        <v>0.34506426477429702</v>
      </c>
      <c r="G7" s="12"/>
      <c r="H7" s="13" t="s">
        <v>62</v>
      </c>
      <c r="I7" s="13">
        <v>506.105211887569</v>
      </c>
      <c r="J7" s="12"/>
      <c r="K7" s="13" t="s">
        <v>51</v>
      </c>
      <c r="L7" s="13">
        <v>9.3385624163393396E-2</v>
      </c>
      <c r="M7" s="12"/>
      <c r="N7" s="13" t="s">
        <v>51</v>
      </c>
      <c r="O7" s="13">
        <v>1.8751550762696699E-3</v>
      </c>
      <c r="P7" s="12"/>
      <c r="Q7" s="12"/>
    </row>
    <row r="8" spans="2:17" x14ac:dyDescent="0.3">
      <c r="B8" s="2" t="s">
        <v>8</v>
      </c>
      <c r="C8" s="4">
        <v>7</v>
      </c>
      <c r="D8" s="12"/>
      <c r="E8" s="13" t="s">
        <v>50</v>
      </c>
      <c r="F8" s="13">
        <v>0.31029275076756502</v>
      </c>
      <c r="G8" s="12"/>
      <c r="H8" s="13" t="s">
        <v>6</v>
      </c>
      <c r="I8" s="13">
        <v>193.17710241406201</v>
      </c>
      <c r="J8" s="12"/>
      <c r="K8" s="13" t="s">
        <v>50</v>
      </c>
      <c r="L8" s="13">
        <v>5.9498322044631603E-2</v>
      </c>
      <c r="M8" s="12"/>
      <c r="N8" s="13" t="s">
        <v>4</v>
      </c>
      <c r="O8" s="13">
        <v>1.52818156532865E-3</v>
      </c>
      <c r="P8" s="12"/>
      <c r="Q8" s="12"/>
    </row>
    <row r="9" spans="2:17" x14ac:dyDescent="0.3">
      <c r="B9" s="2" t="s">
        <v>60</v>
      </c>
      <c r="C9" s="4">
        <v>16</v>
      </c>
      <c r="D9" s="12"/>
      <c r="E9" s="13" t="s">
        <v>40</v>
      </c>
      <c r="F9" s="13">
        <v>0.30635553778935098</v>
      </c>
      <c r="G9" s="12"/>
      <c r="H9" s="13" t="s">
        <v>51</v>
      </c>
      <c r="I9" s="13">
        <v>121.57422525816899</v>
      </c>
      <c r="J9" s="12"/>
      <c r="K9" s="13" t="s">
        <v>40</v>
      </c>
      <c r="L9" s="13">
        <v>5.9246800153120303E-2</v>
      </c>
      <c r="M9" s="12"/>
      <c r="N9" s="13" t="s">
        <v>45</v>
      </c>
      <c r="O9" s="13">
        <v>1.4359901878251099E-3</v>
      </c>
      <c r="P9" s="12"/>
      <c r="Q9" s="12"/>
    </row>
    <row r="10" spans="2:17" x14ac:dyDescent="0.3">
      <c r="B10" s="2" t="s">
        <v>44</v>
      </c>
      <c r="C10" s="4">
        <v>24</v>
      </c>
      <c r="D10" s="12"/>
      <c r="E10" s="13" t="s">
        <v>45</v>
      </c>
      <c r="F10" s="13">
        <v>0.19577992907498101</v>
      </c>
      <c r="G10" s="12"/>
      <c r="H10" s="13" t="s">
        <v>41</v>
      </c>
      <c r="I10" s="13">
        <v>121.170144468494</v>
      </c>
      <c r="J10" s="12"/>
      <c r="K10" s="13" t="s">
        <v>4</v>
      </c>
      <c r="L10" s="13">
        <v>3.9044962054350402E-2</v>
      </c>
      <c r="M10" s="12"/>
      <c r="N10" s="13" t="s">
        <v>43</v>
      </c>
      <c r="O10" s="13">
        <v>1.3124557762661799E-3</v>
      </c>
      <c r="P10" s="12"/>
      <c r="Q10" s="12"/>
    </row>
    <row r="11" spans="2:17" x14ac:dyDescent="0.3">
      <c r="B11" s="2" t="s">
        <v>47</v>
      </c>
      <c r="C11" s="4">
        <v>9</v>
      </c>
      <c r="D11" s="12"/>
      <c r="E11" s="13" t="s">
        <v>61</v>
      </c>
      <c r="F11" s="13">
        <v>0.177482261537347</v>
      </c>
      <c r="G11" s="12"/>
      <c r="H11" s="13" t="s">
        <v>46</v>
      </c>
      <c r="I11" s="13">
        <v>101.654326344735</v>
      </c>
      <c r="J11" s="12"/>
      <c r="K11" s="13" t="s">
        <v>45</v>
      </c>
      <c r="L11" s="13">
        <v>3.6874974473955997E-2</v>
      </c>
      <c r="M11" s="12"/>
      <c r="N11" s="13" t="s">
        <v>61</v>
      </c>
      <c r="O11" s="13">
        <v>8.9488951773105297E-4</v>
      </c>
      <c r="P11" s="12"/>
      <c r="Q11" s="12"/>
    </row>
    <row r="12" spans="2:17" x14ac:dyDescent="0.3">
      <c r="B12" s="2" t="s">
        <v>61</v>
      </c>
      <c r="C12" s="4">
        <v>17</v>
      </c>
      <c r="D12" s="12"/>
      <c r="E12" s="13" t="s">
        <v>60</v>
      </c>
      <c r="F12" s="13">
        <v>0.173910511042419</v>
      </c>
      <c r="G12" s="12"/>
      <c r="H12" s="13" t="s">
        <v>7</v>
      </c>
      <c r="I12" s="13">
        <v>80.431398562466001</v>
      </c>
      <c r="J12" s="12"/>
      <c r="K12" s="13" t="s">
        <v>61</v>
      </c>
      <c r="L12" s="13">
        <v>3.5769625203134002E-2</v>
      </c>
      <c r="M12" s="12"/>
      <c r="N12" s="13" t="s">
        <v>6</v>
      </c>
      <c r="O12" s="13">
        <v>8.9304057244648496E-4</v>
      </c>
      <c r="P12" s="12"/>
      <c r="Q12" s="12"/>
    </row>
    <row r="13" spans="2:17" x14ac:dyDescent="0.3">
      <c r="B13" s="2" t="s">
        <v>52</v>
      </c>
      <c r="C13" s="4">
        <v>9</v>
      </c>
      <c r="D13" s="12"/>
      <c r="E13" s="13" t="s">
        <v>62</v>
      </c>
      <c r="F13" s="13">
        <v>0.162439411824055</v>
      </c>
      <c r="G13" s="12"/>
      <c r="H13" s="13" t="s">
        <v>44</v>
      </c>
      <c r="I13" s="13">
        <v>74.472127065968905</v>
      </c>
      <c r="J13" s="12"/>
      <c r="K13" s="13" t="s">
        <v>62</v>
      </c>
      <c r="L13" s="13">
        <v>2.0548650208050901E-2</v>
      </c>
      <c r="M13" s="12"/>
      <c r="N13" s="13" t="s">
        <v>54</v>
      </c>
      <c r="O13" s="13">
        <v>8.0992123213080298E-4</v>
      </c>
      <c r="P13" s="12"/>
      <c r="Q13" s="12"/>
    </row>
    <row r="14" spans="2:17" x14ac:dyDescent="0.3">
      <c r="B14" s="2" t="s">
        <v>62</v>
      </c>
      <c r="C14" s="4">
        <v>17</v>
      </c>
      <c r="D14" s="12"/>
      <c r="E14" s="13" t="s">
        <v>6</v>
      </c>
      <c r="F14" s="13">
        <v>0.11330799124086</v>
      </c>
      <c r="G14" s="12"/>
      <c r="H14" s="13" t="s">
        <v>40</v>
      </c>
      <c r="I14" s="13">
        <v>54.575911121695299</v>
      </c>
      <c r="J14" s="12"/>
      <c r="K14" s="13" t="s">
        <v>49</v>
      </c>
      <c r="L14" s="13">
        <v>1.8054044441495099E-2</v>
      </c>
      <c r="M14" s="12"/>
      <c r="N14" s="13" t="s">
        <v>53</v>
      </c>
      <c r="O14" s="13">
        <v>7.4829379826876199E-4</v>
      </c>
      <c r="P14" s="12"/>
      <c r="Q14" s="12"/>
    </row>
    <row r="15" spans="2:17" x14ac:dyDescent="0.3">
      <c r="B15" s="2" t="s">
        <v>63</v>
      </c>
      <c r="C15" s="4">
        <v>2</v>
      </c>
      <c r="D15" s="12"/>
      <c r="E15" s="13" t="s">
        <v>49</v>
      </c>
      <c r="F15" s="13">
        <v>0.108144692863713</v>
      </c>
      <c r="G15" s="12"/>
      <c r="H15" s="13" t="s">
        <v>50</v>
      </c>
      <c r="I15" s="13">
        <v>50.830148804686999</v>
      </c>
      <c r="J15" s="12"/>
      <c r="K15" s="13" t="s">
        <v>60</v>
      </c>
      <c r="L15" s="13">
        <v>1.7911538524483898E-2</v>
      </c>
      <c r="M15" s="12"/>
      <c r="N15" s="13" t="s">
        <v>62</v>
      </c>
      <c r="O15" s="13">
        <v>7.4549473873793495E-4</v>
      </c>
      <c r="P15" s="12"/>
      <c r="Q15" s="12"/>
    </row>
    <row r="16" spans="2:17" x14ac:dyDescent="0.3">
      <c r="D16" s="12"/>
      <c r="E16" s="13" t="s">
        <v>43</v>
      </c>
      <c r="F16" s="13">
        <v>0.105269572856618</v>
      </c>
      <c r="G16" s="12"/>
      <c r="H16" s="13" t="s">
        <v>3</v>
      </c>
      <c r="I16" s="13">
        <v>46.347500706781602</v>
      </c>
      <c r="J16" s="12"/>
      <c r="K16" s="13" t="s">
        <v>3</v>
      </c>
      <c r="L16" s="13">
        <v>1.50086031514942E-2</v>
      </c>
      <c r="M16" s="12"/>
      <c r="N16" s="13" t="s">
        <v>8</v>
      </c>
      <c r="O16" s="13">
        <v>7.3218233268904402E-4</v>
      </c>
      <c r="P16" s="12"/>
      <c r="Q16" s="12"/>
    </row>
    <row r="17" spans="4:17" x14ac:dyDescent="0.3">
      <c r="D17" s="12"/>
      <c r="E17" s="13" t="s">
        <v>44</v>
      </c>
      <c r="F17" s="13">
        <v>7.0482040313143202E-2</v>
      </c>
      <c r="G17" s="12"/>
      <c r="H17" s="13" t="s">
        <v>4</v>
      </c>
      <c r="I17" s="13">
        <v>34.019760738741603</v>
      </c>
      <c r="J17" s="12"/>
      <c r="K17" s="13" t="s">
        <v>6</v>
      </c>
      <c r="L17" s="13">
        <v>1.4624536190175501E-2</v>
      </c>
      <c r="M17" s="12"/>
      <c r="N17" s="13" t="s">
        <v>3</v>
      </c>
      <c r="O17" s="13">
        <v>5.9018333483419898E-4</v>
      </c>
      <c r="P17" s="12"/>
      <c r="Q17" s="12"/>
    </row>
    <row r="18" spans="4:17" x14ac:dyDescent="0.3">
      <c r="D18" s="12"/>
      <c r="E18" s="13" t="s">
        <v>3</v>
      </c>
      <c r="F18" s="13">
        <v>7.0354003194633405E-2</v>
      </c>
      <c r="G18" s="12"/>
      <c r="H18" s="13" t="s">
        <v>45</v>
      </c>
      <c r="I18" s="13">
        <v>22.2911566750136</v>
      </c>
      <c r="J18" s="12"/>
      <c r="K18" s="13" t="s">
        <v>39</v>
      </c>
      <c r="L18" s="13">
        <v>1.24388103234123E-2</v>
      </c>
      <c r="M18" s="12"/>
      <c r="N18" s="13" t="s">
        <v>7</v>
      </c>
      <c r="O18" s="13">
        <v>4.9995480494726601E-4</v>
      </c>
      <c r="P18" s="12"/>
      <c r="Q18" s="12"/>
    </row>
    <row r="19" spans="4:17" x14ac:dyDescent="0.3">
      <c r="D19" s="12"/>
      <c r="E19" s="13" t="s">
        <v>5</v>
      </c>
      <c r="F19" s="13">
        <v>6.8185536027634303E-2</v>
      </c>
      <c r="G19" s="12"/>
      <c r="H19" s="13" t="s">
        <v>5</v>
      </c>
      <c r="I19" s="13">
        <v>20.8240683414001</v>
      </c>
      <c r="J19" s="12"/>
      <c r="K19" s="13" t="s">
        <v>54</v>
      </c>
      <c r="L19" s="13">
        <v>1.18792380198753E-2</v>
      </c>
      <c r="M19" s="12"/>
      <c r="N19" s="13" t="s">
        <v>40</v>
      </c>
      <c r="O19" s="13">
        <v>4.6593421171120899E-4</v>
      </c>
      <c r="P19" s="12"/>
      <c r="Q19" s="12"/>
    </row>
    <row r="20" spans="4:17" x14ac:dyDescent="0.3">
      <c r="D20" s="12"/>
      <c r="E20" s="13" t="s">
        <v>39</v>
      </c>
      <c r="F20" s="13">
        <v>5.7815617132386997E-2</v>
      </c>
      <c r="G20" s="12"/>
      <c r="H20" s="13" t="s">
        <v>43</v>
      </c>
      <c r="I20" s="13">
        <v>4.6319075519240496</v>
      </c>
      <c r="J20" s="12"/>
      <c r="K20" s="13" t="s">
        <v>53</v>
      </c>
      <c r="L20" s="13">
        <v>1.15460245625542E-2</v>
      </c>
      <c r="M20" s="12"/>
      <c r="N20" s="13" t="s">
        <v>44</v>
      </c>
      <c r="O20" s="13">
        <v>4.1416374374329698E-4</v>
      </c>
      <c r="P20" s="12"/>
      <c r="Q20" s="12"/>
    </row>
    <row r="21" spans="4:17" x14ac:dyDescent="0.3">
      <c r="D21" s="12"/>
      <c r="E21" s="13" t="s">
        <v>53</v>
      </c>
      <c r="F21" s="13">
        <v>5.1781236312387298E-2</v>
      </c>
      <c r="G21" s="12"/>
      <c r="H21" s="13" t="s">
        <v>49</v>
      </c>
      <c r="I21" s="13">
        <v>2.4164022584057498</v>
      </c>
      <c r="J21" s="12"/>
      <c r="K21" s="13" t="s">
        <v>43</v>
      </c>
      <c r="L21" s="13">
        <v>5.1729502736508302E-3</v>
      </c>
      <c r="M21" s="12"/>
      <c r="N21" s="13" t="s">
        <v>39</v>
      </c>
      <c r="O21" s="13">
        <v>0</v>
      </c>
      <c r="P21" s="12"/>
      <c r="Q21" s="12"/>
    </row>
    <row r="22" spans="4:17" x14ac:dyDescent="0.3">
      <c r="D22" s="12"/>
      <c r="E22" s="13" t="s">
        <v>48</v>
      </c>
      <c r="F22" s="13">
        <v>4.59471607993098E-2</v>
      </c>
      <c r="G22" s="12"/>
      <c r="H22" s="13" t="s">
        <v>39</v>
      </c>
      <c r="I22" s="13">
        <v>2.0257920973011498</v>
      </c>
      <c r="J22" s="12"/>
      <c r="K22" s="13" t="s">
        <v>8</v>
      </c>
      <c r="L22" s="13">
        <v>0</v>
      </c>
      <c r="M22" s="12"/>
      <c r="N22" s="13" t="s">
        <v>60</v>
      </c>
      <c r="O22" s="13">
        <v>0</v>
      </c>
      <c r="P22" s="12"/>
      <c r="Q22" s="12"/>
    </row>
    <row r="23" spans="4:17" x14ac:dyDescent="0.3">
      <c r="D23" s="12"/>
      <c r="E23" s="13" t="s">
        <v>7</v>
      </c>
      <c r="F23" s="13">
        <v>4.4609964807078899E-2</v>
      </c>
      <c r="G23" s="12"/>
      <c r="H23" s="13" t="s">
        <v>48</v>
      </c>
      <c r="I23" s="13">
        <v>1.64988642066017</v>
      </c>
      <c r="J23" s="12"/>
      <c r="K23" s="13" t="s">
        <v>44</v>
      </c>
      <c r="L23" s="13">
        <v>0</v>
      </c>
      <c r="M23" s="12"/>
      <c r="N23" s="13" t="s">
        <v>48</v>
      </c>
      <c r="O23" s="13">
        <v>0</v>
      </c>
      <c r="P23" s="12"/>
      <c r="Q23" s="12"/>
    </row>
    <row r="24" spans="4:17" x14ac:dyDescent="0.3">
      <c r="D24" s="12"/>
      <c r="E24" s="13" t="s">
        <v>4</v>
      </c>
      <c r="F24" s="13">
        <v>3.11551071663465E-2</v>
      </c>
      <c r="G24" s="12"/>
      <c r="H24" s="13" t="s">
        <v>53</v>
      </c>
      <c r="I24" s="13">
        <v>1.5215308484299199</v>
      </c>
      <c r="J24" s="12"/>
      <c r="K24" s="13" t="s">
        <v>48</v>
      </c>
      <c r="L24" s="13">
        <v>0</v>
      </c>
      <c r="M24" s="12"/>
      <c r="N24" s="13" t="s">
        <v>49</v>
      </c>
      <c r="O24" s="13">
        <v>0</v>
      </c>
      <c r="P24" s="12"/>
      <c r="Q24" s="12"/>
    </row>
    <row r="25" spans="4:17" x14ac:dyDescent="0.3">
      <c r="D25" s="12"/>
      <c r="E25" s="13" t="s">
        <v>54</v>
      </c>
      <c r="F25" s="13">
        <v>2.75223108663834E-2</v>
      </c>
      <c r="G25" s="12"/>
      <c r="H25" s="13" t="s">
        <v>8</v>
      </c>
      <c r="I25" s="13">
        <v>0.50549216610324699</v>
      </c>
      <c r="J25" s="12"/>
      <c r="K25" s="13" t="s">
        <v>7</v>
      </c>
      <c r="L25" s="13">
        <v>0</v>
      </c>
      <c r="M25" s="12"/>
      <c r="N25" s="13" t="s">
        <v>50</v>
      </c>
      <c r="O25" s="13">
        <v>0</v>
      </c>
      <c r="P25" s="12"/>
      <c r="Q25" s="12"/>
    </row>
    <row r="26" spans="4:17" x14ac:dyDescent="0.3">
      <c r="D26" s="12"/>
      <c r="E26" s="13" t="s">
        <v>8</v>
      </c>
      <c r="F26" s="13">
        <v>7.0484325465298104E-3</v>
      </c>
      <c r="G26" s="12"/>
      <c r="H26" s="13" t="s">
        <v>54</v>
      </c>
      <c r="I26" s="13">
        <v>0.17182029763974799</v>
      </c>
      <c r="J26" s="12"/>
      <c r="K26" s="13" t="s">
        <v>5</v>
      </c>
      <c r="L26" s="13">
        <v>0</v>
      </c>
      <c r="M26" s="12"/>
      <c r="N26" s="13" t="s">
        <v>5</v>
      </c>
      <c r="O26" s="13">
        <v>0</v>
      </c>
      <c r="P26" s="12"/>
      <c r="Q26" s="12"/>
    </row>
    <row r="27" spans="4:17" x14ac:dyDescent="0.3"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</sheetData>
  <mergeCells count="4">
    <mergeCell ref="E3:F3"/>
    <mergeCell ref="H3:I3"/>
    <mergeCell ref="K3:L3"/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Alvarez</dc:creator>
  <cp:lastModifiedBy>Alvarez Gonzalez, Jose Manuel - alvjy005</cp:lastModifiedBy>
  <dcterms:created xsi:type="dcterms:W3CDTF">2023-04-14T04:42:10Z</dcterms:created>
  <dcterms:modified xsi:type="dcterms:W3CDTF">2023-11-22T00:50:30Z</dcterms:modified>
</cp:coreProperties>
</file>