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mymailunisaedu-my.sharepoint.com/personal/alvjy005_mymail_unisa_edu_au/Documents/Predictive Analytics/Assessment/Report/"/>
    </mc:Choice>
  </mc:AlternateContent>
  <xr:revisionPtr revIDLastSave="224" documentId="8_{4B7CB6A8-BDDA-4703-A211-9C49D97572F2}" xr6:coauthVersionLast="47" xr6:coauthVersionMax="47" xr10:uidLastSave="{BDC66F38-7D83-47B5-9426-A20957510745}"/>
  <bookViews>
    <workbookView xWindow="-108" yWindow="-108" windowWidth="23256" windowHeight="12456" xr2:uid="{B9873ED1-7EBB-4AA8-8692-E3A089B6925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 l="1"/>
  <c r="R9" i="1"/>
  <c r="R8" i="1"/>
  <c r="R7" i="1"/>
  <c r="I28" i="1"/>
  <c r="I23" i="1"/>
  <c r="I18" i="1"/>
  <c r="I13" i="1"/>
  <c r="I8" i="1"/>
  <c r="T26" i="1"/>
  <c r="T24" i="1"/>
  <c r="T19" i="1"/>
  <c r="T18" i="1"/>
</calcChain>
</file>

<file path=xl/sharedStrings.xml><?xml version="1.0" encoding="utf-8"?>
<sst xmlns="http://schemas.openxmlformats.org/spreadsheetml/2006/main" count="79" uniqueCount="55">
  <si>
    <t>Performance Measurements of Predicting Rain</t>
  </si>
  <si>
    <t>Score</t>
  </si>
  <si>
    <t>Model</t>
  </si>
  <si>
    <t>KNN</t>
  </si>
  <si>
    <t>Regression</t>
  </si>
  <si>
    <t>Decision Tree</t>
  </si>
  <si>
    <t>SVC</t>
  </si>
  <si>
    <t>Precision</t>
  </si>
  <si>
    <t>Recall</t>
  </si>
  <si>
    <t>F1-Score</t>
  </si>
  <si>
    <t>BCR</t>
  </si>
  <si>
    <t>Random Forest</t>
  </si>
  <si>
    <t>Parametres</t>
  </si>
  <si>
    <t>Top 2</t>
  </si>
  <si>
    <t>Top 6</t>
  </si>
  <si>
    <t>Top 1</t>
  </si>
  <si>
    <t>max_depth = 10</t>
  </si>
  <si>
    <t>min_samples_leaf = 10</t>
  </si>
  <si>
    <t>min_samples_split=15</t>
  </si>
  <si>
    <t>max_leaf_nodes=30</t>
  </si>
  <si>
    <t>n_estimators = 10</t>
  </si>
  <si>
    <t>criterion='entropy'</t>
  </si>
  <si>
    <t xml:space="preserve">Features Used </t>
  </si>
  <si>
    <t>metric='euclidean'</t>
  </si>
  <si>
    <t>n_neighbours=3</t>
  </si>
  <si>
    <t>C=10</t>
  </si>
  <si>
    <t>penalty=L1</t>
  </si>
  <si>
    <t>solber='liblinear'</t>
  </si>
  <si>
    <t>criterion='gini'</t>
  </si>
  <si>
    <t>max_depth = 2</t>
  </si>
  <si>
    <t>max_leaf_nodes=2</t>
  </si>
  <si>
    <t>min_samples_leaf = 50</t>
  </si>
  <si>
    <t>kernel='poly'</t>
  </si>
  <si>
    <t>degree=4</t>
  </si>
  <si>
    <t>top6_features = ['Rain_mm', 'RH_9am', 'RH_3pm', 'Temp_3pm', 'Max_Temp', 'Temp_9am']</t>
  </si>
  <si>
    <t>TP</t>
  </si>
  <si>
    <t>TN</t>
  </si>
  <si>
    <t>FP</t>
  </si>
  <si>
    <t>FN</t>
  </si>
  <si>
    <t>TPR</t>
  </si>
  <si>
    <t>FPR</t>
  </si>
  <si>
    <t>Conclusion</t>
  </si>
  <si>
    <t>Avg Score</t>
  </si>
  <si>
    <t>Indicator</t>
  </si>
  <si>
    <t>Place</t>
  </si>
  <si>
    <t>1st</t>
  </si>
  <si>
    <t>2nd</t>
  </si>
  <si>
    <t>3rd</t>
  </si>
  <si>
    <t>4th</t>
  </si>
  <si>
    <t>5th</t>
  </si>
  <si>
    <t>With only two features, this model archived a good score overall. This model scored similar on Precision and Recall, with similar number of false positive and false negatives. This model is cheap computationally and can easily be implemented in the future. It also doesn't tend to be bias at predicting a particular value.</t>
  </si>
  <si>
    <t>This Model archived a good score with a 95% Precision score. Sadly, it did not do well at predicting when it didn’t rain with a low Recall. This model also required more time than others to optimize the different parameters.</t>
  </si>
  <si>
    <t>This Model is the simplest of all by only using one feature to predict the target. Within the tree, it only includes one main node to separate the classes, preventing from overfitting the data. The major drawback is on the Precision score, as in many cases it failed to identify when it rained. It did not produce false negatives but did produce more false positives than the worst performing model; SVC model.</t>
  </si>
  <si>
    <t>This model is the most computational expensive, by taking the longest to instantiate with the parameters. The model scored well with the Precision, but this was sacrificed by the high number of false negatives, we can see this by the lowest Recall of all models damaging the remaining indicators scores. This was the worst performing model on the scores.</t>
  </si>
  <si>
    <t>This is the best performing model of all, it enhanced the already good score of the Decision Tree by reducing the numbers of false positive predictions with a similar Recall score as the KNN method. This method requires more computation that the following best two performers, but when high accuracy is required, this is the model that is the most reliable.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</si>
</sst>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4"/>
      <color theme="1"/>
      <name val="Calibri"/>
      <family val="2"/>
      <scheme val="minor"/>
    </font>
    <font>
      <sz val="12"/>
      <color theme="1"/>
      <name val="Calibri"/>
      <family val="2"/>
      <scheme val="minor"/>
    </font>
    <font>
      <b/>
      <sz val="11"/>
      <color rgb="FFFF0000"/>
      <name val="Calibri"/>
      <family val="2"/>
      <scheme val="minor"/>
    </font>
    <font>
      <b/>
      <sz val="14"/>
      <color rgb="FF000000"/>
      <name val="Calibri"/>
      <family val="2"/>
      <scheme val="minor"/>
    </font>
    <font>
      <i/>
      <sz val="10"/>
      <color rgb="FFFF0000"/>
      <name val="Calibri"/>
      <family val="2"/>
      <scheme val="minor"/>
    </font>
    <font>
      <b/>
      <sz val="11"/>
      <color theme="1"/>
      <name val="Calibri"/>
      <family val="2"/>
      <scheme val="minor"/>
    </font>
    <font>
      <b/>
      <sz val="11"/>
      <color theme="4"/>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xf numFmtId="0" fontId="0" fillId="2" borderId="0" xfId="0" applyFill="1"/>
    <xf numFmtId="0" fontId="2" fillId="2" borderId="1" xfId="0" applyFont="1" applyFill="1" applyBorder="1"/>
    <xf numFmtId="0" fontId="0" fillId="2" borderId="1" xfId="0" applyFill="1" applyBorder="1"/>
    <xf numFmtId="9" fontId="0" fillId="2" borderId="1" xfId="0" applyNumberFormat="1" applyFill="1" applyBorder="1" applyAlignment="1">
      <alignment horizontal="center"/>
    </xf>
    <xf numFmtId="0" fontId="0" fillId="2" borderId="3" xfId="0" applyFill="1" applyBorder="1"/>
    <xf numFmtId="9" fontId="0" fillId="2" borderId="3" xfId="0" applyNumberFormat="1" applyFill="1" applyBorder="1" applyAlignment="1">
      <alignment horizontal="center"/>
    </xf>
    <xf numFmtId="0" fontId="2" fillId="2" borderId="3" xfId="0" applyFont="1" applyFill="1" applyBorder="1"/>
    <xf numFmtId="0" fontId="3" fillId="2" borderId="0" xfId="0" applyFont="1" applyFill="1"/>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0" xfId="0" applyFill="1" applyAlignment="1">
      <alignment horizontal="center" vertical="center"/>
    </xf>
    <xf numFmtId="9" fontId="0" fillId="2" borderId="0" xfId="0" applyNumberFormat="1" applyFill="1" applyAlignment="1">
      <alignment horizontal="center"/>
    </xf>
    <xf numFmtId="0" fontId="1" fillId="2" borderId="2" xfId="0" applyFont="1" applyFill="1" applyBorder="1" applyAlignment="1">
      <alignment horizontal="center" vertical="center"/>
    </xf>
    <xf numFmtId="0" fontId="4" fillId="0" borderId="2" xfId="0" applyFont="1" applyBorder="1" applyAlignment="1">
      <alignment horizontal="center" vertical="center"/>
    </xf>
    <xf numFmtId="0" fontId="5" fillId="2" borderId="0" xfId="0" applyFont="1" applyFill="1"/>
    <xf numFmtId="9" fontId="6" fillId="2" borderId="1" xfId="0" applyNumberFormat="1" applyFont="1" applyFill="1" applyBorder="1" applyAlignment="1">
      <alignment horizontal="center"/>
    </xf>
    <xf numFmtId="0" fontId="0" fillId="2" borderId="1" xfId="0" applyNumberFormat="1" applyFill="1" applyBorder="1" applyAlignment="1">
      <alignment horizontal="center"/>
    </xf>
    <xf numFmtId="0" fontId="6" fillId="2" borderId="1" xfId="0" applyNumberFormat="1" applyFont="1" applyFill="1" applyBorder="1" applyAlignment="1">
      <alignment horizontal="center"/>
    </xf>
    <xf numFmtId="0" fontId="0" fillId="2" borderId="3" xfId="0" applyNumberFormat="1" applyFill="1" applyBorder="1" applyAlignment="1">
      <alignment horizontal="center"/>
    </xf>
    <xf numFmtId="0" fontId="3" fillId="2" borderId="1" xfId="0" applyNumberFormat="1" applyFont="1" applyFill="1" applyBorder="1" applyAlignment="1">
      <alignment horizontal="center"/>
    </xf>
    <xf numFmtId="0" fontId="7" fillId="2" borderId="1" xfId="0" applyNumberFormat="1" applyFont="1" applyFill="1" applyBorder="1" applyAlignment="1">
      <alignment horizontal="center"/>
    </xf>
    <xf numFmtId="9" fontId="0" fillId="2" borderId="4" xfId="0" applyNumberFormat="1" applyFill="1" applyBorder="1" applyAlignment="1">
      <alignment horizontal="center" vertical="center" wrapText="1"/>
    </xf>
    <xf numFmtId="9" fontId="0" fillId="2" borderId="1" xfId="0" applyNumberFormat="1" applyFill="1" applyBorder="1" applyAlignment="1">
      <alignment horizontal="center" vertical="center" wrapText="1"/>
    </xf>
    <xf numFmtId="9" fontId="0" fillId="2" borderId="3" xfId="0" applyNumberFormat="1" applyFill="1" applyBorder="1" applyAlignment="1">
      <alignment horizontal="center" vertical="center" wrapText="1"/>
    </xf>
    <xf numFmtId="0" fontId="0" fillId="2" borderId="3" xfId="0" applyFill="1" applyBorder="1" applyAlignment="1">
      <alignment vertical="top"/>
    </xf>
    <xf numFmtId="0" fontId="0" fillId="2"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48C18-ADF0-4E17-93E7-5DA672E909A1}">
  <dimension ref="C3:T45"/>
  <sheetViews>
    <sheetView tabSelected="1" topLeftCell="J4" workbookViewId="0">
      <selection activeCell="T11" sqref="T11"/>
    </sheetView>
  </sheetViews>
  <sheetFormatPr defaultRowHeight="14.4" x14ac:dyDescent="0.3"/>
  <cols>
    <col min="4" max="4" width="15.77734375" customWidth="1"/>
    <col min="5" max="5" width="18.77734375" customWidth="1"/>
    <col min="6" max="6" width="19.77734375" bestFit="1" customWidth="1"/>
    <col min="7" max="7" width="13.5546875" customWidth="1"/>
    <col min="8" max="8" width="8.6640625" customWidth="1"/>
    <col min="9" max="10" width="11.44140625" customWidth="1"/>
    <col min="11" max="11" width="53.33203125" customWidth="1"/>
  </cols>
  <sheetData>
    <row r="3" spans="3:20" x14ac:dyDescent="0.3">
      <c r="C3" s="1"/>
      <c r="D3" s="1"/>
      <c r="E3" s="1"/>
      <c r="F3" s="1"/>
      <c r="G3" s="1"/>
      <c r="H3" s="1"/>
      <c r="I3" s="1"/>
      <c r="J3" s="27"/>
      <c r="K3" s="1"/>
      <c r="L3" s="1"/>
      <c r="M3" s="1"/>
    </row>
    <row r="4" spans="3:20" x14ac:dyDescent="0.3">
      <c r="C4" s="1"/>
      <c r="D4" s="8" t="s">
        <v>0</v>
      </c>
      <c r="E4" s="8"/>
      <c r="F4" s="8"/>
      <c r="G4" s="1"/>
      <c r="H4" s="1"/>
      <c r="I4" s="1"/>
      <c r="J4" s="27"/>
      <c r="K4" s="1"/>
      <c r="L4" s="1"/>
      <c r="M4" s="1"/>
    </row>
    <row r="5" spans="3:20" x14ac:dyDescent="0.3">
      <c r="C5" s="1"/>
      <c r="D5" s="1"/>
      <c r="E5" s="1"/>
      <c r="F5" s="1"/>
      <c r="G5" s="1"/>
      <c r="H5" s="1"/>
      <c r="I5" s="1"/>
      <c r="J5" s="27"/>
      <c r="K5" s="1"/>
      <c r="L5" s="1"/>
      <c r="M5" s="1"/>
    </row>
    <row r="6" spans="3:20" ht="18" x14ac:dyDescent="0.3">
      <c r="C6" s="1"/>
      <c r="D6" s="14" t="s">
        <v>2</v>
      </c>
      <c r="E6" s="14" t="s">
        <v>22</v>
      </c>
      <c r="F6" s="14" t="s">
        <v>12</v>
      </c>
      <c r="G6" s="15" t="s">
        <v>43</v>
      </c>
      <c r="H6" s="14" t="s">
        <v>1</v>
      </c>
      <c r="I6" s="14" t="s">
        <v>42</v>
      </c>
      <c r="J6" s="14" t="s">
        <v>44</v>
      </c>
      <c r="K6" s="14" t="s">
        <v>41</v>
      </c>
      <c r="L6" s="1"/>
      <c r="M6" s="1"/>
    </row>
    <row r="7" spans="3:20" ht="15.6" x14ac:dyDescent="0.3">
      <c r="C7" s="1"/>
      <c r="D7" s="2" t="s">
        <v>3</v>
      </c>
      <c r="E7" s="9"/>
      <c r="F7" s="3" t="s">
        <v>23</v>
      </c>
      <c r="G7" s="3" t="s">
        <v>7</v>
      </c>
      <c r="H7" s="4">
        <v>0.97</v>
      </c>
      <c r="I7" s="4"/>
      <c r="J7" s="18"/>
      <c r="K7" s="23" t="s">
        <v>50</v>
      </c>
      <c r="L7" s="1"/>
      <c r="M7" s="1"/>
      <c r="R7">
        <f>79/100*0.3</f>
        <v>0.23699999999999999</v>
      </c>
    </row>
    <row r="8" spans="3:20" ht="15.6" x14ac:dyDescent="0.3">
      <c r="C8" s="1"/>
      <c r="D8" s="2"/>
      <c r="E8" s="10" t="s">
        <v>13</v>
      </c>
      <c r="F8" s="3" t="s">
        <v>24</v>
      </c>
      <c r="G8" s="3" t="s">
        <v>8</v>
      </c>
      <c r="H8" s="4">
        <v>0.95</v>
      </c>
      <c r="I8" s="17">
        <f>SUM(H7:H11)/4</f>
        <v>0.96249999999999991</v>
      </c>
      <c r="J8" s="19" t="s">
        <v>47</v>
      </c>
      <c r="K8" s="24"/>
      <c r="L8" s="1"/>
      <c r="M8" s="1"/>
      <c r="R8">
        <f>0.3</f>
        <v>0.3</v>
      </c>
    </row>
    <row r="9" spans="3:20" ht="15.6" x14ac:dyDescent="0.3">
      <c r="C9" s="1"/>
      <c r="D9" s="2"/>
      <c r="E9" s="10"/>
      <c r="F9" s="3"/>
      <c r="G9" s="3" t="s">
        <v>9</v>
      </c>
      <c r="H9" s="4">
        <v>0.96</v>
      </c>
      <c r="I9" s="4"/>
      <c r="J9" s="18"/>
      <c r="K9" s="24"/>
      <c r="L9" s="1"/>
      <c r="M9" s="1"/>
      <c r="R9">
        <f>0.75-R7-R8</f>
        <v>0.21300000000000002</v>
      </c>
    </row>
    <row r="10" spans="3:20" ht="15.6" x14ac:dyDescent="0.3">
      <c r="C10" s="1"/>
      <c r="D10" s="2"/>
      <c r="E10" s="10"/>
      <c r="F10" s="3"/>
      <c r="G10" s="3" t="s">
        <v>10</v>
      </c>
      <c r="H10" s="4">
        <v>0.97</v>
      </c>
      <c r="I10" s="4"/>
      <c r="J10" s="18"/>
      <c r="K10" s="24"/>
      <c r="L10" s="1"/>
      <c r="M10" s="1"/>
      <c r="T10">
        <f>0.22/0.4</f>
        <v>0.54999999999999993</v>
      </c>
    </row>
    <row r="11" spans="3:20" ht="37.799999999999997" customHeight="1" x14ac:dyDescent="0.3">
      <c r="C11" s="1"/>
      <c r="D11" s="7"/>
      <c r="E11" s="11"/>
      <c r="F11" s="5"/>
      <c r="G11" s="5"/>
      <c r="H11" s="6"/>
      <c r="I11" s="6"/>
      <c r="J11" s="20"/>
      <c r="K11" s="25"/>
      <c r="L11" s="1"/>
      <c r="M11" s="1"/>
    </row>
    <row r="12" spans="3:20" ht="15.6" x14ac:dyDescent="0.3">
      <c r="C12" s="1"/>
      <c r="D12" s="2" t="s">
        <v>4</v>
      </c>
      <c r="E12" s="10"/>
      <c r="F12" s="3" t="s">
        <v>25</v>
      </c>
      <c r="G12" s="3" t="s">
        <v>7</v>
      </c>
      <c r="H12" s="4">
        <v>0.95</v>
      </c>
      <c r="I12" s="4"/>
      <c r="J12" s="18"/>
      <c r="K12" s="23" t="s">
        <v>51</v>
      </c>
      <c r="L12" s="1"/>
      <c r="M12" s="1"/>
    </row>
    <row r="13" spans="3:20" ht="15.6" x14ac:dyDescent="0.3">
      <c r="C13" s="1"/>
      <c r="D13" s="2"/>
      <c r="E13" s="10" t="s">
        <v>14</v>
      </c>
      <c r="F13" s="3" t="s">
        <v>26</v>
      </c>
      <c r="G13" s="3" t="s">
        <v>8</v>
      </c>
      <c r="H13" s="4">
        <v>0.71</v>
      </c>
      <c r="I13" s="17">
        <f>SUM(H12:H16)/4</f>
        <v>0.83</v>
      </c>
      <c r="J13" s="19" t="s">
        <v>48</v>
      </c>
      <c r="K13" s="24"/>
      <c r="L13" s="1"/>
      <c r="M13" s="1"/>
    </row>
    <row r="14" spans="3:20" ht="15.6" x14ac:dyDescent="0.3">
      <c r="C14" s="1"/>
      <c r="D14" s="2"/>
      <c r="E14" s="10"/>
      <c r="F14" s="3" t="s">
        <v>27</v>
      </c>
      <c r="G14" s="3" t="s">
        <v>9</v>
      </c>
      <c r="H14" s="4">
        <v>0.81</v>
      </c>
      <c r="I14" s="4"/>
      <c r="J14" s="18"/>
      <c r="K14" s="24"/>
      <c r="L14" s="1"/>
      <c r="M14" s="1"/>
    </row>
    <row r="15" spans="3:20" ht="15.6" x14ac:dyDescent="0.3">
      <c r="C15" s="1"/>
      <c r="D15" s="2"/>
      <c r="E15" s="10"/>
      <c r="F15" s="3"/>
      <c r="G15" s="3" t="s">
        <v>10</v>
      </c>
      <c r="H15" s="4">
        <v>0.85</v>
      </c>
      <c r="I15" s="4"/>
      <c r="J15" s="18"/>
      <c r="K15" s="24"/>
      <c r="L15" s="1"/>
      <c r="M15" s="1"/>
    </row>
    <row r="16" spans="3:20" ht="11.4" customHeight="1" x14ac:dyDescent="0.3">
      <c r="C16" s="1"/>
      <c r="D16" s="7"/>
      <c r="E16" s="11"/>
      <c r="F16" s="5"/>
      <c r="G16" s="5"/>
      <c r="H16" s="6"/>
      <c r="I16" s="6"/>
      <c r="J16" s="20"/>
      <c r="K16" s="25"/>
      <c r="L16" s="1"/>
      <c r="M16" s="1"/>
    </row>
    <row r="17" spans="3:20" ht="15.6" x14ac:dyDescent="0.3">
      <c r="C17" s="1"/>
      <c r="D17" s="2" t="s">
        <v>5</v>
      </c>
      <c r="E17" s="10"/>
      <c r="F17" s="3" t="s">
        <v>28</v>
      </c>
      <c r="G17" s="3" t="s">
        <v>7</v>
      </c>
      <c r="H17" s="4">
        <v>0.95</v>
      </c>
      <c r="I17" s="4"/>
      <c r="J17" s="18"/>
      <c r="K17" s="23" t="s">
        <v>52</v>
      </c>
      <c r="L17" s="1"/>
      <c r="M17" s="1"/>
    </row>
    <row r="18" spans="3:20" ht="15.6" x14ac:dyDescent="0.3">
      <c r="C18" s="1"/>
      <c r="D18" s="2"/>
      <c r="E18" s="10" t="s">
        <v>15</v>
      </c>
      <c r="F18" s="3" t="s">
        <v>29</v>
      </c>
      <c r="G18" s="3" t="s">
        <v>8</v>
      </c>
      <c r="H18" s="4">
        <v>1</v>
      </c>
      <c r="I18" s="17">
        <f>SUM(H17:H21)/4</f>
        <v>0.98</v>
      </c>
      <c r="J18" s="19" t="s">
        <v>46</v>
      </c>
      <c r="K18" s="24"/>
      <c r="L18" s="1"/>
      <c r="M18" s="1"/>
      <c r="Q18" t="s">
        <v>35</v>
      </c>
      <c r="R18">
        <v>1901</v>
      </c>
      <c r="S18" t="s">
        <v>39</v>
      </c>
      <c r="T18">
        <f>R18/(R18+R22)</f>
        <v>0.98497409326424867</v>
      </c>
    </row>
    <row r="19" spans="3:20" ht="15.6" x14ac:dyDescent="0.3">
      <c r="C19" s="1"/>
      <c r="D19" s="2"/>
      <c r="E19" s="10"/>
      <c r="F19" s="3" t="s">
        <v>30</v>
      </c>
      <c r="G19" s="3" t="s">
        <v>9</v>
      </c>
      <c r="H19" s="4">
        <v>0.98</v>
      </c>
      <c r="I19" s="4"/>
      <c r="J19" s="18"/>
      <c r="K19" s="24"/>
      <c r="L19" s="1"/>
      <c r="M19" s="1"/>
      <c r="Q19" t="s">
        <v>36</v>
      </c>
      <c r="R19">
        <v>538</v>
      </c>
      <c r="S19" t="s">
        <v>40</v>
      </c>
      <c r="T19">
        <f>R21/(R21+R19)</f>
        <v>0.34470158343483559</v>
      </c>
    </row>
    <row r="20" spans="3:20" ht="15.6" x14ac:dyDescent="0.3">
      <c r="C20" s="1"/>
      <c r="D20" s="2"/>
      <c r="E20" s="10"/>
      <c r="F20" s="3" t="s">
        <v>31</v>
      </c>
      <c r="G20" s="3" t="s">
        <v>10</v>
      </c>
      <c r="H20" s="4">
        <v>0.99</v>
      </c>
      <c r="I20" s="4"/>
      <c r="J20" s="18"/>
      <c r="K20" s="24"/>
      <c r="L20" s="1"/>
      <c r="M20" s="1"/>
    </row>
    <row r="21" spans="3:20" ht="55.2" customHeight="1" x14ac:dyDescent="0.3">
      <c r="C21" s="1"/>
      <c r="D21" s="7"/>
      <c r="E21" s="11"/>
      <c r="F21" s="5"/>
      <c r="G21" s="5"/>
      <c r="H21" s="6"/>
      <c r="I21" s="6"/>
      <c r="J21" s="20"/>
      <c r="K21" s="25"/>
      <c r="L21" s="1"/>
      <c r="M21" s="1"/>
      <c r="Q21" t="s">
        <v>37</v>
      </c>
      <c r="R21">
        <v>283</v>
      </c>
    </row>
    <row r="22" spans="3:20" ht="15.6" x14ac:dyDescent="0.3">
      <c r="C22" s="1"/>
      <c r="D22" s="2" t="s">
        <v>6</v>
      </c>
      <c r="E22" s="10"/>
      <c r="F22" s="3" t="s">
        <v>32</v>
      </c>
      <c r="G22" s="3" t="s">
        <v>7</v>
      </c>
      <c r="H22" s="4">
        <v>0.95</v>
      </c>
      <c r="I22" s="4"/>
      <c r="J22" s="18"/>
      <c r="K22" s="23" t="s">
        <v>53</v>
      </c>
      <c r="L22" s="1"/>
      <c r="M22" s="1"/>
      <c r="Q22" t="s">
        <v>38</v>
      </c>
      <c r="R22">
        <v>29</v>
      </c>
    </row>
    <row r="23" spans="3:20" x14ac:dyDescent="0.3">
      <c r="C23" s="1"/>
      <c r="D23" s="3"/>
      <c r="E23" s="10" t="s">
        <v>14</v>
      </c>
      <c r="F23" s="3" t="s">
        <v>33</v>
      </c>
      <c r="G23" s="3" t="s">
        <v>8</v>
      </c>
      <c r="H23" s="4">
        <v>0.66</v>
      </c>
      <c r="I23" s="17">
        <f>SUM(H22:H26)/4</f>
        <v>0.80249999999999988</v>
      </c>
      <c r="J23" s="22" t="s">
        <v>49</v>
      </c>
      <c r="K23" s="24"/>
      <c r="L23" s="1"/>
      <c r="M23" s="1"/>
    </row>
    <row r="24" spans="3:20" x14ac:dyDescent="0.3">
      <c r="C24" s="1"/>
      <c r="D24" s="3"/>
      <c r="E24" s="10"/>
      <c r="F24" s="3"/>
      <c r="G24" s="3" t="s">
        <v>9</v>
      </c>
      <c r="H24" s="4">
        <v>0.78</v>
      </c>
      <c r="I24" s="4"/>
      <c r="J24" s="18"/>
      <c r="K24" s="24"/>
      <c r="L24" s="1"/>
      <c r="M24" s="1"/>
      <c r="Q24" t="s">
        <v>35</v>
      </c>
      <c r="R24">
        <v>538</v>
      </c>
      <c r="S24" t="s">
        <v>39</v>
      </c>
      <c r="T24">
        <f>R24/(R24+R28)</f>
        <v>0.64741275571600476</v>
      </c>
    </row>
    <row r="25" spans="3:20" x14ac:dyDescent="0.3">
      <c r="C25" s="1"/>
      <c r="D25" s="3"/>
      <c r="E25" s="10"/>
      <c r="F25" s="3"/>
      <c r="G25" s="3" t="s">
        <v>10</v>
      </c>
      <c r="H25" s="4">
        <v>0.82</v>
      </c>
      <c r="I25" s="4"/>
      <c r="J25" s="18"/>
      <c r="K25" s="24"/>
      <c r="L25" s="1"/>
      <c r="M25" s="1"/>
    </row>
    <row r="26" spans="3:20" ht="40.200000000000003" customHeight="1" x14ac:dyDescent="0.3">
      <c r="C26" s="1"/>
      <c r="D26" s="5"/>
      <c r="E26" s="11"/>
      <c r="F26" s="5"/>
      <c r="G26" s="5"/>
      <c r="H26" s="6"/>
      <c r="I26" s="6"/>
      <c r="J26" s="20"/>
      <c r="K26" s="25"/>
      <c r="L26" s="1"/>
      <c r="M26" s="1"/>
      <c r="Q26" t="s">
        <v>36</v>
      </c>
      <c r="R26">
        <v>1901</v>
      </c>
      <c r="S26" t="s">
        <v>40</v>
      </c>
      <c r="T26">
        <f>R27/(R27+R26)</f>
        <v>1.5025906735751295E-2</v>
      </c>
    </row>
    <row r="27" spans="3:20" ht="15.6" x14ac:dyDescent="0.3">
      <c r="C27" s="1"/>
      <c r="D27" s="2" t="s">
        <v>11</v>
      </c>
      <c r="E27" s="10"/>
      <c r="F27" s="3" t="s">
        <v>16</v>
      </c>
      <c r="G27" s="3" t="s">
        <v>7</v>
      </c>
      <c r="H27" s="4">
        <v>0.97</v>
      </c>
      <c r="I27" s="4"/>
      <c r="J27" s="18"/>
      <c r="K27" s="23" t="s">
        <v>54</v>
      </c>
      <c r="L27" s="1"/>
      <c r="M27" s="1"/>
      <c r="Q27" t="s">
        <v>37</v>
      </c>
      <c r="R27">
        <v>29</v>
      </c>
    </row>
    <row r="28" spans="3:20" x14ac:dyDescent="0.3">
      <c r="C28" s="1"/>
      <c r="D28" s="3"/>
      <c r="E28" s="10" t="s">
        <v>14</v>
      </c>
      <c r="F28" s="3" t="s">
        <v>17</v>
      </c>
      <c r="G28" s="3" t="s">
        <v>8</v>
      </c>
      <c r="H28" s="4">
        <v>1</v>
      </c>
      <c r="I28" s="17">
        <f>SUM(H27:H30)/4</f>
        <v>0.98750000000000004</v>
      </c>
      <c r="J28" s="21" t="s">
        <v>45</v>
      </c>
      <c r="K28" s="24"/>
      <c r="L28" s="1"/>
      <c r="M28" s="1"/>
      <c r="Q28" t="s">
        <v>38</v>
      </c>
      <c r="R28">
        <v>293</v>
      </c>
    </row>
    <row r="29" spans="3:20" x14ac:dyDescent="0.3">
      <c r="C29" s="1"/>
      <c r="D29" s="3"/>
      <c r="E29" s="10"/>
      <c r="F29" s="3" t="s">
        <v>18</v>
      </c>
      <c r="G29" s="3" t="s">
        <v>9</v>
      </c>
      <c r="H29" s="4">
        <v>0.99</v>
      </c>
      <c r="I29" s="4"/>
      <c r="J29" s="18"/>
      <c r="K29" s="24"/>
      <c r="L29" s="1"/>
      <c r="M29" s="1"/>
    </row>
    <row r="30" spans="3:20" x14ac:dyDescent="0.3">
      <c r="C30" s="1"/>
      <c r="D30" s="3"/>
      <c r="E30" s="10"/>
      <c r="F30" s="3" t="s">
        <v>19</v>
      </c>
      <c r="G30" s="3" t="s">
        <v>10</v>
      </c>
      <c r="H30" s="4">
        <v>0.99</v>
      </c>
      <c r="I30" s="4"/>
      <c r="J30" s="18"/>
      <c r="K30" s="24"/>
      <c r="L30" s="1"/>
      <c r="M30" s="1"/>
    </row>
    <row r="31" spans="3:20" x14ac:dyDescent="0.3">
      <c r="C31" s="1"/>
      <c r="D31" s="3"/>
      <c r="E31" s="10"/>
      <c r="F31" s="3" t="s">
        <v>20</v>
      </c>
      <c r="G31" s="3"/>
      <c r="H31" s="4"/>
      <c r="I31" s="4"/>
      <c r="J31" s="18"/>
      <c r="K31" s="24"/>
      <c r="L31" s="1"/>
      <c r="M31" s="1"/>
    </row>
    <row r="32" spans="3:20" ht="24" customHeight="1" x14ac:dyDescent="0.3">
      <c r="C32" s="1"/>
      <c r="D32" s="5"/>
      <c r="E32" s="11"/>
      <c r="F32" s="26" t="s">
        <v>21</v>
      </c>
      <c r="G32" s="5"/>
      <c r="H32" s="6"/>
      <c r="I32" s="6"/>
      <c r="J32" s="20"/>
      <c r="K32" s="25"/>
      <c r="L32" s="1"/>
      <c r="M32" s="1"/>
    </row>
    <row r="33" spans="3:13" x14ac:dyDescent="0.3">
      <c r="C33" s="1"/>
      <c r="D33" s="1"/>
      <c r="E33" s="12"/>
      <c r="F33" s="1"/>
      <c r="G33" s="1"/>
      <c r="H33" s="13"/>
      <c r="I33" s="13"/>
      <c r="J33" s="13"/>
      <c r="K33" s="13"/>
      <c r="L33" s="1"/>
      <c r="M33" s="1"/>
    </row>
    <row r="34" spans="3:13" x14ac:dyDescent="0.3">
      <c r="C34" s="1"/>
      <c r="D34" s="1"/>
      <c r="E34" s="1"/>
      <c r="F34" s="1"/>
      <c r="G34" s="1"/>
      <c r="H34" s="1"/>
      <c r="I34" s="1"/>
      <c r="J34" s="1"/>
      <c r="K34" s="1"/>
      <c r="L34" s="1"/>
      <c r="M34" s="1"/>
    </row>
    <row r="35" spans="3:13" x14ac:dyDescent="0.3">
      <c r="C35" s="1"/>
      <c r="D35" s="16" t="s">
        <v>34</v>
      </c>
      <c r="E35" s="1"/>
      <c r="F35" s="1"/>
      <c r="G35" s="1"/>
      <c r="H35" s="1"/>
      <c r="I35" s="1"/>
      <c r="J35" s="1"/>
      <c r="K35" s="1"/>
      <c r="L35" s="1"/>
      <c r="M35" s="1"/>
    </row>
    <row r="36" spans="3:13" x14ac:dyDescent="0.3">
      <c r="C36" s="1"/>
      <c r="D36" s="1"/>
      <c r="E36" s="1"/>
      <c r="F36" s="1"/>
      <c r="G36" s="1"/>
      <c r="H36" s="1"/>
      <c r="I36" s="1"/>
      <c r="J36" s="1"/>
      <c r="K36" s="1"/>
      <c r="L36" s="1"/>
      <c r="M36" s="1"/>
    </row>
    <row r="37" spans="3:13" x14ac:dyDescent="0.3">
      <c r="C37" s="1"/>
      <c r="D37" s="1"/>
      <c r="E37" s="1"/>
      <c r="F37" s="1"/>
      <c r="G37" s="1"/>
      <c r="H37" s="1"/>
      <c r="I37" s="1"/>
      <c r="J37" s="1"/>
      <c r="K37" s="1"/>
      <c r="L37" s="1"/>
      <c r="M37" s="1"/>
    </row>
    <row r="38" spans="3:13" x14ac:dyDescent="0.3">
      <c r="C38" s="1"/>
      <c r="D38" s="1"/>
      <c r="E38" s="1"/>
      <c r="F38" s="1"/>
      <c r="G38" s="1"/>
      <c r="H38" s="1"/>
      <c r="I38" s="1"/>
      <c r="J38" s="1"/>
      <c r="K38" s="1"/>
      <c r="L38" s="1"/>
      <c r="M38" s="1"/>
    </row>
    <row r="39" spans="3:13" x14ac:dyDescent="0.3">
      <c r="C39" s="1"/>
      <c r="D39" s="1"/>
      <c r="E39" s="1"/>
      <c r="F39" s="1"/>
      <c r="G39" s="1"/>
      <c r="H39" s="1"/>
      <c r="I39" s="1"/>
      <c r="J39" s="1"/>
      <c r="K39" s="1"/>
      <c r="L39" s="1"/>
      <c r="M39" s="1"/>
    </row>
    <row r="40" spans="3:13" x14ac:dyDescent="0.3">
      <c r="C40" s="1"/>
      <c r="D40" s="1"/>
      <c r="E40" s="1"/>
      <c r="F40" s="1"/>
      <c r="G40" s="1"/>
      <c r="H40" s="1"/>
      <c r="I40" s="1"/>
      <c r="J40" s="1"/>
      <c r="K40" s="1"/>
      <c r="L40" s="1"/>
      <c r="M40" s="1"/>
    </row>
    <row r="41" spans="3:13" x14ac:dyDescent="0.3">
      <c r="C41" s="1"/>
      <c r="D41" s="1"/>
      <c r="E41" s="1"/>
      <c r="F41" s="1"/>
      <c r="G41" s="1"/>
      <c r="H41" s="1"/>
      <c r="I41" s="1"/>
      <c r="J41" s="1"/>
      <c r="K41" s="1"/>
      <c r="L41" s="1"/>
      <c r="M41" s="1"/>
    </row>
    <row r="42" spans="3:13" x14ac:dyDescent="0.3">
      <c r="C42" s="1"/>
      <c r="D42" s="1"/>
      <c r="E42" s="1"/>
      <c r="F42" s="1"/>
      <c r="G42" s="1"/>
      <c r="H42" s="1"/>
      <c r="I42" s="1"/>
      <c r="J42" s="1"/>
      <c r="K42" s="1"/>
      <c r="L42" s="1"/>
      <c r="M42" s="1"/>
    </row>
    <row r="43" spans="3:13" x14ac:dyDescent="0.3">
      <c r="C43" s="1"/>
      <c r="D43" s="1"/>
      <c r="E43" s="1"/>
      <c r="F43" s="1"/>
      <c r="G43" s="1"/>
      <c r="H43" s="1"/>
      <c r="I43" s="1"/>
      <c r="J43" s="1"/>
      <c r="K43" s="1"/>
      <c r="L43" s="1"/>
      <c r="M43" s="1"/>
    </row>
    <row r="44" spans="3:13" x14ac:dyDescent="0.3">
      <c r="C44" s="1"/>
      <c r="D44" s="1"/>
      <c r="E44" s="1"/>
      <c r="F44" s="1"/>
      <c r="G44" s="1"/>
      <c r="H44" s="1"/>
      <c r="I44" s="1"/>
      <c r="J44" s="1"/>
      <c r="K44" s="1"/>
      <c r="L44" s="1"/>
      <c r="M44" s="1"/>
    </row>
    <row r="45" spans="3:13" x14ac:dyDescent="0.3">
      <c r="C45" s="1"/>
      <c r="D45" s="1"/>
      <c r="E45" s="1"/>
      <c r="F45" s="1"/>
      <c r="G45" s="1"/>
      <c r="H45" s="1"/>
      <c r="I45" s="1"/>
      <c r="J45" s="1"/>
      <c r="K45" s="1"/>
      <c r="L45" s="1"/>
      <c r="M45" s="1"/>
    </row>
  </sheetData>
  <mergeCells count="5">
    <mergeCell ref="K7:K11"/>
    <mergeCell ref="K12:K16"/>
    <mergeCell ref="K17:K21"/>
    <mergeCell ref="K22:K26"/>
    <mergeCell ref="K27:K32"/>
  </mergeCells>
  <pageMargins left="0.7" right="0.7" top="0.75" bottom="0.75" header="0.3" footer="0.3"/>
  <pageSetup paperSize="9" orientation="portrait" r:id="rId1"/>
  <ignoredErrors>
    <ignoredError sqref="I8 I13 I18 I23 I28"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Alvarez</dc:creator>
  <cp:lastModifiedBy>Manuel Alvarez</cp:lastModifiedBy>
  <dcterms:created xsi:type="dcterms:W3CDTF">2023-05-22T01:10:44Z</dcterms:created>
  <dcterms:modified xsi:type="dcterms:W3CDTF">2023-06-09T01:27:00Z</dcterms:modified>
</cp:coreProperties>
</file>