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ecmo\Tecmo_Source_Code\TSB_Stable_Rebuild\DOCS\"/>
    </mc:Choice>
  </mc:AlternateContent>
  <xr:revisionPtr revIDLastSave="0" documentId="8_{B9905E95-36F0-4BE0-8497-3474264110DA}" xr6:coauthVersionLast="47" xr6:coauthVersionMax="47" xr10:uidLastSave="{00000000-0000-0000-0000-000000000000}"/>
  <bookViews>
    <workbookView xWindow="-120" yWindow="-120" windowWidth="29040" windowHeight="15840"/>
  </bookViews>
  <sheets>
    <sheet name="TABLES" sheetId="1" r:id="rId1"/>
    <sheet name="SPEED WORK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L19" i="2"/>
  <c r="T24" i="2"/>
  <c r="R25" i="2"/>
  <c r="T25" i="2"/>
  <c r="R23" i="2"/>
  <c r="T23" i="2"/>
  <c r="S93" i="1"/>
  <c r="S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C3" i="2"/>
  <c r="E9" i="2"/>
  <c r="L9" i="2"/>
  <c r="G12" i="1"/>
  <c r="G11" i="1"/>
  <c r="F11" i="1"/>
  <c r="G13" i="1"/>
  <c r="H13" i="1"/>
  <c r="G14" i="1"/>
  <c r="H14" i="1"/>
  <c r="G15" i="1"/>
  <c r="H15" i="1"/>
  <c r="J15" i="1"/>
  <c r="G16" i="1"/>
  <c r="H16" i="1"/>
  <c r="G17" i="1"/>
  <c r="H17" i="1"/>
  <c r="G21" i="1"/>
  <c r="G22" i="1"/>
  <c r="H22" i="1"/>
  <c r="G23" i="1"/>
  <c r="H23" i="1"/>
  <c r="G24" i="1"/>
  <c r="H24" i="1"/>
  <c r="J24" i="1"/>
  <c r="G25" i="1"/>
  <c r="H25" i="1"/>
  <c r="G26" i="1"/>
  <c r="H26" i="1"/>
  <c r="N26" i="1"/>
  <c r="G27" i="1"/>
  <c r="H27" i="1"/>
  <c r="J27" i="1"/>
  <c r="G28" i="1"/>
  <c r="H28" i="1"/>
  <c r="O28" i="1"/>
  <c r="G29" i="1"/>
  <c r="H29" i="1"/>
  <c r="G30" i="1"/>
  <c r="H30" i="1"/>
  <c r="O30" i="1"/>
  <c r="G31" i="1"/>
  <c r="H31" i="1"/>
  <c r="G32" i="1"/>
  <c r="H32" i="1"/>
  <c r="N32" i="1"/>
  <c r="G33" i="1"/>
  <c r="H33" i="1"/>
  <c r="J33" i="1"/>
  <c r="H11" i="1"/>
  <c r="G10" i="1"/>
  <c r="H10" i="1"/>
  <c r="H12" i="1"/>
  <c r="O12" i="1"/>
  <c r="J12" i="1"/>
  <c r="F10" i="1"/>
  <c r="G9" i="1"/>
  <c r="G8" i="1"/>
  <c r="G7" i="1"/>
  <c r="H9" i="1"/>
  <c r="J9" i="1"/>
  <c r="F8" i="1"/>
  <c r="H7" i="1"/>
  <c r="J7" i="1"/>
  <c r="B3" i="2"/>
  <c r="C7" i="2"/>
  <c r="T66" i="1"/>
  <c r="V66" i="1"/>
  <c r="Y66" i="1"/>
  <c r="T65" i="1"/>
  <c r="V65" i="1"/>
  <c r="Y65" i="1"/>
  <c r="T67" i="1"/>
  <c r="V67" i="1"/>
  <c r="Y67" i="1"/>
  <c r="T68" i="1"/>
  <c r="V68" i="1"/>
  <c r="Y68" i="1"/>
  <c r="T69" i="1"/>
  <c r="V69" i="1"/>
  <c r="Y69" i="1"/>
  <c r="T70" i="1"/>
  <c r="V70" i="1"/>
  <c r="Y70" i="1"/>
  <c r="T71" i="1"/>
  <c r="V71" i="1"/>
  <c r="Y71" i="1"/>
  <c r="T72" i="1"/>
  <c r="V72" i="1"/>
  <c r="Y72" i="1"/>
  <c r="T73" i="1"/>
  <c r="V73" i="1"/>
  <c r="Y73" i="1"/>
  <c r="T74" i="1"/>
  <c r="V74" i="1"/>
  <c r="Y74" i="1"/>
  <c r="T75" i="1"/>
  <c r="V75" i="1"/>
  <c r="Y75" i="1"/>
  <c r="T76" i="1"/>
  <c r="V76" i="1"/>
  <c r="Y76" i="1"/>
  <c r="T77" i="1"/>
  <c r="V77" i="1"/>
  <c r="Y77" i="1"/>
  <c r="T78" i="1"/>
  <c r="V78" i="1"/>
  <c r="Y78" i="1"/>
  <c r="T79" i="1"/>
  <c r="V79" i="1"/>
  <c r="Y79" i="1"/>
  <c r="T80" i="1"/>
  <c r="V80" i="1"/>
  <c r="Y80" i="1"/>
  <c r="T81" i="1"/>
  <c r="V81" i="1"/>
  <c r="Y81" i="1"/>
  <c r="T82" i="1"/>
  <c r="V82" i="1"/>
  <c r="Y82" i="1"/>
  <c r="T83" i="1"/>
  <c r="V83" i="1"/>
  <c r="Y83" i="1"/>
  <c r="T84" i="1"/>
  <c r="V84" i="1"/>
  <c r="Y84" i="1"/>
  <c r="T85" i="1"/>
  <c r="V85" i="1"/>
  <c r="Y85" i="1"/>
  <c r="T86" i="1"/>
  <c r="V86" i="1"/>
  <c r="Y86" i="1"/>
  <c r="T87" i="1"/>
  <c r="V87" i="1"/>
  <c r="Y87" i="1"/>
  <c r="T88" i="1"/>
  <c r="V88" i="1"/>
  <c r="Y88" i="1"/>
  <c r="T89" i="1"/>
  <c r="V89" i="1"/>
  <c r="Y89" i="1"/>
  <c r="T90" i="1"/>
  <c r="V90" i="1"/>
  <c r="Y90" i="1"/>
  <c r="T91" i="1"/>
  <c r="V91" i="1"/>
  <c r="Y91" i="1"/>
  <c r="T92" i="1"/>
  <c r="V92" i="1"/>
  <c r="Y92" i="1"/>
  <c r="T93" i="1"/>
  <c r="V93" i="1"/>
  <c r="Y93" i="1"/>
  <c r="E60" i="2"/>
  <c r="E32" i="2"/>
  <c r="E41" i="2"/>
  <c r="H8" i="1"/>
  <c r="F7" i="1"/>
  <c r="G6" i="1"/>
  <c r="F6" i="1"/>
  <c r="R94" i="1"/>
  <c r="G5" i="1"/>
  <c r="H5" i="1"/>
  <c r="F5" i="1"/>
  <c r="G4" i="1"/>
  <c r="G3" i="1"/>
  <c r="H3" i="1"/>
  <c r="H4" i="1"/>
  <c r="F4" i="1"/>
  <c r="G2" i="1"/>
  <c r="H2" i="1"/>
  <c r="F3" i="1"/>
  <c r="L12" i="2"/>
  <c r="L64" i="2"/>
  <c r="E15" i="2"/>
  <c r="E63" i="2"/>
  <c r="E24" i="2"/>
  <c r="E61" i="2"/>
  <c r="E48" i="2"/>
  <c r="E8" i="2"/>
  <c r="E18" i="2"/>
  <c r="E12" i="2"/>
  <c r="E25" i="2"/>
  <c r="E65" i="2"/>
  <c r="E31" i="2"/>
  <c r="E52" i="2"/>
  <c r="E21" i="2"/>
  <c r="E26" i="2"/>
  <c r="E47" i="2"/>
  <c r="E38" i="2"/>
  <c r="E19" i="2"/>
  <c r="E33" i="2"/>
  <c r="E59" i="2"/>
  <c r="E27" i="2"/>
  <c r="E51" i="2"/>
  <c r="E44" i="2"/>
  <c r="E34" i="2"/>
  <c r="E45" i="2"/>
  <c r="E23" i="2"/>
  <c r="E20" i="2"/>
  <c r="E16" i="2"/>
  <c r="E13" i="2"/>
  <c r="E29" i="2"/>
  <c r="E57" i="2"/>
  <c r="E58" i="2"/>
  <c r="E39" i="2"/>
  <c r="E55" i="2"/>
  <c r="E22" i="2"/>
  <c r="E54" i="2"/>
  <c r="E37" i="2"/>
  <c r="E36" i="2"/>
  <c r="E17" i="2"/>
  <c r="E10" i="2"/>
  <c r="E43" i="2"/>
  <c r="E62" i="2"/>
  <c r="E50" i="2"/>
  <c r="E66" i="2"/>
  <c r="E42" i="2"/>
  <c r="E46" i="2"/>
  <c r="E30" i="2"/>
  <c r="E28" i="2"/>
  <c r="E40" i="2"/>
  <c r="E53" i="2"/>
  <c r="E11" i="2"/>
  <c r="E64" i="2"/>
  <c r="E49" i="2"/>
  <c r="E35" i="2"/>
  <c r="E14" i="2"/>
  <c r="E67" i="2"/>
  <c r="E56" i="2"/>
  <c r="L28" i="2"/>
  <c r="L44" i="2"/>
  <c r="L50" i="2"/>
  <c r="L43" i="2"/>
  <c r="L57" i="2"/>
  <c r="L60" i="2"/>
  <c r="L51" i="2"/>
  <c r="L35" i="2"/>
  <c r="L20" i="2"/>
  <c r="L36" i="2"/>
  <c r="L52" i="2"/>
  <c r="L66" i="2"/>
  <c r="L56" i="2"/>
  <c r="L42" i="2"/>
  <c r="L26" i="2"/>
  <c r="L10" i="2"/>
  <c r="L39" i="2"/>
  <c r="L27" i="2"/>
  <c r="L11" i="2"/>
  <c r="L25" i="2"/>
  <c r="L31" i="2"/>
  <c r="L15" i="2"/>
  <c r="L14" i="2"/>
  <c r="L41" i="2"/>
  <c r="L46" i="2"/>
  <c r="L17" i="2"/>
  <c r="L49" i="2"/>
  <c r="L30" i="2"/>
  <c r="L65" i="2"/>
  <c r="L58" i="2"/>
  <c r="L48" i="2"/>
  <c r="L21" i="2"/>
  <c r="L29" i="2"/>
  <c r="L37" i="2"/>
  <c r="L45" i="2"/>
  <c r="L53" i="2"/>
  <c r="L38" i="2"/>
  <c r="L54" i="2"/>
  <c r="L62" i="2"/>
  <c r="L59" i="2"/>
  <c r="L32" i="2"/>
  <c r="L63" i="2"/>
  <c r="L55" i="2"/>
  <c r="L40" i="2"/>
  <c r="L24" i="2"/>
  <c r="L8" i="2"/>
  <c r="L67" i="2"/>
  <c r="L22" i="2"/>
  <c r="L13" i="2"/>
  <c r="L33" i="2"/>
  <c r="L23" i="2"/>
  <c r="L47" i="2"/>
  <c r="L61" i="2"/>
  <c r="L34" i="2"/>
  <c r="L18" i="2"/>
  <c r="L16" i="2"/>
  <c r="O4" i="1"/>
  <c r="N4" i="1"/>
  <c r="J4" i="1"/>
  <c r="O11" i="1"/>
  <c r="N11" i="1"/>
  <c r="J11" i="1"/>
  <c r="N31" i="1"/>
  <c r="O31" i="1"/>
  <c r="J31" i="1"/>
  <c r="N25" i="1"/>
  <c r="O25" i="1"/>
  <c r="J25" i="1"/>
  <c r="E3" i="2"/>
  <c r="D3" i="2"/>
  <c r="C37" i="2"/>
  <c r="F2" i="1"/>
  <c r="O22" i="1"/>
  <c r="N22" i="1"/>
  <c r="J22" i="1"/>
  <c r="N2" i="1"/>
  <c r="O2" i="1"/>
  <c r="J2" i="1"/>
  <c r="O17" i="1"/>
  <c r="N17" i="1"/>
  <c r="J17" i="1"/>
  <c r="N14" i="1"/>
  <c r="O14" i="1"/>
  <c r="J14" i="1"/>
  <c r="K3" i="2"/>
  <c r="N3" i="1"/>
  <c r="O3" i="1"/>
  <c r="J3" i="1"/>
  <c r="N8" i="1"/>
  <c r="O8" i="1"/>
  <c r="J8" i="1"/>
  <c r="N33" i="1"/>
  <c r="O33" i="1"/>
  <c r="O23" i="1"/>
  <c r="J23" i="1"/>
  <c r="N23" i="1"/>
  <c r="O10" i="1"/>
  <c r="N10" i="1"/>
  <c r="J10" i="1"/>
  <c r="O29" i="1"/>
  <c r="N29" i="1"/>
  <c r="J29" i="1"/>
  <c r="O16" i="1"/>
  <c r="N16" i="1"/>
  <c r="J16" i="1"/>
  <c r="N13" i="1"/>
  <c r="O13" i="1"/>
  <c r="T94" i="1"/>
  <c r="V94" i="1"/>
  <c r="Y94" i="1"/>
  <c r="S95" i="1"/>
  <c r="N9" i="1"/>
  <c r="O9" i="1"/>
  <c r="N27" i="1"/>
  <c r="O27" i="1"/>
  <c r="G20" i="1"/>
  <c r="H21" i="1"/>
  <c r="N15" i="1"/>
  <c r="O15" i="1"/>
  <c r="O5" i="1"/>
  <c r="N5" i="1"/>
  <c r="F9" i="1"/>
  <c r="O24" i="1"/>
  <c r="N24" i="1"/>
  <c r="J5" i="1"/>
  <c r="H6" i="1"/>
  <c r="N7" i="1"/>
  <c r="O7" i="1"/>
  <c r="G34" i="1"/>
  <c r="J13" i="1"/>
  <c r="J32" i="1"/>
  <c r="J30" i="1"/>
  <c r="J28" i="1"/>
  <c r="J26" i="1"/>
  <c r="N30" i="1"/>
  <c r="N12" i="1"/>
  <c r="O32" i="1"/>
  <c r="O26" i="1"/>
  <c r="R26" i="2"/>
  <c r="N28" i="1"/>
  <c r="C36" i="2"/>
  <c r="C46" i="2"/>
  <c r="C15" i="2"/>
  <c r="C13" i="2"/>
  <c r="C66" i="2"/>
  <c r="C59" i="2"/>
  <c r="C67" i="2"/>
  <c r="C35" i="2"/>
  <c r="C58" i="2"/>
  <c r="C30" i="2"/>
  <c r="C43" i="2"/>
  <c r="C16" i="2"/>
  <c r="C60" i="2"/>
  <c r="C11" i="2"/>
  <c r="C39" i="2"/>
  <c r="C34" i="2"/>
  <c r="C42" i="2"/>
  <c r="C25" i="2"/>
  <c r="C65" i="2"/>
  <c r="C24" i="2"/>
  <c r="C41" i="2"/>
  <c r="C53" i="2"/>
  <c r="C51" i="2"/>
  <c r="C48" i="2"/>
  <c r="C9" i="2"/>
  <c r="C10" i="2"/>
  <c r="C8" i="2"/>
  <c r="D8" i="2"/>
  <c r="D9" i="2"/>
  <c r="D10" i="2"/>
  <c r="D11" i="2"/>
  <c r="C64" i="2"/>
  <c r="C54" i="2"/>
  <c r="C47" i="2"/>
  <c r="C14" i="2"/>
  <c r="C38" i="2"/>
  <c r="C55" i="2"/>
  <c r="C20" i="2"/>
  <c r="C19" i="2"/>
  <c r="C17" i="2"/>
  <c r="C27" i="2"/>
  <c r="C29" i="2"/>
  <c r="C62" i="2"/>
  <c r="C44" i="2"/>
  <c r="C63" i="2"/>
  <c r="C28" i="2"/>
  <c r="C57" i="2"/>
  <c r="C49" i="2"/>
  <c r="C12" i="2"/>
  <c r="C31" i="2"/>
  <c r="C22" i="2"/>
  <c r="C56" i="2"/>
  <c r="C21" i="2"/>
  <c r="C18" i="2"/>
  <c r="O6" i="1"/>
  <c r="N6" i="1"/>
  <c r="I3" i="2"/>
  <c r="J7" i="2"/>
  <c r="J6" i="1"/>
  <c r="L3" i="2"/>
  <c r="G35" i="1"/>
  <c r="H34" i="1"/>
  <c r="F34" i="1"/>
  <c r="N21" i="1"/>
  <c r="O21" i="1"/>
  <c r="J21" i="1"/>
  <c r="T95" i="1"/>
  <c r="V95" i="1"/>
  <c r="Y95" i="1"/>
  <c r="S96" i="1"/>
  <c r="R95" i="1"/>
  <c r="C33" i="2"/>
  <c r="C52" i="2"/>
  <c r="C50" i="2"/>
  <c r="C23" i="2"/>
  <c r="R27" i="2"/>
  <c r="T26" i="2"/>
  <c r="F20" i="1"/>
  <c r="H20" i="1"/>
  <c r="G19" i="1"/>
  <c r="C61" i="2"/>
  <c r="C32" i="2"/>
  <c r="C26" i="2"/>
  <c r="C45" i="2"/>
  <c r="C4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R28" i="2"/>
  <c r="T27" i="2"/>
  <c r="T96" i="1"/>
  <c r="V96" i="1"/>
  <c r="Y96" i="1"/>
  <c r="R96" i="1"/>
  <c r="S97" i="1"/>
  <c r="O34" i="1"/>
  <c r="N34" i="1"/>
  <c r="J34" i="1"/>
  <c r="F35" i="1"/>
  <c r="H35" i="1"/>
  <c r="G36" i="1"/>
  <c r="H19" i="1"/>
  <c r="F19" i="1"/>
  <c r="G18" i="1"/>
  <c r="N20" i="1"/>
  <c r="O20" i="1"/>
  <c r="J20" i="1"/>
  <c r="J19" i="2"/>
  <c r="J48" i="2"/>
  <c r="J12" i="2"/>
  <c r="J13" i="2"/>
  <c r="J27" i="2"/>
  <c r="J34" i="2"/>
  <c r="J32" i="2"/>
  <c r="J41" i="2"/>
  <c r="J51" i="2"/>
  <c r="J59" i="2"/>
  <c r="J15" i="2"/>
  <c r="J60" i="2"/>
  <c r="J66" i="2"/>
  <c r="J52" i="2"/>
  <c r="J30" i="2"/>
  <c r="J47" i="2"/>
  <c r="J57" i="2"/>
  <c r="J62" i="2"/>
  <c r="J31" i="2"/>
  <c r="J22" i="2"/>
  <c r="J64" i="2"/>
  <c r="J17" i="2"/>
  <c r="J45" i="2"/>
  <c r="J61" i="2"/>
  <c r="J67" i="2"/>
  <c r="J39" i="2"/>
  <c r="J63" i="2"/>
  <c r="J65" i="2"/>
  <c r="J16" i="2"/>
  <c r="J36" i="2"/>
  <c r="J10" i="2"/>
  <c r="J29" i="2"/>
  <c r="J33" i="2"/>
  <c r="J38" i="2"/>
  <c r="J20" i="2"/>
  <c r="J9" i="2"/>
  <c r="J23" i="2"/>
  <c r="J50" i="2"/>
  <c r="J37" i="2"/>
  <c r="J43" i="2"/>
  <c r="J46" i="2"/>
  <c r="J28" i="2"/>
  <c r="J40" i="2"/>
  <c r="J25" i="2"/>
  <c r="J24" i="2"/>
  <c r="J8" i="2"/>
  <c r="K8" i="2"/>
  <c r="K9" i="2"/>
  <c r="J26" i="2"/>
  <c r="J44" i="2"/>
  <c r="J54" i="2"/>
  <c r="J55" i="2"/>
  <c r="J11" i="2"/>
  <c r="J49" i="2"/>
  <c r="J56" i="2"/>
  <c r="J35" i="2"/>
  <c r="J21" i="2"/>
  <c r="J14" i="2"/>
  <c r="J53" i="2"/>
  <c r="J18" i="2"/>
  <c r="J42" i="2"/>
  <c r="J5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S98" i="1"/>
  <c r="T97" i="1"/>
  <c r="V97" i="1"/>
  <c r="Y97" i="1"/>
  <c r="R97" i="1"/>
  <c r="N35" i="1"/>
  <c r="O35" i="1"/>
  <c r="J35" i="1"/>
  <c r="F36" i="1"/>
  <c r="G37" i="1"/>
  <c r="H36" i="1"/>
  <c r="N19" i="1"/>
  <c r="O19" i="1"/>
  <c r="J19" i="1"/>
  <c r="H18" i="1"/>
  <c r="F18" i="1"/>
  <c r="R29" i="2"/>
  <c r="T28" i="2"/>
  <c r="R30" i="2"/>
  <c r="T29" i="2"/>
  <c r="N36" i="1"/>
  <c r="O36" i="1"/>
  <c r="J36" i="1"/>
  <c r="O18" i="1"/>
  <c r="N18" i="1"/>
  <c r="J18" i="1"/>
  <c r="T98" i="1"/>
  <c r="V98" i="1"/>
  <c r="Y98" i="1"/>
  <c r="R98" i="1"/>
  <c r="S99" i="1"/>
  <c r="F37" i="1"/>
  <c r="H37" i="1"/>
  <c r="G38" i="1"/>
  <c r="H38" i="1"/>
  <c r="F38" i="1"/>
  <c r="G39" i="1"/>
  <c r="T30" i="2"/>
  <c r="R31" i="2"/>
  <c r="N37" i="1"/>
  <c r="O37" i="1"/>
  <c r="J37" i="1"/>
  <c r="T99" i="1"/>
  <c r="V99" i="1"/>
  <c r="Y99" i="1"/>
  <c r="S100" i="1"/>
  <c r="R99" i="1"/>
  <c r="R32" i="2"/>
  <c r="T32" i="2"/>
  <c r="T31" i="2"/>
  <c r="S101" i="1"/>
  <c r="T100" i="1"/>
  <c r="V100" i="1"/>
  <c r="Y100" i="1"/>
  <c r="R100" i="1"/>
  <c r="F39" i="1"/>
  <c r="H39" i="1"/>
  <c r="G40" i="1"/>
  <c r="N38" i="1"/>
  <c r="O38" i="1"/>
  <c r="J38" i="1"/>
  <c r="S102" i="1"/>
  <c r="T101" i="1"/>
  <c r="V101" i="1"/>
  <c r="Y101" i="1"/>
  <c r="R101" i="1"/>
  <c r="G41" i="1"/>
  <c r="H40" i="1"/>
  <c r="F40" i="1"/>
  <c r="N39" i="1"/>
  <c r="O39" i="1"/>
  <c r="J39" i="1"/>
  <c r="O40" i="1"/>
  <c r="N40" i="1"/>
  <c r="J40" i="1"/>
  <c r="H41" i="1"/>
  <c r="F41" i="1"/>
  <c r="G42" i="1"/>
  <c r="T102" i="1"/>
  <c r="V102" i="1"/>
  <c r="Y102" i="1"/>
  <c r="S103" i="1"/>
  <c r="R102" i="1"/>
  <c r="S104" i="1"/>
  <c r="T103" i="1"/>
  <c r="V103" i="1"/>
  <c r="Y103" i="1"/>
  <c r="R103" i="1"/>
  <c r="G43" i="1"/>
  <c r="F42" i="1"/>
  <c r="H42" i="1"/>
  <c r="N41" i="1"/>
  <c r="O41" i="1"/>
  <c r="J41" i="1"/>
  <c r="G44" i="1"/>
  <c r="F43" i="1"/>
  <c r="H43" i="1"/>
  <c r="N42" i="1"/>
  <c r="O42" i="1"/>
  <c r="J42" i="1"/>
  <c r="R104" i="1"/>
  <c r="S105" i="1"/>
  <c r="T104" i="1"/>
  <c r="V104" i="1"/>
  <c r="Y104" i="1"/>
  <c r="O43" i="1"/>
  <c r="J43" i="1"/>
  <c r="S106" i="1"/>
  <c r="R105" i="1"/>
  <c r="T105" i="1"/>
  <c r="V105" i="1"/>
  <c r="Y105" i="1"/>
  <c r="G45" i="1"/>
  <c r="F44" i="1"/>
  <c r="H44" i="1"/>
  <c r="G46" i="1"/>
  <c r="F45" i="1"/>
  <c r="H45" i="1"/>
  <c r="O44" i="1"/>
  <c r="J44" i="1"/>
  <c r="R106" i="1"/>
  <c r="S107" i="1"/>
  <c r="T106" i="1"/>
  <c r="V106" i="1"/>
  <c r="Y106" i="1"/>
  <c r="O45" i="1"/>
  <c r="J45" i="1"/>
  <c r="S108" i="1"/>
  <c r="T107" i="1"/>
  <c r="V107" i="1"/>
  <c r="Y107" i="1"/>
  <c r="R107" i="1"/>
  <c r="F46" i="1"/>
  <c r="H46" i="1"/>
  <c r="G47" i="1"/>
  <c r="T108" i="1"/>
  <c r="V108" i="1"/>
  <c r="Y108" i="1"/>
  <c r="S109" i="1"/>
  <c r="R108" i="1"/>
  <c r="H47" i="1"/>
  <c r="F47" i="1"/>
  <c r="G48" i="1"/>
  <c r="O46" i="1"/>
  <c r="J46" i="1"/>
  <c r="H48" i="1"/>
  <c r="G49" i="1"/>
  <c r="F48" i="1"/>
  <c r="R109" i="1"/>
  <c r="T109" i="1"/>
  <c r="V109" i="1"/>
  <c r="Y109" i="1"/>
  <c r="S110" i="1"/>
  <c r="O47" i="1"/>
  <c r="J47" i="1"/>
  <c r="G50" i="1"/>
  <c r="H49" i="1"/>
  <c r="F49" i="1"/>
  <c r="T110" i="1"/>
  <c r="V110" i="1"/>
  <c r="Y110" i="1"/>
  <c r="R110" i="1"/>
  <c r="S111" i="1"/>
  <c r="O48" i="1"/>
  <c r="J48" i="1"/>
  <c r="R111" i="1"/>
  <c r="T111" i="1"/>
  <c r="V111" i="1"/>
  <c r="Y111" i="1"/>
  <c r="S112" i="1"/>
  <c r="O49" i="1"/>
  <c r="J49" i="1"/>
  <c r="F50" i="1"/>
  <c r="H50" i="1"/>
  <c r="G51" i="1"/>
  <c r="O50" i="1"/>
  <c r="J50" i="1"/>
  <c r="T112" i="1"/>
  <c r="V112" i="1"/>
  <c r="Y112" i="1"/>
  <c r="S113" i="1"/>
  <c r="R112" i="1"/>
  <c r="H51" i="1"/>
  <c r="F51" i="1"/>
  <c r="G52" i="1"/>
  <c r="O51" i="1"/>
  <c r="J51" i="1"/>
  <c r="R113" i="1"/>
  <c r="T113" i="1"/>
  <c r="V113" i="1"/>
  <c r="Y113" i="1"/>
  <c r="S114" i="1"/>
  <c r="G53" i="1"/>
  <c r="H52" i="1"/>
  <c r="F52" i="1"/>
  <c r="S115" i="1"/>
  <c r="T114" i="1"/>
  <c r="V114" i="1"/>
  <c r="Y114" i="1"/>
  <c r="R114" i="1"/>
  <c r="H53" i="1"/>
  <c r="F53" i="1"/>
  <c r="G54" i="1"/>
  <c r="O52" i="1"/>
  <c r="J52" i="1"/>
  <c r="H54" i="1"/>
  <c r="G55" i="1"/>
  <c r="F54" i="1"/>
  <c r="O53" i="1"/>
  <c r="J53" i="1"/>
  <c r="T115" i="1"/>
  <c r="V115" i="1"/>
  <c r="Y115" i="1"/>
  <c r="S116" i="1"/>
  <c r="R115" i="1"/>
  <c r="G56" i="1"/>
  <c r="F55" i="1"/>
  <c r="H55" i="1"/>
  <c r="T116" i="1"/>
  <c r="V116" i="1"/>
  <c r="Y116" i="1"/>
  <c r="S117" i="1"/>
  <c r="R116" i="1"/>
  <c r="O54" i="1"/>
  <c r="J54" i="1"/>
  <c r="R117" i="1"/>
  <c r="S118" i="1"/>
  <c r="T117" i="1"/>
  <c r="V117" i="1"/>
  <c r="Y117" i="1"/>
  <c r="O55" i="1"/>
  <c r="J55" i="1"/>
  <c r="H56" i="1"/>
  <c r="F56" i="1"/>
  <c r="G57" i="1"/>
  <c r="O56" i="1"/>
  <c r="J56" i="1"/>
  <c r="H57" i="1"/>
  <c r="F57" i="1"/>
  <c r="G58" i="1"/>
  <c r="R118" i="1"/>
  <c r="S119" i="1"/>
  <c r="T118" i="1"/>
  <c r="V118" i="1"/>
  <c r="Y118" i="1"/>
  <c r="G59" i="1"/>
  <c r="H58" i="1"/>
  <c r="F58" i="1"/>
  <c r="O57" i="1"/>
  <c r="J57" i="1"/>
  <c r="R119" i="1"/>
  <c r="S120" i="1"/>
  <c r="T119" i="1"/>
  <c r="V119" i="1"/>
  <c r="Y119" i="1"/>
  <c r="O58" i="1"/>
  <c r="J58" i="1"/>
  <c r="R120" i="1"/>
  <c r="T120" i="1"/>
  <c r="V120" i="1"/>
  <c r="Y120" i="1"/>
  <c r="S121" i="1"/>
  <c r="H59" i="1"/>
  <c r="F59" i="1"/>
  <c r="G60" i="1"/>
  <c r="R121" i="1"/>
  <c r="S122" i="1"/>
  <c r="T121" i="1"/>
  <c r="V121" i="1"/>
  <c r="Y121" i="1"/>
  <c r="O59" i="1"/>
  <c r="J59" i="1"/>
  <c r="H60" i="1"/>
  <c r="G61" i="1"/>
  <c r="F60" i="1"/>
  <c r="O60" i="1"/>
  <c r="J60" i="1"/>
  <c r="R122" i="1"/>
  <c r="S123" i="1"/>
  <c r="T122" i="1"/>
  <c r="V122" i="1"/>
  <c r="Y122" i="1"/>
  <c r="H61" i="1"/>
  <c r="F61" i="1"/>
  <c r="G62" i="1"/>
  <c r="O61" i="1"/>
  <c r="J61" i="1"/>
  <c r="R123" i="1"/>
  <c r="S124" i="1"/>
  <c r="T123" i="1"/>
  <c r="V123" i="1"/>
  <c r="Y123" i="1"/>
  <c r="H62" i="1"/>
  <c r="G63" i="1"/>
  <c r="F62" i="1"/>
  <c r="R124" i="1"/>
  <c r="S125" i="1"/>
  <c r="T124" i="1"/>
  <c r="V124" i="1"/>
  <c r="Y124" i="1"/>
  <c r="O62" i="1"/>
  <c r="J62" i="1"/>
  <c r="H63" i="1"/>
  <c r="F63" i="1"/>
  <c r="G64" i="1"/>
  <c r="O63" i="1"/>
  <c r="J63" i="1"/>
  <c r="H64" i="1"/>
  <c r="F64" i="1"/>
  <c r="G65" i="1"/>
  <c r="S126" i="1"/>
  <c r="T125" i="1"/>
  <c r="V125" i="1"/>
  <c r="Y125" i="1"/>
  <c r="R125" i="1"/>
  <c r="F65" i="1"/>
  <c r="H65" i="1"/>
  <c r="G66" i="1"/>
  <c r="O64" i="1"/>
  <c r="J64" i="1"/>
  <c r="R126" i="1"/>
  <c r="T126" i="1"/>
  <c r="V126" i="1"/>
  <c r="Y126" i="1"/>
  <c r="H66" i="1"/>
  <c r="J66" i="1"/>
  <c r="F66" i="1"/>
  <c r="G67" i="1"/>
  <c r="J65" i="1"/>
  <c r="O65" i="1"/>
  <c r="H67" i="1"/>
  <c r="G68" i="1"/>
  <c r="F67" i="1"/>
  <c r="J67" i="1"/>
  <c r="O67" i="1"/>
  <c r="F68" i="1"/>
  <c r="H68" i="1"/>
  <c r="J68" i="1"/>
  <c r="G69" i="1"/>
  <c r="H69" i="1"/>
  <c r="J69" i="1"/>
  <c r="O69" i="1"/>
  <c r="F69" i="1"/>
  <c r="G70" i="1"/>
  <c r="H70" i="1"/>
  <c r="J70" i="1"/>
  <c r="F70" i="1"/>
  <c r="G71" i="1"/>
  <c r="G72" i="1"/>
  <c r="F71" i="1"/>
  <c r="H71" i="1"/>
  <c r="J71" i="1"/>
  <c r="O71" i="1"/>
  <c r="G73" i="1"/>
  <c r="H72" i="1"/>
  <c r="J72" i="1"/>
  <c r="F72" i="1"/>
  <c r="G74" i="1"/>
  <c r="H73" i="1"/>
  <c r="J73" i="1"/>
  <c r="O73" i="1"/>
  <c r="F73" i="1"/>
  <c r="H74" i="1"/>
  <c r="J74" i="1"/>
  <c r="F74" i="1"/>
  <c r="G75" i="1"/>
  <c r="G76" i="1"/>
  <c r="H75" i="1"/>
  <c r="J75" i="1"/>
  <c r="O75" i="1"/>
  <c r="F75" i="1"/>
  <c r="G77" i="1"/>
  <c r="H76" i="1"/>
  <c r="J76" i="1"/>
  <c r="F76" i="1"/>
  <c r="H77" i="1"/>
  <c r="J77" i="1"/>
  <c r="O77" i="1"/>
  <c r="F77" i="1"/>
  <c r="G78" i="1"/>
  <c r="H78" i="1"/>
  <c r="J78" i="1"/>
  <c r="F78" i="1"/>
  <c r="G79" i="1"/>
  <c r="G80" i="1"/>
  <c r="F79" i="1"/>
  <c r="H79" i="1"/>
  <c r="J79" i="1"/>
  <c r="O79" i="1"/>
  <c r="G81" i="1"/>
  <c r="H80" i="1"/>
  <c r="J80" i="1"/>
  <c r="F80" i="1"/>
  <c r="F81" i="1"/>
  <c r="G82" i="1"/>
  <c r="H81" i="1"/>
  <c r="J81" i="1"/>
  <c r="O81" i="1"/>
  <c r="G83" i="1"/>
  <c r="F82" i="1"/>
  <c r="H82" i="1"/>
  <c r="J82" i="1"/>
  <c r="G84" i="1"/>
  <c r="F83" i="1"/>
  <c r="H83" i="1"/>
  <c r="J83" i="1"/>
  <c r="O83" i="1"/>
  <c r="F84" i="1"/>
  <c r="H84" i="1"/>
  <c r="J84" i="1"/>
  <c r="G85" i="1"/>
  <c r="H85" i="1"/>
  <c r="J85" i="1"/>
  <c r="O85" i="1"/>
  <c r="G86" i="1"/>
  <c r="F85" i="1"/>
  <c r="F86" i="1"/>
  <c r="H86" i="1"/>
  <c r="J86" i="1"/>
  <c r="G87" i="1"/>
  <c r="F87" i="1"/>
  <c r="H87" i="1"/>
  <c r="J87" i="1"/>
  <c r="O87" i="1"/>
  <c r="G88" i="1"/>
  <c r="F88" i="1"/>
  <c r="G89" i="1"/>
  <c r="H88" i="1"/>
  <c r="J88" i="1"/>
  <c r="H89" i="1"/>
  <c r="J89" i="1"/>
  <c r="O89" i="1"/>
  <c r="G90" i="1"/>
  <c r="F89" i="1"/>
  <c r="G91" i="1"/>
  <c r="H90" i="1"/>
  <c r="J90" i="1"/>
  <c r="F90" i="1"/>
  <c r="F91" i="1"/>
  <c r="G92" i="1"/>
  <c r="H91" i="1"/>
  <c r="J91" i="1"/>
  <c r="O91" i="1"/>
  <c r="F92" i="1"/>
  <c r="G93" i="1"/>
  <c r="H92" i="1"/>
  <c r="J92" i="1"/>
  <c r="F93" i="1"/>
  <c r="G94" i="1"/>
  <c r="H93" i="1"/>
  <c r="J93" i="1"/>
  <c r="O93" i="1"/>
  <c r="F94" i="1"/>
  <c r="H94" i="1"/>
  <c r="J94" i="1"/>
  <c r="G95" i="1"/>
  <c r="F95" i="1"/>
  <c r="H95" i="1"/>
  <c r="J95" i="1"/>
  <c r="O95" i="1"/>
</calcChain>
</file>

<file path=xl/sharedStrings.xml><?xml version="1.0" encoding="utf-8"?>
<sst xmlns="http://schemas.openxmlformats.org/spreadsheetml/2006/main" count="106" uniqueCount="72">
  <si>
    <t>RS</t>
  </si>
  <si>
    <t>MS</t>
  </si>
  <si>
    <t>HEX CODE</t>
  </si>
  <si>
    <t>SPEED</t>
  </si>
  <si>
    <t>in lowest byte</t>
  </si>
  <si>
    <t>yards per frame</t>
  </si>
  <si>
    <t>yards per tecmo second</t>
  </si>
  <si>
    <t>RP</t>
  </si>
  <si>
    <t>Frames per second</t>
  </si>
  <si>
    <t>0E</t>
  </si>
  <si>
    <t>0F</t>
  </si>
  <si>
    <t>C0</t>
  </si>
  <si>
    <t>C8</t>
  </si>
  <si>
    <t>1A</t>
  </si>
  <si>
    <t>D0</t>
  </si>
  <si>
    <t>1B</t>
  </si>
  <si>
    <t>D8</t>
  </si>
  <si>
    <t>1C</t>
  </si>
  <si>
    <t>E0</t>
  </si>
  <si>
    <t>1D</t>
  </si>
  <si>
    <t>E8</t>
  </si>
  <si>
    <t>1E</t>
  </si>
  <si>
    <t>F0</t>
  </si>
  <si>
    <t>1F</t>
  </si>
  <si>
    <t>F8</t>
  </si>
  <si>
    <t>2A</t>
  </si>
  <si>
    <t>2B</t>
  </si>
  <si>
    <t>2C</t>
  </si>
  <si>
    <t>2D</t>
  </si>
  <si>
    <t>2E</t>
  </si>
  <si>
    <t>2F</t>
  </si>
  <si>
    <t>RP shifts needed</t>
  </si>
  <si>
    <t>Time</t>
  </si>
  <si>
    <t>Frames</t>
  </si>
  <si>
    <t>Current Speed</t>
  </si>
  <si>
    <t>Distance</t>
  </si>
  <si>
    <t>Shifts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</si>
  <si>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</si>
  <si>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</si>
  <si>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</si>
  <si>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</si>
  <si>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</si>
  <si>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</si>
  <si>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</si>
  <si>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</si>
  <si>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</si>
  <si>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</si>
  <si>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</si>
  <si>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</si>
  <si>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</si>
  <si>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</si>
  <si>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5D</t>
  </si>
  <si>
    <t>5E</t>
  </si>
  <si>
    <t>5F</t>
  </si>
  <si>
    <t>5C</t>
  </si>
  <si>
    <t>OFFENSE</t>
  </si>
  <si>
    <t>DEFENSE</t>
  </si>
  <si>
    <t>TOSS SPEED</t>
  </si>
  <si>
    <t>KICK SPEED</t>
  </si>
  <si>
    <t>PUNT SPEED</t>
  </si>
  <si>
    <t>PS</t>
  </si>
  <si>
    <t>MPH</t>
  </si>
  <si>
    <t>40yd</t>
  </si>
  <si>
    <t>WR</t>
  </si>
  <si>
    <t>RB</t>
  </si>
  <si>
    <t>TE</t>
  </si>
  <si>
    <t>FB/ILB/QB</t>
  </si>
  <si>
    <t>DT</t>
  </si>
  <si>
    <t>OL</t>
  </si>
  <si>
    <t>NFL AVERAGES</t>
  </si>
  <si>
    <t>BORMAL TECMO</t>
  </si>
  <si>
    <t>*** ADD 100 to defensive players MS when entering in cell D2 or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</si>
</sst>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164" fontId="0" fillId="4" borderId="0" xfId="0" applyNumberFormat="1" applyFill="1" applyAlignment="1">
      <alignment horizontal="left"/>
    </xf>
    <xf numFmtId="0" fontId="0" fillId="0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workbookViewId="0">
      <selection activeCell="D14" sqref="D14"/>
    </sheetView>
  </sheetViews>
  <sheetFormatPr defaultRowHeight="12.75" x14ac:dyDescent="0.2"/>
  <cols>
    <col min="1" max="1" width="12.5703125" customWidth="1"/>
    <col min="3" max="3" width="7" customWidth="1"/>
    <col min="4" max="4" width="6.5703125" customWidth="1"/>
    <col min="5" max="5" width="10.42578125" style="1" customWidth="1"/>
    <col min="6" max="6" width="9.140625" style="1"/>
    <col min="7" max="7" width="12.42578125" customWidth="1"/>
    <col min="8" max="9" width="14" customWidth="1"/>
    <col min="10" max="10" width="9.140625" style="2"/>
    <col min="14" max="14" width="9.140625" style="6"/>
    <col min="18" max="18" width="11.5703125" customWidth="1"/>
  </cols>
  <sheetData>
    <row r="1" spans="2:21" x14ac:dyDescent="0.2">
      <c r="B1" t="s">
        <v>0</v>
      </c>
      <c r="C1" t="s">
        <v>1</v>
      </c>
      <c r="E1" s="1" t="s">
        <v>2</v>
      </c>
      <c r="F1" s="1" t="s">
        <v>3</v>
      </c>
      <c r="G1" t="s">
        <v>4</v>
      </c>
      <c r="H1" t="s">
        <v>5</v>
      </c>
      <c r="J1" s="2" t="s">
        <v>6</v>
      </c>
      <c r="N1" s="6" t="s">
        <v>62</v>
      </c>
      <c r="O1" t="s">
        <v>61</v>
      </c>
      <c r="T1" t="s">
        <v>7</v>
      </c>
      <c r="U1" t="s">
        <v>8</v>
      </c>
    </row>
    <row r="2" spans="2:21" x14ac:dyDescent="0.2">
      <c r="B2">
        <v>6</v>
      </c>
      <c r="E2" s="1" t="s">
        <v>9</v>
      </c>
      <c r="F2" s="1" t="str">
        <f t="shared" ref="F2:F11" si="0">DEC2HEX(G2)</f>
        <v>70</v>
      </c>
      <c r="G2">
        <f t="shared" ref="G2:G11" si="1">G3-8</f>
        <v>112</v>
      </c>
      <c r="H2" s="3">
        <f t="shared" ref="H2:H65" si="2">(G2/256)/8</f>
        <v>5.46875E-2</v>
      </c>
      <c r="I2" s="3"/>
      <c r="J2" s="4">
        <f t="shared" ref="J2:J65" si="3">(60*H2)/3</f>
        <v>1.09375</v>
      </c>
      <c r="K2">
        <v>1</v>
      </c>
      <c r="N2" s="6">
        <f>(40/H2)/60</f>
        <v>12.190476190476192</v>
      </c>
      <c r="O2" s="2">
        <f t="shared" ref="O2:O64" si="4">H2*60*2.04545</f>
        <v>6.7116328125000004</v>
      </c>
      <c r="T2">
        <v>6</v>
      </c>
      <c r="U2">
        <v>13</v>
      </c>
    </row>
    <row r="3" spans="2:21" x14ac:dyDescent="0.2">
      <c r="B3">
        <v>13</v>
      </c>
      <c r="E3" s="1" t="s">
        <v>10</v>
      </c>
      <c r="F3" s="1" t="str">
        <f t="shared" si="0"/>
        <v>78</v>
      </c>
      <c r="G3">
        <f t="shared" si="1"/>
        <v>120</v>
      </c>
      <c r="H3" s="3">
        <f t="shared" si="2"/>
        <v>5.859375E-2</v>
      </c>
      <c r="I3" s="3"/>
      <c r="J3" s="4">
        <f t="shared" si="3"/>
        <v>1.171875</v>
      </c>
      <c r="K3">
        <v>2</v>
      </c>
      <c r="N3" s="6">
        <f t="shared" ref="N3:N42" si="5">(40/H3)/60</f>
        <v>11.377777777777776</v>
      </c>
      <c r="O3" s="2">
        <f t="shared" si="4"/>
        <v>7.1910351562500008</v>
      </c>
      <c r="T3">
        <v>13</v>
      </c>
      <c r="U3">
        <v>12</v>
      </c>
    </row>
    <row r="4" spans="2:21" x14ac:dyDescent="0.2">
      <c r="B4">
        <v>19</v>
      </c>
      <c r="E4" s="1">
        <v>10</v>
      </c>
      <c r="F4" s="1" t="str">
        <f t="shared" si="0"/>
        <v>80</v>
      </c>
      <c r="G4">
        <f t="shared" si="1"/>
        <v>128</v>
      </c>
      <c r="H4" s="3">
        <f t="shared" si="2"/>
        <v>6.25E-2</v>
      </c>
      <c r="I4" s="3"/>
      <c r="J4" s="4">
        <f t="shared" si="3"/>
        <v>1.25</v>
      </c>
      <c r="K4">
        <v>3</v>
      </c>
      <c r="N4" s="6">
        <f t="shared" si="5"/>
        <v>10.666666666666666</v>
      </c>
      <c r="O4" s="2">
        <f t="shared" si="4"/>
        <v>7.6704375000000011</v>
      </c>
      <c r="T4">
        <v>19</v>
      </c>
      <c r="U4">
        <v>11</v>
      </c>
    </row>
    <row r="5" spans="2:21" x14ac:dyDescent="0.2">
      <c r="B5">
        <v>25</v>
      </c>
      <c r="E5" s="1">
        <v>11</v>
      </c>
      <c r="F5" s="1" t="str">
        <f t="shared" si="0"/>
        <v>88</v>
      </c>
      <c r="G5">
        <f t="shared" si="1"/>
        <v>136</v>
      </c>
      <c r="H5" s="3">
        <f t="shared" si="2"/>
        <v>6.640625E-2</v>
      </c>
      <c r="I5" s="3"/>
      <c r="J5" s="4">
        <f t="shared" si="3"/>
        <v>1.328125</v>
      </c>
      <c r="K5">
        <v>4</v>
      </c>
      <c r="N5" s="6">
        <f t="shared" si="5"/>
        <v>10.03921568627451</v>
      </c>
      <c r="O5" s="2">
        <f t="shared" si="4"/>
        <v>8.1498398437500015</v>
      </c>
      <c r="T5">
        <v>25</v>
      </c>
      <c r="U5">
        <v>10</v>
      </c>
    </row>
    <row r="6" spans="2:21" x14ac:dyDescent="0.2">
      <c r="B6">
        <v>31</v>
      </c>
      <c r="E6" s="1">
        <v>12</v>
      </c>
      <c r="F6" s="1" t="str">
        <f t="shared" si="0"/>
        <v>90</v>
      </c>
      <c r="G6">
        <f t="shared" si="1"/>
        <v>144</v>
      </c>
      <c r="H6" s="3">
        <f t="shared" si="2"/>
        <v>7.03125E-2</v>
      </c>
      <c r="I6" s="3"/>
      <c r="J6" s="4">
        <f t="shared" si="3"/>
        <v>1.40625</v>
      </c>
      <c r="K6">
        <v>5</v>
      </c>
      <c r="N6" s="6">
        <f t="shared" si="5"/>
        <v>9.4814814814814827</v>
      </c>
      <c r="O6" s="2">
        <f t="shared" si="4"/>
        <v>8.6292421875000009</v>
      </c>
      <c r="T6">
        <v>31</v>
      </c>
      <c r="U6">
        <v>9</v>
      </c>
    </row>
    <row r="7" spans="2:21" x14ac:dyDescent="0.2">
      <c r="B7">
        <v>38</v>
      </c>
      <c r="D7">
        <v>1</v>
      </c>
      <c r="E7" s="1">
        <v>13</v>
      </c>
      <c r="F7" s="1" t="str">
        <f t="shared" si="0"/>
        <v>98</v>
      </c>
      <c r="G7">
        <f t="shared" si="1"/>
        <v>152</v>
      </c>
      <c r="H7" s="3">
        <f t="shared" si="2"/>
        <v>7.421875E-2</v>
      </c>
      <c r="I7" s="3"/>
      <c r="J7" s="4">
        <f t="shared" si="3"/>
        <v>1.484375</v>
      </c>
      <c r="K7">
        <v>6</v>
      </c>
      <c r="N7" s="6">
        <f t="shared" si="5"/>
        <v>8.9824561403508767</v>
      </c>
      <c r="O7" s="2">
        <f t="shared" si="4"/>
        <v>9.1086445312500004</v>
      </c>
      <c r="T7">
        <v>38</v>
      </c>
      <c r="U7">
        <v>8</v>
      </c>
    </row>
    <row r="8" spans="2:21" x14ac:dyDescent="0.2">
      <c r="B8">
        <v>44</v>
      </c>
      <c r="D8">
        <v>2</v>
      </c>
      <c r="E8" s="1">
        <v>14</v>
      </c>
      <c r="F8" s="1" t="str">
        <f t="shared" si="0"/>
        <v>A0</v>
      </c>
      <c r="G8">
        <f t="shared" si="1"/>
        <v>160</v>
      </c>
      <c r="H8" s="3">
        <f t="shared" si="2"/>
        <v>7.8125E-2</v>
      </c>
      <c r="I8" s="3"/>
      <c r="J8" s="4">
        <f t="shared" si="3"/>
        <v>1.5625</v>
      </c>
      <c r="K8">
        <v>7</v>
      </c>
      <c r="N8" s="6">
        <f t="shared" si="5"/>
        <v>8.5333333333333332</v>
      </c>
      <c r="O8" s="2">
        <f t="shared" si="4"/>
        <v>9.5880468750000016</v>
      </c>
      <c r="T8">
        <v>44</v>
      </c>
      <c r="U8">
        <v>7</v>
      </c>
    </row>
    <row r="9" spans="2:21" x14ac:dyDescent="0.2">
      <c r="B9">
        <v>50</v>
      </c>
      <c r="D9">
        <v>3</v>
      </c>
      <c r="E9" s="1">
        <v>15</v>
      </c>
      <c r="F9" s="1" t="str">
        <f t="shared" si="0"/>
        <v>A8</v>
      </c>
      <c r="G9">
        <f t="shared" si="1"/>
        <v>168</v>
      </c>
      <c r="H9" s="3">
        <f t="shared" si="2"/>
        <v>8.203125E-2</v>
      </c>
      <c r="I9" s="3"/>
      <c r="J9" s="4">
        <f t="shared" si="3"/>
        <v>1.640625</v>
      </c>
      <c r="K9">
        <v>8</v>
      </c>
      <c r="N9" s="6">
        <f t="shared" si="5"/>
        <v>8.1269841269841265</v>
      </c>
      <c r="O9" s="2">
        <f t="shared" si="4"/>
        <v>10.067449218750001</v>
      </c>
      <c r="T9">
        <v>50</v>
      </c>
      <c r="U9">
        <v>6</v>
      </c>
    </row>
    <row r="10" spans="2:21" x14ac:dyDescent="0.2">
      <c r="B10">
        <v>56</v>
      </c>
      <c r="D10">
        <v>4</v>
      </c>
      <c r="E10" s="1">
        <v>16</v>
      </c>
      <c r="F10" s="1" t="str">
        <f t="shared" si="0"/>
        <v>B0</v>
      </c>
      <c r="G10">
        <f t="shared" si="1"/>
        <v>176</v>
      </c>
      <c r="H10" s="3">
        <f t="shared" si="2"/>
        <v>8.59375E-2</v>
      </c>
      <c r="I10" s="3"/>
      <c r="J10" s="4">
        <f t="shared" si="3"/>
        <v>1.71875</v>
      </c>
      <c r="K10">
        <v>9</v>
      </c>
      <c r="N10" s="6">
        <f t="shared" si="5"/>
        <v>7.7575757575757569</v>
      </c>
      <c r="O10" s="2">
        <f t="shared" si="4"/>
        <v>10.546851562500001</v>
      </c>
      <c r="T10">
        <v>56</v>
      </c>
      <c r="U10">
        <v>5</v>
      </c>
    </row>
    <row r="11" spans="2:21" x14ac:dyDescent="0.2">
      <c r="B11">
        <v>63</v>
      </c>
      <c r="D11">
        <v>5</v>
      </c>
      <c r="E11" s="1">
        <v>17</v>
      </c>
      <c r="F11" s="1" t="str">
        <f t="shared" si="0"/>
        <v>B8</v>
      </c>
      <c r="G11">
        <f t="shared" si="1"/>
        <v>184</v>
      </c>
      <c r="H11" s="3">
        <f t="shared" si="2"/>
        <v>8.984375E-2</v>
      </c>
      <c r="I11" s="3"/>
      <c r="J11" s="4">
        <f t="shared" si="3"/>
        <v>1.796875</v>
      </c>
      <c r="K11">
        <v>10</v>
      </c>
      <c r="N11" s="6">
        <f t="shared" si="5"/>
        <v>7.4202898550724639</v>
      </c>
      <c r="O11" s="2">
        <f t="shared" si="4"/>
        <v>11.026253906250002</v>
      </c>
      <c r="T11">
        <v>63</v>
      </c>
      <c r="U11">
        <v>4</v>
      </c>
    </row>
    <row r="12" spans="2:21" x14ac:dyDescent="0.2">
      <c r="B12">
        <v>69</v>
      </c>
      <c r="D12">
        <v>6</v>
      </c>
      <c r="E12" s="1">
        <v>18</v>
      </c>
      <c r="F12" s="1" t="s">
        <v>11</v>
      </c>
      <c r="G12">
        <f t="shared" ref="G12:G17" si="6">HEX2DEC(F12)</f>
        <v>192</v>
      </c>
      <c r="H12" s="3">
        <f t="shared" si="2"/>
        <v>9.375E-2</v>
      </c>
      <c r="I12" s="3"/>
      <c r="J12" s="4">
        <f t="shared" si="3"/>
        <v>1.875</v>
      </c>
      <c r="K12">
        <v>11</v>
      </c>
      <c r="N12" s="6">
        <f t="shared" si="5"/>
        <v>7.1111111111111116</v>
      </c>
      <c r="O12" s="2">
        <f t="shared" si="4"/>
        <v>11.505656250000001</v>
      </c>
      <c r="T12">
        <v>69</v>
      </c>
      <c r="U12">
        <v>3</v>
      </c>
    </row>
    <row r="13" spans="2:21" x14ac:dyDescent="0.2">
      <c r="B13">
        <v>75</v>
      </c>
      <c r="D13">
        <v>7</v>
      </c>
      <c r="E13" s="1">
        <v>19</v>
      </c>
      <c r="F13" s="1" t="s">
        <v>12</v>
      </c>
      <c r="G13">
        <f t="shared" si="6"/>
        <v>200</v>
      </c>
      <c r="H13" s="3">
        <f t="shared" si="2"/>
        <v>9.765625E-2</v>
      </c>
      <c r="I13" s="3"/>
      <c r="J13" s="4">
        <f t="shared" si="3"/>
        <v>1.953125</v>
      </c>
      <c r="K13">
        <v>12</v>
      </c>
      <c r="N13" s="6">
        <f t="shared" si="5"/>
        <v>6.8266666666666671</v>
      </c>
      <c r="O13" s="2">
        <f t="shared" si="4"/>
        <v>11.985058593750001</v>
      </c>
      <c r="T13">
        <v>75</v>
      </c>
      <c r="U13">
        <v>3</v>
      </c>
    </row>
    <row r="14" spans="2:21" x14ac:dyDescent="0.2">
      <c r="B14">
        <v>81</v>
      </c>
      <c r="D14">
        <v>8</v>
      </c>
      <c r="E14" s="1" t="s">
        <v>13</v>
      </c>
      <c r="F14" s="1" t="s">
        <v>14</v>
      </c>
      <c r="G14">
        <f t="shared" si="6"/>
        <v>208</v>
      </c>
      <c r="H14" s="3">
        <f t="shared" si="2"/>
        <v>0.1015625</v>
      </c>
      <c r="I14" s="3"/>
      <c r="J14" s="4">
        <f t="shared" si="3"/>
        <v>2.03125</v>
      </c>
      <c r="K14">
        <v>13</v>
      </c>
      <c r="N14" s="6">
        <f t="shared" si="5"/>
        <v>6.5641025641025648</v>
      </c>
      <c r="O14" s="2">
        <f t="shared" si="4"/>
        <v>12.464460937500002</v>
      </c>
      <c r="T14">
        <v>81</v>
      </c>
      <c r="U14">
        <v>2</v>
      </c>
    </row>
    <row r="15" spans="2:21" x14ac:dyDescent="0.2">
      <c r="B15">
        <v>88</v>
      </c>
      <c r="D15">
        <v>9</v>
      </c>
      <c r="E15" s="1" t="s">
        <v>15</v>
      </c>
      <c r="F15" s="1" t="s">
        <v>16</v>
      </c>
      <c r="G15">
        <f t="shared" si="6"/>
        <v>216</v>
      </c>
      <c r="H15" s="3">
        <f t="shared" si="2"/>
        <v>0.10546875</v>
      </c>
      <c r="I15" s="3"/>
      <c r="J15" s="4">
        <f t="shared" si="3"/>
        <v>2.109375</v>
      </c>
      <c r="K15">
        <v>14</v>
      </c>
      <c r="N15" s="6">
        <f t="shared" si="5"/>
        <v>6.3209876543209873</v>
      </c>
      <c r="O15" s="2">
        <f t="shared" si="4"/>
        <v>12.943863281250001</v>
      </c>
      <c r="T15">
        <v>88</v>
      </c>
      <c r="U15">
        <v>2</v>
      </c>
    </row>
    <row r="16" spans="2:21" x14ac:dyDescent="0.2">
      <c r="B16">
        <v>94</v>
      </c>
      <c r="D16">
        <v>10</v>
      </c>
      <c r="E16" s="1" t="s">
        <v>17</v>
      </c>
      <c r="F16" s="1" t="s">
        <v>18</v>
      </c>
      <c r="G16">
        <f t="shared" si="6"/>
        <v>224</v>
      </c>
      <c r="H16" s="3">
        <f t="shared" si="2"/>
        <v>0.109375</v>
      </c>
      <c r="I16" s="3"/>
      <c r="J16" s="4">
        <f t="shared" si="3"/>
        <v>2.1875</v>
      </c>
      <c r="K16">
        <v>15</v>
      </c>
      <c r="N16" s="6">
        <f t="shared" si="5"/>
        <v>6.0952380952380958</v>
      </c>
      <c r="O16" s="2">
        <f t="shared" si="4"/>
        <v>13.423265625000001</v>
      </c>
      <c r="T16">
        <v>94</v>
      </c>
      <c r="U16">
        <v>1</v>
      </c>
    </row>
    <row r="17" spans="1:21" x14ac:dyDescent="0.2">
      <c r="B17">
        <v>100</v>
      </c>
      <c r="D17">
        <v>11</v>
      </c>
      <c r="E17" s="1" t="s">
        <v>19</v>
      </c>
      <c r="F17" s="1" t="s">
        <v>20</v>
      </c>
      <c r="G17">
        <f t="shared" si="6"/>
        <v>232</v>
      </c>
      <c r="H17" s="3">
        <f t="shared" si="2"/>
        <v>0.11328125</v>
      </c>
      <c r="I17" s="3"/>
      <c r="J17" s="4">
        <f t="shared" si="3"/>
        <v>2.265625</v>
      </c>
      <c r="K17">
        <v>16</v>
      </c>
      <c r="N17" s="6">
        <f t="shared" si="5"/>
        <v>5.8850574712643686</v>
      </c>
      <c r="O17" s="2">
        <f t="shared" si="4"/>
        <v>13.902667968750002</v>
      </c>
      <c r="T17">
        <v>100</v>
      </c>
      <c r="U17">
        <v>1</v>
      </c>
    </row>
    <row r="18" spans="1:21" x14ac:dyDescent="0.2">
      <c r="A18" t="s">
        <v>55</v>
      </c>
      <c r="C18" s="7">
        <v>6</v>
      </c>
      <c r="D18">
        <v>12</v>
      </c>
      <c r="E18" s="1">
        <v>15</v>
      </c>
      <c r="F18" s="1" t="str">
        <f>DEC2HEX(G18)</f>
        <v>A8</v>
      </c>
      <c r="G18">
        <f>G19-8</f>
        <v>168</v>
      </c>
      <c r="H18" s="3">
        <f t="shared" si="2"/>
        <v>8.203125E-2</v>
      </c>
      <c r="I18" s="3"/>
      <c r="J18" s="4">
        <f t="shared" si="3"/>
        <v>1.640625</v>
      </c>
      <c r="K18">
        <v>8</v>
      </c>
      <c r="N18" s="6">
        <f t="shared" si="5"/>
        <v>8.1269841269841265</v>
      </c>
      <c r="O18" s="2">
        <f t="shared" si="4"/>
        <v>10.067449218750001</v>
      </c>
    </row>
    <row r="19" spans="1:21" x14ac:dyDescent="0.2">
      <c r="C19" s="7">
        <v>13</v>
      </c>
      <c r="D19">
        <v>13</v>
      </c>
      <c r="E19" s="1">
        <v>16</v>
      </c>
      <c r="F19" s="1" t="str">
        <f>DEC2HEX(G19)</f>
        <v>B0</v>
      </c>
      <c r="G19">
        <f>G20-8</f>
        <v>176</v>
      </c>
      <c r="H19" s="3">
        <f t="shared" si="2"/>
        <v>8.59375E-2</v>
      </c>
      <c r="I19" s="3"/>
      <c r="J19" s="4">
        <f t="shared" si="3"/>
        <v>1.71875</v>
      </c>
      <c r="K19">
        <v>9</v>
      </c>
      <c r="N19" s="6">
        <f t="shared" si="5"/>
        <v>7.7575757575757569</v>
      </c>
      <c r="O19" s="2">
        <f t="shared" si="4"/>
        <v>10.546851562500001</v>
      </c>
    </row>
    <row r="20" spans="1:21" x14ac:dyDescent="0.2">
      <c r="C20" s="7">
        <v>19</v>
      </c>
      <c r="D20">
        <v>14</v>
      </c>
      <c r="E20" s="1">
        <v>17</v>
      </c>
      <c r="F20" s="1" t="str">
        <f>DEC2HEX(G20)</f>
        <v>B8</v>
      </c>
      <c r="G20">
        <f>G21-8</f>
        <v>184</v>
      </c>
      <c r="H20" s="3">
        <f t="shared" si="2"/>
        <v>8.984375E-2</v>
      </c>
      <c r="I20" s="3"/>
      <c r="J20" s="4">
        <f t="shared" si="3"/>
        <v>1.796875</v>
      </c>
      <c r="K20">
        <v>10</v>
      </c>
      <c r="N20" s="6">
        <f t="shared" si="5"/>
        <v>7.4202898550724639</v>
      </c>
      <c r="O20" s="2">
        <f t="shared" si="4"/>
        <v>11.026253906250002</v>
      </c>
    </row>
    <row r="21" spans="1:21" x14ac:dyDescent="0.2">
      <c r="C21" s="7">
        <v>25</v>
      </c>
      <c r="D21">
        <v>15</v>
      </c>
      <c r="E21" s="1">
        <v>18</v>
      </c>
      <c r="F21" s="1" t="s">
        <v>11</v>
      </c>
      <c r="G21">
        <f t="shared" ref="G21:G33" si="7">HEX2DEC(F21)</f>
        <v>192</v>
      </c>
      <c r="H21" s="3">
        <f t="shared" si="2"/>
        <v>9.375E-2</v>
      </c>
      <c r="I21" s="3"/>
      <c r="J21" s="4">
        <f t="shared" si="3"/>
        <v>1.875</v>
      </c>
      <c r="K21">
        <v>11</v>
      </c>
      <c r="N21" s="6">
        <f t="shared" si="5"/>
        <v>7.1111111111111116</v>
      </c>
      <c r="O21" s="2">
        <f t="shared" si="4"/>
        <v>11.505656250000001</v>
      </c>
    </row>
    <row r="22" spans="1:21" x14ac:dyDescent="0.2">
      <c r="C22" s="7">
        <v>31</v>
      </c>
      <c r="D22">
        <v>16</v>
      </c>
      <c r="E22" s="1">
        <v>19</v>
      </c>
      <c r="F22" s="1" t="s">
        <v>12</v>
      </c>
      <c r="G22">
        <f t="shared" si="7"/>
        <v>200</v>
      </c>
      <c r="H22" s="3">
        <f t="shared" si="2"/>
        <v>9.765625E-2</v>
      </c>
      <c r="I22" s="3"/>
      <c r="J22" s="4">
        <f t="shared" si="3"/>
        <v>1.953125</v>
      </c>
      <c r="K22">
        <v>12</v>
      </c>
      <c r="N22" s="6">
        <f t="shared" si="5"/>
        <v>6.8266666666666671</v>
      </c>
      <c r="O22" s="2">
        <f t="shared" si="4"/>
        <v>11.985058593750001</v>
      </c>
    </row>
    <row r="23" spans="1:21" x14ac:dyDescent="0.2">
      <c r="C23" s="7">
        <v>38</v>
      </c>
      <c r="D23">
        <v>17</v>
      </c>
      <c r="E23" s="1" t="s">
        <v>13</v>
      </c>
      <c r="F23" s="1" t="s">
        <v>14</v>
      </c>
      <c r="G23">
        <f t="shared" si="7"/>
        <v>208</v>
      </c>
      <c r="H23" s="3">
        <f t="shared" si="2"/>
        <v>0.1015625</v>
      </c>
      <c r="I23" s="3"/>
      <c r="J23" s="4">
        <f t="shared" si="3"/>
        <v>2.03125</v>
      </c>
      <c r="K23">
        <v>13</v>
      </c>
      <c r="N23" s="6">
        <f t="shared" si="5"/>
        <v>6.5641025641025648</v>
      </c>
      <c r="O23" s="2">
        <f t="shared" si="4"/>
        <v>12.464460937500002</v>
      </c>
    </row>
    <row r="24" spans="1:21" x14ac:dyDescent="0.2">
      <c r="C24" s="7">
        <v>44</v>
      </c>
      <c r="D24">
        <v>18</v>
      </c>
      <c r="E24" s="1" t="s">
        <v>15</v>
      </c>
      <c r="F24" s="1" t="s">
        <v>16</v>
      </c>
      <c r="G24">
        <f t="shared" si="7"/>
        <v>216</v>
      </c>
      <c r="H24" s="3">
        <f t="shared" si="2"/>
        <v>0.10546875</v>
      </c>
      <c r="I24" s="3"/>
      <c r="J24" s="4">
        <f t="shared" si="3"/>
        <v>2.109375</v>
      </c>
      <c r="K24">
        <v>14</v>
      </c>
      <c r="N24" s="6">
        <f t="shared" si="5"/>
        <v>6.3209876543209873</v>
      </c>
      <c r="O24" s="2">
        <f t="shared" si="4"/>
        <v>12.943863281250001</v>
      </c>
    </row>
    <row r="25" spans="1:21" x14ac:dyDescent="0.2">
      <c r="C25" s="7">
        <v>50</v>
      </c>
      <c r="D25">
        <v>19</v>
      </c>
      <c r="E25" s="1" t="s">
        <v>17</v>
      </c>
      <c r="F25" s="1" t="s">
        <v>18</v>
      </c>
      <c r="G25">
        <f t="shared" si="7"/>
        <v>224</v>
      </c>
      <c r="H25" s="3">
        <f t="shared" si="2"/>
        <v>0.109375</v>
      </c>
      <c r="I25" s="3"/>
      <c r="J25" s="4">
        <f t="shared" si="3"/>
        <v>2.1875</v>
      </c>
      <c r="K25">
        <v>15</v>
      </c>
      <c r="N25" s="6">
        <f t="shared" si="5"/>
        <v>6.0952380952380958</v>
      </c>
      <c r="O25" s="2">
        <f t="shared" si="4"/>
        <v>13.423265625000001</v>
      </c>
    </row>
    <row r="26" spans="1:21" x14ac:dyDescent="0.2">
      <c r="C26" s="7">
        <v>56</v>
      </c>
      <c r="D26">
        <v>20</v>
      </c>
      <c r="E26" s="1" t="s">
        <v>19</v>
      </c>
      <c r="F26" s="1" t="s">
        <v>20</v>
      </c>
      <c r="G26">
        <f t="shared" si="7"/>
        <v>232</v>
      </c>
      <c r="H26" s="3">
        <f t="shared" si="2"/>
        <v>0.11328125</v>
      </c>
      <c r="I26" s="3"/>
      <c r="J26" s="4">
        <f t="shared" si="3"/>
        <v>2.265625</v>
      </c>
      <c r="K26">
        <v>16</v>
      </c>
      <c r="N26" s="6">
        <f t="shared" si="5"/>
        <v>5.8850574712643686</v>
      </c>
      <c r="O26" s="2">
        <f t="shared" si="4"/>
        <v>13.902667968750002</v>
      </c>
    </row>
    <row r="27" spans="1:21" x14ac:dyDescent="0.2">
      <c r="C27" s="7">
        <v>63</v>
      </c>
      <c r="D27">
        <v>21</v>
      </c>
      <c r="E27" s="1" t="s">
        <v>21</v>
      </c>
      <c r="F27" s="1" t="s">
        <v>22</v>
      </c>
      <c r="G27">
        <f t="shared" si="7"/>
        <v>240</v>
      </c>
      <c r="H27" s="3">
        <f t="shared" si="2"/>
        <v>0.1171875</v>
      </c>
      <c r="I27" s="3"/>
      <c r="J27" s="4">
        <f t="shared" si="3"/>
        <v>2.34375</v>
      </c>
      <c r="K27">
        <v>17</v>
      </c>
      <c r="N27" s="6">
        <f t="shared" si="5"/>
        <v>5.6888888888888882</v>
      </c>
      <c r="O27" s="2">
        <f t="shared" si="4"/>
        <v>14.382070312500002</v>
      </c>
    </row>
    <row r="28" spans="1:21" x14ac:dyDescent="0.2">
      <c r="C28" s="7">
        <v>69</v>
      </c>
      <c r="D28">
        <v>22</v>
      </c>
      <c r="E28" s="1" t="s">
        <v>23</v>
      </c>
      <c r="F28" s="1" t="s">
        <v>24</v>
      </c>
      <c r="G28">
        <f t="shared" si="7"/>
        <v>248</v>
      </c>
      <c r="H28" s="3">
        <f t="shared" si="2"/>
        <v>0.12109375</v>
      </c>
      <c r="I28" s="3"/>
      <c r="J28" s="4">
        <f t="shared" si="3"/>
        <v>2.421875</v>
      </c>
      <c r="K28">
        <v>18</v>
      </c>
      <c r="N28" s="6">
        <f t="shared" si="5"/>
        <v>5.5053763440860211</v>
      </c>
      <c r="O28" s="2">
        <f t="shared" si="4"/>
        <v>14.861472656250001</v>
      </c>
    </row>
    <row r="29" spans="1:21" x14ac:dyDescent="0.2">
      <c r="C29" s="7">
        <v>75</v>
      </c>
      <c r="D29">
        <v>23</v>
      </c>
      <c r="E29" s="1">
        <v>20</v>
      </c>
      <c r="F29" s="1">
        <v>100</v>
      </c>
      <c r="G29">
        <f t="shared" si="7"/>
        <v>256</v>
      </c>
      <c r="H29" s="3">
        <f t="shared" si="2"/>
        <v>0.125</v>
      </c>
      <c r="I29" s="3"/>
      <c r="J29" s="4">
        <f t="shared" si="3"/>
        <v>2.5</v>
      </c>
      <c r="K29">
        <v>19</v>
      </c>
      <c r="N29" s="6">
        <f t="shared" si="5"/>
        <v>5.333333333333333</v>
      </c>
      <c r="O29" s="2">
        <f t="shared" si="4"/>
        <v>15.340875000000002</v>
      </c>
    </row>
    <row r="30" spans="1:21" x14ac:dyDescent="0.2">
      <c r="C30" s="7">
        <v>81</v>
      </c>
      <c r="D30">
        <v>24</v>
      </c>
      <c r="E30" s="1">
        <v>21</v>
      </c>
      <c r="F30" s="1">
        <v>108</v>
      </c>
      <c r="G30">
        <f t="shared" si="7"/>
        <v>264</v>
      </c>
      <c r="H30" s="3">
        <f t="shared" si="2"/>
        <v>0.12890625</v>
      </c>
      <c r="I30" s="3"/>
      <c r="J30" s="4">
        <f t="shared" si="3"/>
        <v>2.578125</v>
      </c>
      <c r="K30">
        <v>20</v>
      </c>
      <c r="N30" s="6">
        <f t="shared" si="5"/>
        <v>5.1717171717171722</v>
      </c>
      <c r="O30" s="2">
        <f t="shared" si="4"/>
        <v>15.820277343750002</v>
      </c>
    </row>
    <row r="31" spans="1:21" x14ac:dyDescent="0.2">
      <c r="C31" s="7">
        <v>88</v>
      </c>
      <c r="D31">
        <v>25</v>
      </c>
      <c r="E31" s="1">
        <v>22</v>
      </c>
      <c r="F31" s="1">
        <v>110</v>
      </c>
      <c r="G31">
        <f t="shared" si="7"/>
        <v>272</v>
      </c>
      <c r="H31" s="3">
        <f t="shared" si="2"/>
        <v>0.1328125</v>
      </c>
      <c r="I31" s="3"/>
      <c r="J31" s="4">
        <f t="shared" si="3"/>
        <v>2.65625</v>
      </c>
      <c r="K31">
        <v>21</v>
      </c>
      <c r="N31" s="6">
        <f t="shared" si="5"/>
        <v>5.0196078431372548</v>
      </c>
      <c r="O31" s="2">
        <f t="shared" si="4"/>
        <v>16.299679687500003</v>
      </c>
    </row>
    <row r="32" spans="1:21" x14ac:dyDescent="0.2">
      <c r="C32" s="7">
        <v>94</v>
      </c>
      <c r="D32">
        <v>26</v>
      </c>
      <c r="E32" s="1">
        <v>23</v>
      </c>
      <c r="F32" s="1">
        <v>118</v>
      </c>
      <c r="G32">
        <f t="shared" si="7"/>
        <v>280</v>
      </c>
      <c r="H32" s="3">
        <f t="shared" si="2"/>
        <v>0.13671875</v>
      </c>
      <c r="I32" s="3"/>
      <c r="J32" s="4">
        <f t="shared" si="3"/>
        <v>2.734375</v>
      </c>
      <c r="K32">
        <v>22</v>
      </c>
      <c r="N32" s="6">
        <f t="shared" si="5"/>
        <v>4.8761904761904757</v>
      </c>
      <c r="O32" s="2">
        <f t="shared" si="4"/>
        <v>16.779082031250002</v>
      </c>
    </row>
    <row r="33" spans="1:15" x14ac:dyDescent="0.2">
      <c r="C33" s="7">
        <v>100</v>
      </c>
      <c r="D33">
        <v>27</v>
      </c>
      <c r="E33" s="1">
        <v>24</v>
      </c>
      <c r="F33" s="1">
        <v>120</v>
      </c>
      <c r="G33">
        <f t="shared" si="7"/>
        <v>288</v>
      </c>
      <c r="H33" s="3">
        <f t="shared" si="2"/>
        <v>0.140625</v>
      </c>
      <c r="I33" s="3"/>
      <c r="J33" s="4">
        <f t="shared" si="3"/>
        <v>2.8125</v>
      </c>
      <c r="K33">
        <v>23</v>
      </c>
      <c r="N33" s="6">
        <f t="shared" si="5"/>
        <v>4.7407407407407414</v>
      </c>
      <c r="O33" s="2">
        <f t="shared" si="4"/>
        <v>17.258484375000002</v>
      </c>
    </row>
    <row r="34" spans="1:15" x14ac:dyDescent="0.2">
      <c r="A34" t="s">
        <v>56</v>
      </c>
      <c r="C34" s="8">
        <v>106</v>
      </c>
      <c r="D34">
        <v>28</v>
      </c>
      <c r="E34" s="1">
        <v>25</v>
      </c>
      <c r="F34" s="1" t="str">
        <f t="shared" ref="F34:F95" si="8">DEC2HEX(G34)</f>
        <v>128</v>
      </c>
      <c r="G34">
        <f t="shared" ref="G34:G64" si="9">G33+8</f>
        <v>296</v>
      </c>
      <c r="H34" s="3">
        <f t="shared" si="2"/>
        <v>0.14453125</v>
      </c>
      <c r="I34" s="3"/>
      <c r="J34" s="4">
        <f t="shared" si="3"/>
        <v>2.890625</v>
      </c>
      <c r="K34">
        <v>24</v>
      </c>
      <c r="N34" s="6">
        <f t="shared" si="5"/>
        <v>4.6126126126126126</v>
      </c>
      <c r="O34" s="2">
        <f t="shared" si="4"/>
        <v>17.737886718750001</v>
      </c>
    </row>
    <row r="35" spans="1:15" x14ac:dyDescent="0.2">
      <c r="C35" s="8">
        <v>113</v>
      </c>
      <c r="D35">
        <v>29</v>
      </c>
      <c r="E35" s="1">
        <v>26</v>
      </c>
      <c r="F35" s="1" t="str">
        <f t="shared" si="8"/>
        <v>130</v>
      </c>
      <c r="G35">
        <f t="shared" si="9"/>
        <v>304</v>
      </c>
      <c r="H35" s="3">
        <f t="shared" si="2"/>
        <v>0.1484375</v>
      </c>
      <c r="I35" s="3"/>
      <c r="J35" s="4">
        <f t="shared" si="3"/>
        <v>2.96875</v>
      </c>
      <c r="K35">
        <v>25</v>
      </c>
      <c r="N35" s="6">
        <f t="shared" si="5"/>
        <v>4.4912280701754383</v>
      </c>
      <c r="O35" s="2">
        <f t="shared" si="4"/>
        <v>18.217289062500001</v>
      </c>
    </row>
    <row r="36" spans="1:15" x14ac:dyDescent="0.2">
      <c r="C36" s="8">
        <v>119</v>
      </c>
      <c r="D36">
        <v>30</v>
      </c>
      <c r="E36" s="1">
        <v>27</v>
      </c>
      <c r="F36" s="1" t="str">
        <f t="shared" si="8"/>
        <v>138</v>
      </c>
      <c r="G36">
        <f t="shared" si="9"/>
        <v>312</v>
      </c>
      <c r="H36" s="3">
        <f t="shared" si="2"/>
        <v>0.15234375</v>
      </c>
      <c r="I36" s="3"/>
      <c r="J36" s="4">
        <f t="shared" si="3"/>
        <v>3.046875</v>
      </c>
      <c r="K36">
        <v>26</v>
      </c>
      <c r="N36" s="6">
        <f t="shared" si="5"/>
        <v>4.3760683760683756</v>
      </c>
      <c r="O36" s="2">
        <f t="shared" si="4"/>
        <v>18.69669140625</v>
      </c>
    </row>
    <row r="37" spans="1:15" x14ac:dyDescent="0.2">
      <c r="C37" s="8">
        <v>125</v>
      </c>
      <c r="D37">
        <v>31</v>
      </c>
      <c r="E37" s="1">
        <v>28</v>
      </c>
      <c r="F37" s="1" t="str">
        <f t="shared" si="8"/>
        <v>140</v>
      </c>
      <c r="G37">
        <f t="shared" si="9"/>
        <v>320</v>
      </c>
      <c r="H37" s="3">
        <f t="shared" si="2"/>
        <v>0.15625</v>
      </c>
      <c r="I37" s="3"/>
      <c r="J37" s="4">
        <f t="shared" si="3"/>
        <v>3.125</v>
      </c>
      <c r="K37">
        <v>27</v>
      </c>
      <c r="N37" s="6">
        <f t="shared" si="5"/>
        <v>4.2666666666666666</v>
      </c>
      <c r="O37" s="2">
        <f t="shared" si="4"/>
        <v>19.176093750000003</v>
      </c>
    </row>
    <row r="38" spans="1:15" x14ac:dyDescent="0.2">
      <c r="C38" s="8">
        <v>131</v>
      </c>
      <c r="E38" s="1">
        <v>29</v>
      </c>
      <c r="F38" s="1" t="str">
        <f t="shared" si="8"/>
        <v>148</v>
      </c>
      <c r="G38">
        <f t="shared" si="9"/>
        <v>328</v>
      </c>
      <c r="H38" s="3">
        <f t="shared" si="2"/>
        <v>0.16015625</v>
      </c>
      <c r="I38" s="3"/>
      <c r="J38" s="4">
        <f t="shared" si="3"/>
        <v>3.203125</v>
      </c>
      <c r="K38">
        <v>28</v>
      </c>
      <c r="N38" s="6">
        <f t="shared" si="5"/>
        <v>4.1626016260162597</v>
      </c>
      <c r="O38" s="2">
        <f t="shared" si="4"/>
        <v>19.655496093750003</v>
      </c>
    </row>
    <row r="39" spans="1:15" x14ac:dyDescent="0.2">
      <c r="C39" s="8">
        <v>138</v>
      </c>
      <c r="E39" s="1" t="s">
        <v>25</v>
      </c>
      <c r="F39" s="1" t="str">
        <f t="shared" si="8"/>
        <v>150</v>
      </c>
      <c r="G39">
        <f t="shared" si="9"/>
        <v>336</v>
      </c>
      <c r="H39" s="3">
        <f t="shared" si="2"/>
        <v>0.1640625</v>
      </c>
      <c r="I39" s="3"/>
      <c r="J39" s="4">
        <f t="shared" si="3"/>
        <v>3.28125</v>
      </c>
      <c r="K39">
        <v>29</v>
      </c>
      <c r="N39" s="6">
        <f t="shared" si="5"/>
        <v>4.0634920634920633</v>
      </c>
      <c r="O39" s="2">
        <f t="shared" si="4"/>
        <v>20.134898437500002</v>
      </c>
    </row>
    <row r="40" spans="1:15" x14ac:dyDescent="0.2">
      <c r="C40" s="8">
        <v>144</v>
      </c>
      <c r="E40" s="1" t="s">
        <v>26</v>
      </c>
      <c r="F40" s="1" t="str">
        <f t="shared" si="8"/>
        <v>158</v>
      </c>
      <c r="G40">
        <f t="shared" si="9"/>
        <v>344</v>
      </c>
      <c r="H40" s="3">
        <f t="shared" si="2"/>
        <v>0.16796875</v>
      </c>
      <c r="I40" s="3"/>
      <c r="J40" s="4">
        <f t="shared" si="3"/>
        <v>3.359375</v>
      </c>
      <c r="K40">
        <v>30</v>
      </c>
      <c r="N40" s="6">
        <f t="shared" si="5"/>
        <v>3.9689922480620154</v>
      </c>
      <c r="O40" s="2">
        <f t="shared" si="4"/>
        <v>20.614300781250002</v>
      </c>
    </row>
    <row r="41" spans="1:15" x14ac:dyDescent="0.2">
      <c r="C41" s="8">
        <v>150</v>
      </c>
      <c r="E41" s="1" t="s">
        <v>27</v>
      </c>
      <c r="F41" s="1" t="str">
        <f t="shared" si="8"/>
        <v>160</v>
      </c>
      <c r="G41">
        <f t="shared" si="9"/>
        <v>352</v>
      </c>
      <c r="H41" s="3">
        <f t="shared" si="2"/>
        <v>0.171875</v>
      </c>
      <c r="I41" s="3"/>
      <c r="J41" s="4">
        <f t="shared" si="3"/>
        <v>3.4375</v>
      </c>
      <c r="K41">
        <v>31</v>
      </c>
      <c r="N41" s="6">
        <f t="shared" si="5"/>
        <v>3.8787878787878785</v>
      </c>
      <c r="O41" s="2">
        <f t="shared" si="4"/>
        <v>21.093703125000001</v>
      </c>
    </row>
    <row r="42" spans="1:15" x14ac:dyDescent="0.2">
      <c r="C42" s="8">
        <v>156</v>
      </c>
      <c r="E42" s="1" t="s">
        <v>28</v>
      </c>
      <c r="F42" s="1" t="str">
        <f t="shared" si="8"/>
        <v>168</v>
      </c>
      <c r="G42">
        <f t="shared" si="9"/>
        <v>360</v>
      </c>
      <c r="H42" s="3">
        <f t="shared" si="2"/>
        <v>0.17578125</v>
      </c>
      <c r="I42" s="3"/>
      <c r="J42" s="4">
        <f t="shared" si="3"/>
        <v>3.515625</v>
      </c>
      <c r="K42">
        <v>32</v>
      </c>
      <c r="N42" s="6">
        <f t="shared" si="5"/>
        <v>3.7925925925925923</v>
      </c>
      <c r="O42" s="2">
        <f t="shared" si="4"/>
        <v>21.573105468750001</v>
      </c>
    </row>
    <row r="43" spans="1:15" x14ac:dyDescent="0.2">
      <c r="C43" s="8">
        <v>163</v>
      </c>
      <c r="E43" s="1" t="s">
        <v>29</v>
      </c>
      <c r="F43" s="1" t="str">
        <f t="shared" si="8"/>
        <v>170</v>
      </c>
      <c r="G43">
        <f t="shared" si="9"/>
        <v>368</v>
      </c>
      <c r="H43" s="3">
        <f t="shared" si="2"/>
        <v>0.1796875</v>
      </c>
      <c r="I43" s="3"/>
      <c r="J43" s="4">
        <f t="shared" si="3"/>
        <v>3.59375</v>
      </c>
      <c r="K43">
        <v>33</v>
      </c>
      <c r="O43" s="2">
        <f t="shared" si="4"/>
        <v>22.052507812500004</v>
      </c>
    </row>
    <row r="44" spans="1:15" x14ac:dyDescent="0.2">
      <c r="C44" s="8">
        <v>169</v>
      </c>
      <c r="E44" s="1" t="s">
        <v>30</v>
      </c>
      <c r="F44" s="1" t="str">
        <f t="shared" si="8"/>
        <v>178</v>
      </c>
      <c r="G44">
        <f t="shared" si="9"/>
        <v>376</v>
      </c>
      <c r="H44" s="3">
        <f t="shared" si="2"/>
        <v>0.18359375</v>
      </c>
      <c r="I44" s="3"/>
      <c r="J44" s="4">
        <f t="shared" si="3"/>
        <v>3.671875</v>
      </c>
      <c r="K44">
        <v>34</v>
      </c>
      <c r="O44" s="2">
        <f t="shared" si="4"/>
        <v>22.531910156250003</v>
      </c>
    </row>
    <row r="45" spans="1:15" x14ac:dyDescent="0.2">
      <c r="C45" s="8">
        <v>175</v>
      </c>
      <c r="E45" s="1">
        <v>30</v>
      </c>
      <c r="F45" s="1" t="str">
        <f t="shared" si="8"/>
        <v>180</v>
      </c>
      <c r="G45">
        <f t="shared" si="9"/>
        <v>384</v>
      </c>
      <c r="H45" s="3">
        <f t="shared" si="2"/>
        <v>0.1875</v>
      </c>
      <c r="I45" s="3"/>
      <c r="J45" s="4">
        <f t="shared" si="3"/>
        <v>3.75</v>
      </c>
      <c r="K45">
        <v>35</v>
      </c>
      <c r="O45" s="2">
        <f t="shared" si="4"/>
        <v>23.011312500000003</v>
      </c>
    </row>
    <row r="46" spans="1:15" x14ac:dyDescent="0.2">
      <c r="C46" s="8">
        <v>181</v>
      </c>
      <c r="E46" s="1">
        <v>31</v>
      </c>
      <c r="F46" s="1" t="str">
        <f t="shared" si="8"/>
        <v>188</v>
      </c>
      <c r="G46">
        <f t="shared" si="9"/>
        <v>392</v>
      </c>
      <c r="H46" s="3">
        <f t="shared" si="2"/>
        <v>0.19140625</v>
      </c>
      <c r="I46" s="3"/>
      <c r="J46" s="4">
        <f t="shared" si="3"/>
        <v>3.828125</v>
      </c>
      <c r="K46">
        <v>36</v>
      </c>
      <c r="O46" s="2">
        <f t="shared" si="4"/>
        <v>23.490714843750002</v>
      </c>
    </row>
    <row r="47" spans="1:15" x14ac:dyDescent="0.2">
      <c r="C47" s="8">
        <v>188</v>
      </c>
      <c r="E47" s="1">
        <v>32</v>
      </c>
      <c r="F47" s="1" t="str">
        <f>DEC2HEX(G47)</f>
        <v>190</v>
      </c>
      <c r="G47">
        <f t="shared" si="9"/>
        <v>400</v>
      </c>
      <c r="H47" s="3">
        <f t="shared" si="2"/>
        <v>0.1953125</v>
      </c>
      <c r="I47" s="3"/>
      <c r="J47" s="4">
        <f t="shared" si="3"/>
        <v>3.90625</v>
      </c>
      <c r="K47">
        <v>37</v>
      </c>
      <c r="O47" s="2">
        <f t="shared" si="4"/>
        <v>23.970117187500001</v>
      </c>
    </row>
    <row r="48" spans="1:15" x14ac:dyDescent="0.2">
      <c r="A48" s="9" t="s">
        <v>59</v>
      </c>
      <c r="C48" s="8">
        <v>194</v>
      </c>
      <c r="E48" s="10">
        <v>33</v>
      </c>
      <c r="F48" s="10" t="str">
        <f t="shared" si="8"/>
        <v>198</v>
      </c>
      <c r="G48" s="9">
        <f t="shared" si="9"/>
        <v>408</v>
      </c>
      <c r="H48" s="11">
        <f t="shared" si="2"/>
        <v>0.19921875</v>
      </c>
      <c r="I48" s="11"/>
      <c r="J48" s="12">
        <f t="shared" si="3"/>
        <v>3.984375</v>
      </c>
      <c r="K48" s="9">
        <v>38</v>
      </c>
      <c r="O48" s="2">
        <f t="shared" si="4"/>
        <v>24.449519531250001</v>
      </c>
    </row>
    <row r="49" spans="1:15" x14ac:dyDescent="0.2">
      <c r="C49" s="8">
        <v>200</v>
      </c>
      <c r="E49" s="1">
        <v>34</v>
      </c>
      <c r="F49" s="1" t="str">
        <f t="shared" si="8"/>
        <v>1A0</v>
      </c>
      <c r="G49">
        <f t="shared" si="9"/>
        <v>416</v>
      </c>
      <c r="H49" s="3">
        <f t="shared" si="2"/>
        <v>0.203125</v>
      </c>
      <c r="I49" s="3"/>
      <c r="J49" s="4">
        <f t="shared" si="3"/>
        <v>4.0625</v>
      </c>
      <c r="K49">
        <v>39</v>
      </c>
      <c r="O49" s="2">
        <f t="shared" si="4"/>
        <v>24.928921875000004</v>
      </c>
    </row>
    <row r="50" spans="1:15" x14ac:dyDescent="0.2">
      <c r="E50" s="1">
        <v>35</v>
      </c>
      <c r="F50" s="1" t="str">
        <f t="shared" si="8"/>
        <v>1A8</v>
      </c>
      <c r="G50">
        <f t="shared" si="9"/>
        <v>424</v>
      </c>
      <c r="H50" s="3">
        <f t="shared" si="2"/>
        <v>0.20703125</v>
      </c>
      <c r="I50" s="3"/>
      <c r="J50" s="4">
        <f t="shared" si="3"/>
        <v>4.140625</v>
      </c>
      <c r="K50">
        <v>40</v>
      </c>
      <c r="O50" s="2">
        <f t="shared" si="4"/>
        <v>25.408324218750003</v>
      </c>
    </row>
    <row r="51" spans="1:15" x14ac:dyDescent="0.2">
      <c r="E51" s="1">
        <v>36</v>
      </c>
      <c r="F51" s="1" t="str">
        <f t="shared" si="8"/>
        <v>1B0</v>
      </c>
      <c r="G51">
        <f t="shared" si="9"/>
        <v>432</v>
      </c>
      <c r="H51" s="3">
        <f t="shared" si="2"/>
        <v>0.2109375</v>
      </c>
      <c r="I51" s="3"/>
      <c r="J51" s="4">
        <f t="shared" si="3"/>
        <v>4.21875</v>
      </c>
      <c r="K51">
        <v>41</v>
      </c>
      <c r="O51" s="2">
        <f t="shared" si="4"/>
        <v>25.887726562500003</v>
      </c>
    </row>
    <row r="52" spans="1:15" x14ac:dyDescent="0.2">
      <c r="E52" s="1">
        <v>37</v>
      </c>
      <c r="F52" s="1" t="str">
        <f t="shared" si="8"/>
        <v>1B8</v>
      </c>
      <c r="G52">
        <f t="shared" si="9"/>
        <v>440</v>
      </c>
      <c r="H52" s="3">
        <f t="shared" si="2"/>
        <v>0.21484375</v>
      </c>
      <c r="I52" s="3"/>
      <c r="J52" s="4">
        <f t="shared" si="3"/>
        <v>4.296875</v>
      </c>
      <c r="K52">
        <v>42</v>
      </c>
      <c r="O52" s="2">
        <f t="shared" si="4"/>
        <v>26.367128906250002</v>
      </c>
    </row>
    <row r="53" spans="1:15" x14ac:dyDescent="0.2">
      <c r="E53" s="1">
        <v>38</v>
      </c>
      <c r="F53" s="1" t="str">
        <f t="shared" si="8"/>
        <v>1C0</v>
      </c>
      <c r="G53">
        <f t="shared" si="9"/>
        <v>448</v>
      </c>
      <c r="H53" s="3">
        <f t="shared" si="2"/>
        <v>0.21875</v>
      </c>
      <c r="I53" s="3"/>
      <c r="J53" s="4">
        <f t="shared" si="3"/>
        <v>4.375</v>
      </c>
      <c r="K53">
        <v>43</v>
      </c>
      <c r="O53" s="2">
        <f t="shared" si="4"/>
        <v>26.846531250000002</v>
      </c>
    </row>
    <row r="54" spans="1:15" x14ac:dyDescent="0.2">
      <c r="E54" s="1">
        <v>39</v>
      </c>
      <c r="F54" s="1" t="str">
        <f t="shared" si="8"/>
        <v>1C8</v>
      </c>
      <c r="G54">
        <f t="shared" si="9"/>
        <v>456</v>
      </c>
      <c r="H54" s="3">
        <f t="shared" si="2"/>
        <v>0.22265625</v>
      </c>
      <c r="I54" s="3"/>
      <c r="J54" s="4">
        <f t="shared" si="3"/>
        <v>4.453125</v>
      </c>
      <c r="K54">
        <v>44</v>
      </c>
      <c r="O54" s="2">
        <f t="shared" si="4"/>
        <v>27.325933593750001</v>
      </c>
    </row>
    <row r="55" spans="1:15" x14ac:dyDescent="0.2">
      <c r="E55" s="1" t="s">
        <v>37</v>
      </c>
      <c r="F55" s="1" t="str">
        <f t="shared" si="8"/>
        <v>1D0</v>
      </c>
      <c r="G55">
        <f t="shared" si="9"/>
        <v>464</v>
      </c>
      <c r="H55" s="3">
        <f t="shared" si="2"/>
        <v>0.2265625</v>
      </c>
      <c r="I55" s="3"/>
      <c r="J55" s="4">
        <f t="shared" si="3"/>
        <v>4.53125</v>
      </c>
      <c r="K55">
        <v>45</v>
      </c>
      <c r="O55" s="2">
        <f t="shared" si="4"/>
        <v>27.805335937500004</v>
      </c>
    </row>
    <row r="56" spans="1:15" x14ac:dyDescent="0.2">
      <c r="E56" s="1" t="s">
        <v>38</v>
      </c>
      <c r="F56" s="1" t="str">
        <f t="shared" si="8"/>
        <v>1D8</v>
      </c>
      <c r="G56">
        <f t="shared" si="9"/>
        <v>472</v>
      </c>
      <c r="H56" s="3">
        <f t="shared" si="2"/>
        <v>0.23046875</v>
      </c>
      <c r="I56" s="3"/>
      <c r="J56" s="4">
        <f t="shared" si="3"/>
        <v>4.609375</v>
      </c>
      <c r="K56">
        <v>46</v>
      </c>
      <c r="O56" s="2">
        <f t="shared" si="4"/>
        <v>28.284738281250004</v>
      </c>
    </row>
    <row r="57" spans="1:15" x14ac:dyDescent="0.2">
      <c r="A57" s="9" t="s">
        <v>58</v>
      </c>
      <c r="B57" s="9"/>
      <c r="C57" s="9"/>
      <c r="D57" s="9"/>
      <c r="E57" s="10" t="s">
        <v>39</v>
      </c>
      <c r="F57" s="10" t="str">
        <f t="shared" si="8"/>
        <v>1E0</v>
      </c>
      <c r="G57" s="9">
        <f t="shared" si="9"/>
        <v>480</v>
      </c>
      <c r="H57" s="11">
        <f t="shared" si="2"/>
        <v>0.234375</v>
      </c>
      <c r="I57" s="11"/>
      <c r="J57" s="12">
        <f t="shared" si="3"/>
        <v>4.6875</v>
      </c>
      <c r="K57" s="9">
        <v>47</v>
      </c>
      <c r="O57" s="2">
        <f t="shared" si="4"/>
        <v>28.764140625000003</v>
      </c>
    </row>
    <row r="58" spans="1:15" x14ac:dyDescent="0.2">
      <c r="E58" s="1" t="s">
        <v>40</v>
      </c>
      <c r="F58" s="1" t="str">
        <f t="shared" si="8"/>
        <v>1E8</v>
      </c>
      <c r="G58">
        <f t="shared" si="9"/>
        <v>488</v>
      </c>
      <c r="H58" s="3">
        <f t="shared" si="2"/>
        <v>0.23828125</v>
      </c>
      <c r="I58" s="3"/>
      <c r="J58" s="4">
        <f t="shared" si="3"/>
        <v>4.765625</v>
      </c>
      <c r="K58">
        <v>48</v>
      </c>
      <c r="O58" s="2">
        <f t="shared" si="4"/>
        <v>29.243542968750003</v>
      </c>
    </row>
    <row r="59" spans="1:15" x14ac:dyDescent="0.2">
      <c r="E59" s="1" t="s">
        <v>41</v>
      </c>
      <c r="F59" s="1" t="str">
        <f t="shared" si="8"/>
        <v>1F0</v>
      </c>
      <c r="G59">
        <f t="shared" si="9"/>
        <v>496</v>
      </c>
      <c r="H59" s="3">
        <f t="shared" si="2"/>
        <v>0.2421875</v>
      </c>
      <c r="I59" s="3"/>
      <c r="J59" s="4">
        <f t="shared" si="3"/>
        <v>4.84375</v>
      </c>
      <c r="K59">
        <v>49</v>
      </c>
      <c r="O59" s="2">
        <f t="shared" si="4"/>
        <v>29.722945312500002</v>
      </c>
    </row>
    <row r="60" spans="1:15" x14ac:dyDescent="0.2">
      <c r="E60" s="1" t="s">
        <v>42</v>
      </c>
      <c r="F60" s="1" t="str">
        <f t="shared" si="8"/>
        <v>1F8</v>
      </c>
      <c r="G60">
        <f t="shared" si="9"/>
        <v>504</v>
      </c>
      <c r="H60" s="3">
        <f t="shared" si="2"/>
        <v>0.24609375</v>
      </c>
      <c r="I60" s="3"/>
      <c r="J60" s="4">
        <f t="shared" si="3"/>
        <v>4.921875</v>
      </c>
      <c r="K60">
        <v>50</v>
      </c>
      <c r="O60" s="2">
        <f t="shared" si="4"/>
        <v>30.202347656250002</v>
      </c>
    </row>
    <row r="61" spans="1:15" x14ac:dyDescent="0.2">
      <c r="A61" s="9" t="s">
        <v>57</v>
      </c>
      <c r="B61" s="9"/>
      <c r="C61" s="9"/>
      <c r="D61" s="9"/>
      <c r="E61" s="10">
        <v>40</v>
      </c>
      <c r="F61" s="10" t="str">
        <f t="shared" si="8"/>
        <v>200</v>
      </c>
      <c r="G61" s="9">
        <f t="shared" si="9"/>
        <v>512</v>
      </c>
      <c r="H61" s="11">
        <f t="shared" si="2"/>
        <v>0.25</v>
      </c>
      <c r="I61" s="11"/>
      <c r="J61" s="12">
        <f t="shared" si="3"/>
        <v>5</v>
      </c>
      <c r="K61" s="9">
        <v>51</v>
      </c>
      <c r="O61" s="2">
        <f t="shared" si="4"/>
        <v>30.681750000000005</v>
      </c>
    </row>
    <row r="62" spans="1:15" x14ac:dyDescent="0.2">
      <c r="E62" s="1">
        <v>41</v>
      </c>
      <c r="F62" s="1" t="str">
        <f t="shared" si="8"/>
        <v>208</v>
      </c>
      <c r="G62">
        <f t="shared" si="9"/>
        <v>520</v>
      </c>
      <c r="H62" s="3">
        <f t="shared" si="2"/>
        <v>0.25390625</v>
      </c>
      <c r="I62" s="3"/>
      <c r="J62" s="4">
        <f t="shared" si="3"/>
        <v>5.078125</v>
      </c>
      <c r="K62">
        <v>52</v>
      </c>
      <c r="O62" s="2">
        <f t="shared" si="4"/>
        <v>31.161152343750004</v>
      </c>
    </row>
    <row r="63" spans="1:15" x14ac:dyDescent="0.2">
      <c r="E63" s="1">
        <v>42</v>
      </c>
      <c r="F63" s="1" t="str">
        <f t="shared" si="8"/>
        <v>210</v>
      </c>
      <c r="G63">
        <f t="shared" si="9"/>
        <v>528</v>
      </c>
      <c r="H63" s="3">
        <f t="shared" si="2"/>
        <v>0.2578125</v>
      </c>
      <c r="I63" s="3"/>
      <c r="J63" s="4">
        <f t="shared" si="3"/>
        <v>5.15625</v>
      </c>
      <c r="K63">
        <v>53</v>
      </c>
      <c r="O63" s="2">
        <f t="shared" si="4"/>
        <v>31.640554687500003</v>
      </c>
    </row>
    <row r="64" spans="1:15" x14ac:dyDescent="0.2">
      <c r="D64" t="s">
        <v>60</v>
      </c>
      <c r="E64" s="1">
        <v>43</v>
      </c>
      <c r="F64" s="1" t="str">
        <f t="shared" si="8"/>
        <v>218</v>
      </c>
      <c r="G64">
        <f t="shared" si="9"/>
        <v>536</v>
      </c>
      <c r="H64" s="3">
        <f t="shared" si="2"/>
        <v>0.26171875</v>
      </c>
      <c r="I64" s="3"/>
      <c r="J64" s="4">
        <f t="shared" si="3"/>
        <v>5.234375</v>
      </c>
      <c r="K64">
        <v>54</v>
      </c>
      <c r="O64" s="2">
        <f t="shared" si="4"/>
        <v>32.119957031250003</v>
      </c>
    </row>
    <row r="65" spans="1:25" x14ac:dyDescent="0.2">
      <c r="A65" s="13"/>
      <c r="B65" s="13"/>
      <c r="D65" s="9">
        <v>6</v>
      </c>
      <c r="E65" s="1">
        <v>44</v>
      </c>
      <c r="F65" s="1" t="str">
        <f t="shared" si="8"/>
        <v>220</v>
      </c>
      <c r="G65">
        <f t="shared" ref="G65:G93" si="10">G64+8</f>
        <v>544</v>
      </c>
      <c r="H65" s="3">
        <f t="shared" si="2"/>
        <v>0.265625</v>
      </c>
      <c r="I65" s="3"/>
      <c r="J65" s="4">
        <f t="shared" si="3"/>
        <v>5.3125</v>
      </c>
      <c r="K65">
        <v>55</v>
      </c>
      <c r="O65" s="2">
        <f>H65*60*2.04545</f>
        <v>32.599359375000006</v>
      </c>
      <c r="P65">
        <v>6</v>
      </c>
      <c r="Q65" s="1">
        <v>44</v>
      </c>
      <c r="R65" s="1" t="str">
        <f t="shared" ref="R65:R95" si="11">DEC2HEX(S65)</f>
        <v>220</v>
      </c>
      <c r="S65">
        <v>544</v>
      </c>
      <c r="T65" s="3">
        <f t="shared" ref="T65:T95" si="12">(S65/256)/8</f>
        <v>0.265625</v>
      </c>
      <c r="U65" s="3"/>
      <c r="V65" s="4">
        <f t="shared" ref="V65:V95" si="13">(60*T65)/3</f>
        <v>5.3125</v>
      </c>
      <c r="W65">
        <v>55</v>
      </c>
      <c r="Y65">
        <f t="shared" ref="Y65:Y95" si="14">3*V65</f>
        <v>15.9375</v>
      </c>
    </row>
    <row r="66" spans="1:25" x14ac:dyDescent="0.2">
      <c r="E66" s="1">
        <v>45</v>
      </c>
      <c r="F66" s="1" t="str">
        <f t="shared" si="8"/>
        <v>228</v>
      </c>
      <c r="G66">
        <f t="shared" si="10"/>
        <v>552</v>
      </c>
      <c r="H66" s="3">
        <f t="shared" ref="H66:H95" si="15">(G66/256)/8</f>
        <v>0.26953125</v>
      </c>
      <c r="I66" s="3"/>
      <c r="J66" s="4">
        <f t="shared" ref="J66:J95" si="16">(60*H66)/3</f>
        <v>5.390625</v>
      </c>
      <c r="K66">
        <v>56</v>
      </c>
      <c r="O66" s="2"/>
      <c r="Q66" s="1">
        <v>45</v>
      </c>
      <c r="R66" s="1" t="str">
        <f t="shared" si="11"/>
        <v>228</v>
      </c>
      <c r="S66">
        <v>552</v>
      </c>
      <c r="T66" s="3">
        <f t="shared" si="12"/>
        <v>0.26953125</v>
      </c>
      <c r="U66" s="3"/>
      <c r="V66" s="4">
        <f t="shared" si="13"/>
        <v>5.390625</v>
      </c>
      <c r="W66">
        <v>56</v>
      </c>
      <c r="Y66">
        <f t="shared" si="14"/>
        <v>16.171875</v>
      </c>
    </row>
    <row r="67" spans="1:25" x14ac:dyDescent="0.2">
      <c r="D67" s="9">
        <v>13</v>
      </c>
      <c r="E67" s="1">
        <v>46</v>
      </c>
      <c r="F67" s="1" t="str">
        <f t="shared" si="8"/>
        <v>230</v>
      </c>
      <c r="G67">
        <f t="shared" si="10"/>
        <v>560</v>
      </c>
      <c r="H67" s="3">
        <f t="shared" si="15"/>
        <v>0.2734375</v>
      </c>
      <c r="I67" s="3"/>
      <c r="J67" s="4">
        <f t="shared" si="16"/>
        <v>5.46875</v>
      </c>
      <c r="K67">
        <v>57</v>
      </c>
      <c r="O67" s="2">
        <f>H67*60*2.04545</f>
        <v>33.558164062500005</v>
      </c>
      <c r="P67">
        <v>13</v>
      </c>
      <c r="Q67" s="1">
        <v>46</v>
      </c>
      <c r="R67" s="1" t="str">
        <f t="shared" si="11"/>
        <v>230</v>
      </c>
      <c r="S67">
        <v>560</v>
      </c>
      <c r="T67" s="3">
        <f t="shared" si="12"/>
        <v>0.2734375</v>
      </c>
      <c r="U67" s="3"/>
      <c r="V67" s="4">
        <f t="shared" si="13"/>
        <v>5.46875</v>
      </c>
      <c r="W67">
        <v>57</v>
      </c>
      <c r="Y67">
        <f t="shared" si="14"/>
        <v>16.40625</v>
      </c>
    </row>
    <row r="68" spans="1:25" x14ac:dyDescent="0.2">
      <c r="E68" s="1">
        <v>47</v>
      </c>
      <c r="F68" s="1" t="str">
        <f t="shared" si="8"/>
        <v>238</v>
      </c>
      <c r="G68">
        <f t="shared" si="10"/>
        <v>568</v>
      </c>
      <c r="H68" s="3">
        <f t="shared" si="15"/>
        <v>0.27734375</v>
      </c>
      <c r="I68" s="3"/>
      <c r="J68" s="4">
        <f t="shared" si="16"/>
        <v>5.546875</v>
      </c>
      <c r="K68">
        <v>58</v>
      </c>
      <c r="O68" s="2"/>
      <c r="Q68" s="1">
        <v>47</v>
      </c>
      <c r="R68" s="1" t="str">
        <f t="shared" si="11"/>
        <v>238</v>
      </c>
      <c r="S68">
        <v>568</v>
      </c>
      <c r="T68" s="3">
        <f t="shared" si="12"/>
        <v>0.27734375</v>
      </c>
      <c r="U68" s="3"/>
      <c r="V68" s="4">
        <f t="shared" si="13"/>
        <v>5.546875</v>
      </c>
      <c r="W68">
        <v>58</v>
      </c>
      <c r="Y68">
        <f t="shared" si="14"/>
        <v>16.640625</v>
      </c>
    </row>
    <row r="69" spans="1:25" x14ac:dyDescent="0.2">
      <c r="D69" s="9">
        <v>19</v>
      </c>
      <c r="E69" s="1">
        <v>48</v>
      </c>
      <c r="F69" s="1" t="str">
        <f t="shared" si="8"/>
        <v>240</v>
      </c>
      <c r="G69">
        <f t="shared" si="10"/>
        <v>576</v>
      </c>
      <c r="H69" s="3">
        <f t="shared" si="15"/>
        <v>0.28125</v>
      </c>
      <c r="I69" s="3"/>
      <c r="J69" s="4">
        <f t="shared" si="16"/>
        <v>5.625</v>
      </c>
      <c r="K69">
        <v>59</v>
      </c>
      <c r="O69" s="2">
        <f t="shared" ref="O69:O95" si="17">J69*3*2.045</f>
        <v>34.509374999999999</v>
      </c>
      <c r="P69">
        <v>19</v>
      </c>
      <c r="Q69" s="1">
        <v>48</v>
      </c>
      <c r="R69" s="1" t="str">
        <f t="shared" si="11"/>
        <v>240</v>
      </c>
      <c r="S69">
        <v>576</v>
      </c>
      <c r="T69" s="3">
        <f t="shared" si="12"/>
        <v>0.28125</v>
      </c>
      <c r="U69" s="3"/>
      <c r="V69" s="4">
        <f t="shared" si="13"/>
        <v>5.625</v>
      </c>
      <c r="W69">
        <v>59</v>
      </c>
      <c r="Y69">
        <f t="shared" si="14"/>
        <v>16.875</v>
      </c>
    </row>
    <row r="70" spans="1:25" x14ac:dyDescent="0.2">
      <c r="E70" s="1">
        <v>49</v>
      </c>
      <c r="F70" s="1" t="str">
        <f t="shared" si="8"/>
        <v>248</v>
      </c>
      <c r="G70">
        <f t="shared" si="10"/>
        <v>584</v>
      </c>
      <c r="H70" s="3">
        <f t="shared" si="15"/>
        <v>0.28515625</v>
      </c>
      <c r="I70" s="3"/>
      <c r="J70" s="4">
        <f t="shared" si="16"/>
        <v>5.703125</v>
      </c>
      <c r="K70">
        <v>60</v>
      </c>
      <c r="O70" s="2"/>
      <c r="Q70" s="1">
        <v>49</v>
      </c>
      <c r="R70" s="1" t="str">
        <f t="shared" si="11"/>
        <v>248</v>
      </c>
      <c r="S70">
        <v>584</v>
      </c>
      <c r="T70" s="3">
        <f t="shared" si="12"/>
        <v>0.28515625</v>
      </c>
      <c r="U70" s="3"/>
      <c r="V70" s="4">
        <f t="shared" si="13"/>
        <v>5.703125</v>
      </c>
      <c r="W70">
        <v>60</v>
      </c>
      <c r="Y70">
        <f t="shared" si="14"/>
        <v>17.109375</v>
      </c>
    </row>
    <row r="71" spans="1:25" x14ac:dyDescent="0.2">
      <c r="D71" s="9">
        <v>25</v>
      </c>
      <c r="E71" s="1" t="s">
        <v>43</v>
      </c>
      <c r="F71" s="1" t="str">
        <f t="shared" si="8"/>
        <v>250</v>
      </c>
      <c r="G71">
        <f t="shared" si="10"/>
        <v>592</v>
      </c>
      <c r="H71" s="3">
        <f t="shared" si="15"/>
        <v>0.2890625</v>
      </c>
      <c r="I71" s="3"/>
      <c r="J71" s="4">
        <f t="shared" si="16"/>
        <v>5.78125</v>
      </c>
      <c r="K71">
        <v>61</v>
      </c>
      <c r="O71" s="2">
        <f t="shared" si="17"/>
        <v>35.467968749999997</v>
      </c>
      <c r="P71">
        <v>25</v>
      </c>
      <c r="Q71" s="1" t="s">
        <v>43</v>
      </c>
      <c r="R71" s="1" t="str">
        <f t="shared" si="11"/>
        <v>250</v>
      </c>
      <c r="S71">
        <v>592</v>
      </c>
      <c r="T71" s="3">
        <f t="shared" si="12"/>
        <v>0.2890625</v>
      </c>
      <c r="U71" s="3"/>
      <c r="V71" s="4">
        <f t="shared" si="13"/>
        <v>5.78125</v>
      </c>
      <c r="W71">
        <v>61</v>
      </c>
      <c r="Y71">
        <f t="shared" si="14"/>
        <v>17.34375</v>
      </c>
    </row>
    <row r="72" spans="1:25" x14ac:dyDescent="0.2">
      <c r="E72" s="1" t="s">
        <v>44</v>
      </c>
      <c r="F72" s="1" t="str">
        <f t="shared" si="8"/>
        <v>258</v>
      </c>
      <c r="G72">
        <f t="shared" si="10"/>
        <v>600</v>
      </c>
      <c r="H72" s="3">
        <f t="shared" si="15"/>
        <v>0.29296875</v>
      </c>
      <c r="I72" s="3"/>
      <c r="J72" s="4">
        <f t="shared" si="16"/>
        <v>5.859375</v>
      </c>
      <c r="K72">
        <v>62</v>
      </c>
      <c r="O72" s="2"/>
      <c r="Q72" s="1" t="s">
        <v>44</v>
      </c>
      <c r="R72" s="1" t="str">
        <f t="shared" si="11"/>
        <v>258</v>
      </c>
      <c r="S72">
        <v>600</v>
      </c>
      <c r="T72" s="3">
        <f t="shared" si="12"/>
        <v>0.29296875</v>
      </c>
      <c r="U72" s="3"/>
      <c r="V72" s="4">
        <f t="shared" si="13"/>
        <v>5.859375</v>
      </c>
      <c r="W72">
        <v>62</v>
      </c>
      <c r="Y72">
        <f t="shared" si="14"/>
        <v>17.578125</v>
      </c>
    </row>
    <row r="73" spans="1:25" x14ac:dyDescent="0.2">
      <c r="D73" s="9">
        <v>31</v>
      </c>
      <c r="E73" s="1" t="s">
        <v>45</v>
      </c>
      <c r="F73" s="1" t="str">
        <f t="shared" si="8"/>
        <v>260</v>
      </c>
      <c r="G73">
        <f t="shared" si="10"/>
        <v>608</v>
      </c>
      <c r="H73" s="3">
        <f t="shared" si="15"/>
        <v>0.296875</v>
      </c>
      <c r="I73" s="3"/>
      <c r="J73" s="4">
        <f t="shared" si="16"/>
        <v>5.9375</v>
      </c>
      <c r="K73">
        <v>63</v>
      </c>
      <c r="O73" s="2">
        <f t="shared" si="17"/>
        <v>36.426562499999996</v>
      </c>
      <c r="P73">
        <v>31</v>
      </c>
      <c r="Q73" s="1" t="s">
        <v>45</v>
      </c>
      <c r="R73" s="1" t="str">
        <f t="shared" si="11"/>
        <v>260</v>
      </c>
      <c r="S73">
        <v>608</v>
      </c>
      <c r="T73" s="3">
        <f t="shared" si="12"/>
        <v>0.296875</v>
      </c>
      <c r="U73" s="3"/>
      <c r="V73" s="4">
        <f t="shared" si="13"/>
        <v>5.9375</v>
      </c>
      <c r="W73">
        <v>63</v>
      </c>
      <c r="Y73">
        <f t="shared" si="14"/>
        <v>17.8125</v>
      </c>
    </row>
    <row r="74" spans="1:25" x14ac:dyDescent="0.2">
      <c r="E74" s="1" t="s">
        <v>46</v>
      </c>
      <c r="F74" s="1" t="str">
        <f t="shared" si="8"/>
        <v>268</v>
      </c>
      <c r="G74">
        <f t="shared" si="10"/>
        <v>616</v>
      </c>
      <c r="H74" s="3">
        <f t="shared" si="15"/>
        <v>0.30078125</v>
      </c>
      <c r="I74" s="3"/>
      <c r="J74" s="4">
        <f t="shared" si="16"/>
        <v>6.015625</v>
      </c>
      <c r="K74">
        <v>64</v>
      </c>
      <c r="O74" s="2"/>
      <c r="Q74" s="1" t="s">
        <v>46</v>
      </c>
      <c r="R74" s="1" t="str">
        <f t="shared" si="11"/>
        <v>268</v>
      </c>
      <c r="S74">
        <v>616</v>
      </c>
      <c r="T74" s="3">
        <f t="shared" si="12"/>
        <v>0.30078125</v>
      </c>
      <c r="U74" s="3"/>
      <c r="V74" s="4">
        <f t="shared" si="13"/>
        <v>6.015625</v>
      </c>
      <c r="W74">
        <v>64</v>
      </c>
      <c r="Y74">
        <f t="shared" si="14"/>
        <v>18.046875</v>
      </c>
    </row>
    <row r="75" spans="1:25" x14ac:dyDescent="0.2">
      <c r="D75" s="9">
        <v>38</v>
      </c>
      <c r="E75" s="1" t="s">
        <v>47</v>
      </c>
      <c r="F75" s="1" t="str">
        <f t="shared" si="8"/>
        <v>270</v>
      </c>
      <c r="G75">
        <f t="shared" si="10"/>
        <v>624</v>
      </c>
      <c r="H75" s="3">
        <f t="shared" si="15"/>
        <v>0.3046875</v>
      </c>
      <c r="I75" s="3"/>
      <c r="J75" s="4">
        <f t="shared" si="16"/>
        <v>6.09375</v>
      </c>
      <c r="K75">
        <v>65</v>
      </c>
      <c r="O75" s="2">
        <f t="shared" si="17"/>
        <v>37.385156250000001</v>
      </c>
      <c r="P75">
        <v>38</v>
      </c>
      <c r="Q75" s="1" t="s">
        <v>47</v>
      </c>
      <c r="R75" s="1" t="str">
        <f t="shared" si="11"/>
        <v>270</v>
      </c>
      <c r="S75">
        <v>624</v>
      </c>
      <c r="T75" s="3">
        <f t="shared" si="12"/>
        <v>0.3046875</v>
      </c>
      <c r="U75" s="3"/>
      <c r="V75" s="4">
        <f t="shared" si="13"/>
        <v>6.09375</v>
      </c>
      <c r="W75">
        <v>65</v>
      </c>
      <c r="Y75">
        <f t="shared" si="14"/>
        <v>18.28125</v>
      </c>
    </row>
    <row r="76" spans="1:25" x14ac:dyDescent="0.2">
      <c r="E76" s="1" t="s">
        <v>48</v>
      </c>
      <c r="F76" s="1" t="str">
        <f t="shared" si="8"/>
        <v>278</v>
      </c>
      <c r="G76">
        <f t="shared" si="10"/>
        <v>632</v>
      </c>
      <c r="H76" s="3">
        <f t="shared" si="15"/>
        <v>0.30859375</v>
      </c>
      <c r="I76" s="3"/>
      <c r="J76" s="4">
        <f t="shared" si="16"/>
        <v>6.171875</v>
      </c>
      <c r="K76">
        <v>66</v>
      </c>
      <c r="O76" s="2"/>
      <c r="Q76" s="1" t="s">
        <v>48</v>
      </c>
      <c r="R76" s="1" t="str">
        <f t="shared" si="11"/>
        <v>278</v>
      </c>
      <c r="S76">
        <v>632</v>
      </c>
      <c r="T76" s="3">
        <f t="shared" si="12"/>
        <v>0.30859375</v>
      </c>
      <c r="U76" s="3"/>
      <c r="V76" s="4">
        <f t="shared" si="13"/>
        <v>6.171875</v>
      </c>
      <c r="W76">
        <v>66</v>
      </c>
      <c r="Y76">
        <f t="shared" si="14"/>
        <v>18.515625</v>
      </c>
    </row>
    <row r="77" spans="1:25" x14ac:dyDescent="0.2">
      <c r="D77" s="9">
        <v>44</v>
      </c>
      <c r="E77" s="1">
        <v>50</v>
      </c>
      <c r="F77" s="1" t="str">
        <f t="shared" si="8"/>
        <v>280</v>
      </c>
      <c r="G77">
        <f t="shared" si="10"/>
        <v>640</v>
      </c>
      <c r="H77" s="3">
        <f t="shared" si="15"/>
        <v>0.3125</v>
      </c>
      <c r="I77" s="3"/>
      <c r="J77" s="4">
        <f t="shared" si="16"/>
        <v>6.25</v>
      </c>
      <c r="K77">
        <v>67</v>
      </c>
      <c r="O77" s="2">
        <f t="shared" si="17"/>
        <v>38.34375</v>
      </c>
      <c r="P77">
        <v>44</v>
      </c>
      <c r="Q77" s="1">
        <v>50</v>
      </c>
      <c r="R77" s="1" t="str">
        <f t="shared" si="11"/>
        <v>280</v>
      </c>
      <c r="S77">
        <v>640</v>
      </c>
      <c r="T77" s="3">
        <f t="shared" si="12"/>
        <v>0.3125</v>
      </c>
      <c r="U77" s="3"/>
      <c r="V77" s="4">
        <f t="shared" si="13"/>
        <v>6.25</v>
      </c>
      <c r="W77">
        <v>67</v>
      </c>
      <c r="Y77">
        <f t="shared" si="14"/>
        <v>18.75</v>
      </c>
    </row>
    <row r="78" spans="1:25" x14ac:dyDescent="0.2">
      <c r="E78" s="1">
        <v>51</v>
      </c>
      <c r="F78" s="1" t="str">
        <f t="shared" si="8"/>
        <v>288</v>
      </c>
      <c r="G78">
        <f t="shared" si="10"/>
        <v>648</v>
      </c>
      <c r="H78" s="3">
        <f t="shared" si="15"/>
        <v>0.31640625</v>
      </c>
      <c r="I78" s="3"/>
      <c r="J78" s="4">
        <f t="shared" si="16"/>
        <v>6.328125</v>
      </c>
      <c r="K78">
        <v>68</v>
      </c>
      <c r="O78" s="2"/>
      <c r="Q78" s="1">
        <v>51</v>
      </c>
      <c r="R78" s="1" t="str">
        <f t="shared" si="11"/>
        <v>288</v>
      </c>
      <c r="S78">
        <v>648</v>
      </c>
      <c r="T78" s="3">
        <f t="shared" si="12"/>
        <v>0.31640625</v>
      </c>
      <c r="U78" s="3"/>
      <c r="V78" s="4">
        <f t="shared" si="13"/>
        <v>6.328125</v>
      </c>
      <c r="W78">
        <v>68</v>
      </c>
      <c r="Y78">
        <f t="shared" si="14"/>
        <v>18.984375</v>
      </c>
    </row>
    <row r="79" spans="1:25" x14ac:dyDescent="0.2">
      <c r="D79" s="9">
        <v>50</v>
      </c>
      <c r="E79" s="1">
        <v>52</v>
      </c>
      <c r="F79" s="1" t="str">
        <f t="shared" si="8"/>
        <v>290</v>
      </c>
      <c r="G79">
        <f t="shared" si="10"/>
        <v>656</v>
      </c>
      <c r="H79" s="3">
        <f t="shared" si="15"/>
        <v>0.3203125</v>
      </c>
      <c r="I79" s="3"/>
      <c r="J79" s="4">
        <f t="shared" si="16"/>
        <v>6.40625</v>
      </c>
      <c r="K79">
        <v>69</v>
      </c>
      <c r="O79" s="2">
        <f t="shared" si="17"/>
        <v>39.302343749999999</v>
      </c>
      <c r="P79">
        <v>50</v>
      </c>
      <c r="Q79" s="1">
        <v>52</v>
      </c>
      <c r="R79" s="1" t="str">
        <f t="shared" si="11"/>
        <v>290</v>
      </c>
      <c r="S79">
        <v>656</v>
      </c>
      <c r="T79" s="3">
        <f t="shared" si="12"/>
        <v>0.3203125</v>
      </c>
      <c r="U79" s="3"/>
      <c r="V79" s="4">
        <f t="shared" si="13"/>
        <v>6.40625</v>
      </c>
      <c r="W79">
        <v>69</v>
      </c>
      <c r="Y79">
        <f t="shared" si="14"/>
        <v>19.21875</v>
      </c>
    </row>
    <row r="80" spans="1:25" x14ac:dyDescent="0.2">
      <c r="E80" s="1">
        <v>53</v>
      </c>
      <c r="F80" s="1" t="str">
        <f t="shared" si="8"/>
        <v>298</v>
      </c>
      <c r="G80">
        <f t="shared" si="10"/>
        <v>664</v>
      </c>
      <c r="H80" s="3">
        <f t="shared" si="15"/>
        <v>0.32421875</v>
      </c>
      <c r="I80" s="3"/>
      <c r="J80" s="4">
        <f t="shared" si="16"/>
        <v>6.484375</v>
      </c>
      <c r="K80">
        <v>70</v>
      </c>
      <c r="O80" s="2"/>
      <c r="Q80" s="1">
        <v>53</v>
      </c>
      <c r="R80" s="1" t="str">
        <f t="shared" si="11"/>
        <v>298</v>
      </c>
      <c r="S80">
        <v>664</v>
      </c>
      <c r="T80" s="3">
        <f t="shared" si="12"/>
        <v>0.32421875</v>
      </c>
      <c r="U80" s="3"/>
      <c r="V80" s="4">
        <f t="shared" si="13"/>
        <v>6.484375</v>
      </c>
      <c r="W80">
        <v>70</v>
      </c>
      <c r="Y80">
        <f t="shared" si="14"/>
        <v>19.453125</v>
      </c>
    </row>
    <row r="81" spans="4:25" x14ac:dyDescent="0.2">
      <c r="D81" s="9">
        <v>56</v>
      </c>
      <c r="E81" s="1">
        <v>54</v>
      </c>
      <c r="F81" s="1" t="str">
        <f t="shared" si="8"/>
        <v>2A0</v>
      </c>
      <c r="G81">
        <f t="shared" si="10"/>
        <v>672</v>
      </c>
      <c r="H81" s="3">
        <f t="shared" si="15"/>
        <v>0.328125</v>
      </c>
      <c r="I81" s="3"/>
      <c r="J81" s="4">
        <f t="shared" si="16"/>
        <v>6.5625</v>
      </c>
      <c r="K81">
        <v>71</v>
      </c>
      <c r="O81" s="2">
        <f t="shared" si="17"/>
        <v>40.260937499999997</v>
      </c>
      <c r="P81">
        <v>56</v>
      </c>
      <c r="Q81" s="1">
        <v>54</v>
      </c>
      <c r="R81" s="1" t="str">
        <f t="shared" si="11"/>
        <v>2A0</v>
      </c>
      <c r="S81">
        <v>672</v>
      </c>
      <c r="T81" s="3">
        <f t="shared" si="12"/>
        <v>0.328125</v>
      </c>
      <c r="U81" s="3"/>
      <c r="V81" s="4">
        <f t="shared" si="13"/>
        <v>6.5625</v>
      </c>
      <c r="W81">
        <v>71</v>
      </c>
      <c r="Y81">
        <f t="shared" si="14"/>
        <v>19.6875</v>
      </c>
    </row>
    <row r="82" spans="4:25" x14ac:dyDescent="0.2">
      <c r="E82" s="1">
        <v>55</v>
      </c>
      <c r="F82" s="1" t="str">
        <f t="shared" si="8"/>
        <v>2A8</v>
      </c>
      <c r="G82">
        <f t="shared" si="10"/>
        <v>680</v>
      </c>
      <c r="H82" s="3">
        <f t="shared" si="15"/>
        <v>0.33203125</v>
      </c>
      <c r="I82" s="3"/>
      <c r="J82" s="4">
        <f t="shared" si="16"/>
        <v>6.640625</v>
      </c>
      <c r="K82">
        <v>72</v>
      </c>
      <c r="O82" s="2"/>
      <c r="Q82" s="1">
        <v>55</v>
      </c>
      <c r="R82" s="1" t="str">
        <f t="shared" si="11"/>
        <v>2A8</v>
      </c>
      <c r="S82">
        <v>680</v>
      </c>
      <c r="T82" s="3">
        <f t="shared" si="12"/>
        <v>0.33203125</v>
      </c>
      <c r="U82" s="3"/>
      <c r="V82" s="4">
        <f t="shared" si="13"/>
        <v>6.640625</v>
      </c>
      <c r="W82">
        <v>72</v>
      </c>
      <c r="Y82">
        <f t="shared" si="14"/>
        <v>19.921875</v>
      </c>
    </row>
    <row r="83" spans="4:25" x14ac:dyDescent="0.2">
      <c r="D83" s="9">
        <v>63</v>
      </c>
      <c r="E83" s="1">
        <v>56</v>
      </c>
      <c r="F83" s="1" t="str">
        <f t="shared" si="8"/>
        <v>2B0</v>
      </c>
      <c r="G83">
        <f t="shared" si="10"/>
        <v>688</v>
      </c>
      <c r="H83" s="3">
        <f t="shared" si="15"/>
        <v>0.3359375</v>
      </c>
      <c r="I83" s="3"/>
      <c r="J83" s="4">
        <f t="shared" si="16"/>
        <v>6.71875</v>
      </c>
      <c r="K83">
        <v>73</v>
      </c>
      <c r="O83" s="2">
        <f t="shared" si="17"/>
        <v>41.219531249999996</v>
      </c>
      <c r="P83">
        <v>63</v>
      </c>
      <c r="Q83" s="1">
        <v>56</v>
      </c>
      <c r="R83" s="1" t="str">
        <f t="shared" si="11"/>
        <v>2B0</v>
      </c>
      <c r="S83">
        <v>688</v>
      </c>
      <c r="T83" s="3">
        <f t="shared" si="12"/>
        <v>0.3359375</v>
      </c>
      <c r="U83" s="3"/>
      <c r="V83" s="4">
        <f t="shared" si="13"/>
        <v>6.71875</v>
      </c>
      <c r="W83">
        <v>73</v>
      </c>
      <c r="Y83">
        <f t="shared" si="14"/>
        <v>20.15625</v>
      </c>
    </row>
    <row r="84" spans="4:25" x14ac:dyDescent="0.2">
      <c r="E84" s="1">
        <v>57</v>
      </c>
      <c r="F84" s="1" t="str">
        <f t="shared" si="8"/>
        <v>2B8</v>
      </c>
      <c r="G84">
        <f t="shared" si="10"/>
        <v>696</v>
      </c>
      <c r="H84" s="3">
        <f t="shared" si="15"/>
        <v>0.33984375</v>
      </c>
      <c r="I84" s="3"/>
      <c r="J84" s="4">
        <f t="shared" si="16"/>
        <v>6.796875</v>
      </c>
      <c r="K84">
        <v>74</v>
      </c>
      <c r="O84" s="2"/>
      <c r="Q84" s="1">
        <v>57</v>
      </c>
      <c r="R84" s="1" t="str">
        <f t="shared" si="11"/>
        <v>2B8</v>
      </c>
      <c r="S84">
        <v>696</v>
      </c>
      <c r="T84" s="3">
        <f t="shared" si="12"/>
        <v>0.33984375</v>
      </c>
      <c r="U84" s="3"/>
      <c r="V84" s="4">
        <f t="shared" si="13"/>
        <v>6.796875</v>
      </c>
      <c r="W84">
        <v>74</v>
      </c>
      <c r="Y84">
        <f t="shared" si="14"/>
        <v>20.390625</v>
      </c>
    </row>
    <row r="85" spans="4:25" x14ac:dyDescent="0.2">
      <c r="D85" s="9">
        <v>69</v>
      </c>
      <c r="E85" s="1">
        <v>58</v>
      </c>
      <c r="F85" s="1" t="str">
        <f t="shared" si="8"/>
        <v>2C0</v>
      </c>
      <c r="G85">
        <f t="shared" si="10"/>
        <v>704</v>
      </c>
      <c r="H85" s="3">
        <f t="shared" si="15"/>
        <v>0.34375</v>
      </c>
      <c r="I85" s="3"/>
      <c r="J85" s="4">
        <f t="shared" si="16"/>
        <v>6.875</v>
      </c>
      <c r="K85">
        <v>75</v>
      </c>
      <c r="O85" s="2">
        <f t="shared" si="17"/>
        <v>42.178125000000001</v>
      </c>
      <c r="P85">
        <v>69</v>
      </c>
      <c r="Q85" s="1">
        <v>58</v>
      </c>
      <c r="R85" s="1" t="str">
        <f t="shared" si="11"/>
        <v>2C0</v>
      </c>
      <c r="S85">
        <v>704</v>
      </c>
      <c r="T85" s="3">
        <f t="shared" si="12"/>
        <v>0.34375</v>
      </c>
      <c r="U85" s="3"/>
      <c r="V85" s="4">
        <f t="shared" si="13"/>
        <v>6.875</v>
      </c>
      <c r="W85">
        <v>75</v>
      </c>
      <c r="Y85">
        <f t="shared" si="14"/>
        <v>20.625</v>
      </c>
    </row>
    <row r="86" spans="4:25" x14ac:dyDescent="0.2">
      <c r="E86" s="1">
        <v>59</v>
      </c>
      <c r="F86" s="1" t="str">
        <f t="shared" si="8"/>
        <v>2C8</v>
      </c>
      <c r="G86">
        <f t="shared" si="10"/>
        <v>712</v>
      </c>
      <c r="H86" s="3">
        <f t="shared" si="15"/>
        <v>0.34765625</v>
      </c>
      <c r="I86" s="3"/>
      <c r="J86" s="4">
        <f t="shared" si="16"/>
        <v>6.953125</v>
      </c>
      <c r="K86">
        <v>76</v>
      </c>
      <c r="O86" s="2"/>
      <c r="Q86" s="1">
        <v>59</v>
      </c>
      <c r="R86" s="1" t="str">
        <f t="shared" si="11"/>
        <v>2C8</v>
      </c>
      <c r="S86">
        <v>712</v>
      </c>
      <c r="T86" s="3">
        <f t="shared" si="12"/>
        <v>0.34765625</v>
      </c>
      <c r="U86" s="3"/>
      <c r="V86" s="4">
        <f t="shared" si="13"/>
        <v>6.953125</v>
      </c>
      <c r="W86">
        <v>76</v>
      </c>
      <c r="Y86">
        <f t="shared" si="14"/>
        <v>20.859375</v>
      </c>
    </row>
    <row r="87" spans="4:25" x14ac:dyDescent="0.2">
      <c r="D87" s="9">
        <v>75</v>
      </c>
      <c r="E87" s="1" t="s">
        <v>49</v>
      </c>
      <c r="F87" s="1" t="str">
        <f t="shared" si="8"/>
        <v>2D0</v>
      </c>
      <c r="G87">
        <f t="shared" si="10"/>
        <v>720</v>
      </c>
      <c r="H87" s="3">
        <f t="shared" si="15"/>
        <v>0.3515625</v>
      </c>
      <c r="I87" s="3"/>
      <c r="J87" s="4">
        <f t="shared" si="16"/>
        <v>7.03125</v>
      </c>
      <c r="K87">
        <v>77</v>
      </c>
      <c r="O87" s="2">
        <f t="shared" si="17"/>
        <v>43.13671875</v>
      </c>
      <c r="P87">
        <v>75</v>
      </c>
      <c r="Q87" s="1" t="s">
        <v>49</v>
      </c>
      <c r="R87" s="1" t="str">
        <f t="shared" si="11"/>
        <v>2D0</v>
      </c>
      <c r="S87">
        <v>720</v>
      </c>
      <c r="T87" s="3">
        <f t="shared" si="12"/>
        <v>0.3515625</v>
      </c>
      <c r="U87" s="3"/>
      <c r="V87" s="4">
        <f t="shared" si="13"/>
        <v>7.03125</v>
      </c>
      <c r="W87">
        <v>77</v>
      </c>
      <c r="Y87">
        <f t="shared" si="14"/>
        <v>21.09375</v>
      </c>
    </row>
    <row r="88" spans="4:25" x14ac:dyDescent="0.2">
      <c r="E88" s="1" t="s">
        <v>50</v>
      </c>
      <c r="F88" s="1" t="str">
        <f t="shared" si="8"/>
        <v>2D8</v>
      </c>
      <c r="G88">
        <f t="shared" si="10"/>
        <v>728</v>
      </c>
      <c r="H88" s="3">
        <f t="shared" si="15"/>
        <v>0.35546875</v>
      </c>
      <c r="I88" s="3"/>
      <c r="J88" s="4">
        <f t="shared" si="16"/>
        <v>7.109375</v>
      </c>
      <c r="K88">
        <v>78</v>
      </c>
      <c r="O88" s="2"/>
      <c r="Q88" s="1" t="s">
        <v>50</v>
      </c>
      <c r="R88" s="1" t="str">
        <f t="shared" si="11"/>
        <v>2D8</v>
      </c>
      <c r="S88">
        <v>728</v>
      </c>
      <c r="T88" s="3">
        <f t="shared" si="12"/>
        <v>0.35546875</v>
      </c>
      <c r="U88" s="3"/>
      <c r="V88" s="4">
        <f t="shared" si="13"/>
        <v>7.109375</v>
      </c>
      <c r="W88">
        <v>78</v>
      </c>
      <c r="Y88">
        <f t="shared" si="14"/>
        <v>21.328125</v>
      </c>
    </row>
    <row r="89" spans="4:25" x14ac:dyDescent="0.2">
      <c r="D89" s="9">
        <v>81</v>
      </c>
      <c r="E89" s="1" t="s">
        <v>54</v>
      </c>
      <c r="F89" s="1" t="str">
        <f t="shared" si="8"/>
        <v>2E0</v>
      </c>
      <c r="G89">
        <f t="shared" si="10"/>
        <v>736</v>
      </c>
      <c r="H89" s="3">
        <f t="shared" si="15"/>
        <v>0.359375</v>
      </c>
      <c r="I89" s="3"/>
      <c r="J89" s="4">
        <f t="shared" si="16"/>
        <v>7.1875</v>
      </c>
      <c r="K89">
        <v>79</v>
      </c>
      <c r="O89" s="2">
        <f t="shared" si="17"/>
        <v>44.095312499999999</v>
      </c>
      <c r="P89">
        <v>81</v>
      </c>
      <c r="Q89" s="1" t="s">
        <v>54</v>
      </c>
      <c r="R89" s="1" t="str">
        <f t="shared" si="11"/>
        <v>2E0</v>
      </c>
      <c r="S89">
        <v>736</v>
      </c>
      <c r="T89" s="3">
        <f t="shared" si="12"/>
        <v>0.359375</v>
      </c>
      <c r="U89" s="3"/>
      <c r="V89" s="4">
        <f t="shared" si="13"/>
        <v>7.1875</v>
      </c>
      <c r="W89">
        <v>79</v>
      </c>
      <c r="Y89">
        <f t="shared" si="14"/>
        <v>21.5625</v>
      </c>
    </row>
    <row r="90" spans="4:25" x14ac:dyDescent="0.2">
      <c r="E90" s="1" t="s">
        <v>51</v>
      </c>
      <c r="F90" s="1" t="str">
        <f t="shared" si="8"/>
        <v>2E8</v>
      </c>
      <c r="G90">
        <f t="shared" si="10"/>
        <v>744</v>
      </c>
      <c r="H90" s="3">
        <f t="shared" si="15"/>
        <v>0.36328125</v>
      </c>
      <c r="I90" s="3"/>
      <c r="J90" s="4">
        <f t="shared" si="16"/>
        <v>7.265625</v>
      </c>
      <c r="K90">
        <v>80</v>
      </c>
      <c r="O90" s="2"/>
      <c r="Q90" s="1" t="s">
        <v>51</v>
      </c>
      <c r="R90" s="1" t="str">
        <f t="shared" si="11"/>
        <v>2E8</v>
      </c>
      <c r="S90">
        <v>744</v>
      </c>
      <c r="T90" s="3">
        <f t="shared" si="12"/>
        <v>0.36328125</v>
      </c>
      <c r="U90" s="3"/>
      <c r="V90" s="4">
        <f t="shared" si="13"/>
        <v>7.265625</v>
      </c>
      <c r="W90">
        <v>80</v>
      </c>
      <c r="Y90">
        <f t="shared" si="14"/>
        <v>21.796875</v>
      </c>
    </row>
    <row r="91" spans="4:25" x14ac:dyDescent="0.2">
      <c r="D91" s="9">
        <v>88</v>
      </c>
      <c r="E91" s="1" t="s">
        <v>52</v>
      </c>
      <c r="F91" s="1" t="str">
        <f t="shared" si="8"/>
        <v>2F0</v>
      </c>
      <c r="G91">
        <f t="shared" si="10"/>
        <v>752</v>
      </c>
      <c r="H91" s="3">
        <f t="shared" si="15"/>
        <v>0.3671875</v>
      </c>
      <c r="I91" s="3"/>
      <c r="J91" s="4">
        <f t="shared" si="16"/>
        <v>7.34375</v>
      </c>
      <c r="K91">
        <v>81</v>
      </c>
      <c r="O91" s="2">
        <f t="shared" si="17"/>
        <v>45.053906249999997</v>
      </c>
      <c r="P91">
        <v>88</v>
      </c>
      <c r="Q91" s="1" t="s">
        <v>52</v>
      </c>
      <c r="R91" s="1" t="str">
        <f t="shared" si="11"/>
        <v>2F0</v>
      </c>
      <c r="S91">
        <v>752</v>
      </c>
      <c r="T91" s="3">
        <f t="shared" si="12"/>
        <v>0.3671875</v>
      </c>
      <c r="U91" s="3"/>
      <c r="V91" s="4">
        <f t="shared" si="13"/>
        <v>7.34375</v>
      </c>
      <c r="W91">
        <v>81</v>
      </c>
      <c r="Y91">
        <f t="shared" si="14"/>
        <v>22.03125</v>
      </c>
    </row>
    <row r="92" spans="4:25" x14ac:dyDescent="0.2">
      <c r="E92" s="1" t="s">
        <v>53</v>
      </c>
      <c r="F92" s="1" t="str">
        <f t="shared" si="8"/>
        <v>2F8</v>
      </c>
      <c r="G92">
        <f t="shared" si="10"/>
        <v>760</v>
      </c>
      <c r="H92" s="3">
        <f t="shared" si="15"/>
        <v>0.37109375</v>
      </c>
      <c r="I92" s="3"/>
      <c r="J92" s="4">
        <f t="shared" si="16"/>
        <v>7.421875</v>
      </c>
      <c r="K92">
        <v>82</v>
      </c>
      <c r="O92" s="2"/>
      <c r="Q92" s="1" t="s">
        <v>53</v>
      </c>
      <c r="R92" s="1" t="str">
        <f t="shared" si="11"/>
        <v>2F8</v>
      </c>
      <c r="S92">
        <v>760</v>
      </c>
      <c r="T92" s="3">
        <f t="shared" si="12"/>
        <v>0.37109375</v>
      </c>
      <c r="U92" s="3"/>
      <c r="V92" s="4">
        <f t="shared" si="13"/>
        <v>7.421875</v>
      </c>
      <c r="W92">
        <v>82</v>
      </c>
      <c r="Y92">
        <f t="shared" si="14"/>
        <v>22.265625</v>
      </c>
    </row>
    <row r="93" spans="4:25" x14ac:dyDescent="0.2">
      <c r="D93" s="9">
        <v>94</v>
      </c>
      <c r="E93" s="1">
        <v>60</v>
      </c>
      <c r="F93" s="1" t="str">
        <f t="shared" si="8"/>
        <v>300</v>
      </c>
      <c r="G93">
        <f t="shared" si="10"/>
        <v>768</v>
      </c>
      <c r="H93" s="3">
        <f t="shared" si="15"/>
        <v>0.375</v>
      </c>
      <c r="I93" s="3"/>
      <c r="J93" s="4">
        <f t="shared" si="16"/>
        <v>7.5</v>
      </c>
      <c r="K93">
        <v>83</v>
      </c>
      <c r="O93" s="2">
        <f t="shared" si="17"/>
        <v>46.012499999999996</v>
      </c>
      <c r="P93">
        <v>94</v>
      </c>
      <c r="Q93" s="1">
        <v>60</v>
      </c>
      <c r="R93" s="1" t="str">
        <f t="shared" si="11"/>
        <v>300</v>
      </c>
      <c r="S93">
        <f t="shared" ref="S93:S126" si="18">S92+8</f>
        <v>768</v>
      </c>
      <c r="T93" s="3">
        <f t="shared" si="12"/>
        <v>0.375</v>
      </c>
      <c r="U93" s="3"/>
      <c r="V93" s="4">
        <f t="shared" si="13"/>
        <v>7.5</v>
      </c>
      <c r="W93">
        <v>83</v>
      </c>
      <c r="Y93">
        <f t="shared" si="14"/>
        <v>22.5</v>
      </c>
    </row>
    <row r="94" spans="4:25" x14ac:dyDescent="0.2">
      <c r="E94" s="1">
        <v>61</v>
      </c>
      <c r="F94" s="1" t="str">
        <f t="shared" si="8"/>
        <v>308</v>
      </c>
      <c r="G94">
        <f>G93+8</f>
        <v>776</v>
      </c>
      <c r="H94" s="3">
        <f t="shared" si="15"/>
        <v>0.37890625</v>
      </c>
      <c r="I94" s="3"/>
      <c r="J94" s="4">
        <f t="shared" si="16"/>
        <v>7.578125</v>
      </c>
      <c r="K94">
        <v>84</v>
      </c>
      <c r="O94" s="2"/>
      <c r="Q94" s="1">
        <v>61</v>
      </c>
      <c r="R94" s="1" t="str">
        <f t="shared" si="11"/>
        <v>308</v>
      </c>
      <c r="S94">
        <f t="shared" si="18"/>
        <v>776</v>
      </c>
      <c r="T94" s="3">
        <f t="shared" si="12"/>
        <v>0.37890625</v>
      </c>
      <c r="U94" s="3"/>
      <c r="V94" s="4">
        <f t="shared" si="13"/>
        <v>7.578125</v>
      </c>
      <c r="W94">
        <v>84</v>
      </c>
      <c r="Y94">
        <f t="shared" si="14"/>
        <v>22.734375</v>
      </c>
    </row>
    <row r="95" spans="4:25" x14ac:dyDescent="0.2">
      <c r="D95" s="9">
        <v>100</v>
      </c>
      <c r="E95" s="1">
        <v>62</v>
      </c>
      <c r="F95" s="1" t="str">
        <f t="shared" si="8"/>
        <v>310</v>
      </c>
      <c r="G95">
        <f>G94+8</f>
        <v>784</v>
      </c>
      <c r="H95" s="3">
        <f t="shared" si="15"/>
        <v>0.3828125</v>
      </c>
      <c r="I95" s="3"/>
      <c r="J95" s="4">
        <f t="shared" si="16"/>
        <v>7.65625</v>
      </c>
      <c r="K95">
        <v>85</v>
      </c>
      <c r="O95" s="2">
        <f t="shared" si="17"/>
        <v>46.971093750000001</v>
      </c>
      <c r="P95">
        <v>100</v>
      </c>
      <c r="Q95" s="1">
        <v>62</v>
      </c>
      <c r="R95" s="1" t="str">
        <f t="shared" si="11"/>
        <v>310</v>
      </c>
      <c r="S95">
        <f t="shared" si="18"/>
        <v>784</v>
      </c>
      <c r="T95" s="3">
        <f t="shared" si="12"/>
        <v>0.3828125</v>
      </c>
      <c r="U95" s="3"/>
      <c r="V95" s="4">
        <f t="shared" si="13"/>
        <v>7.65625</v>
      </c>
      <c r="W95">
        <v>85</v>
      </c>
      <c r="Y95">
        <f t="shared" si="14"/>
        <v>22.96875</v>
      </c>
    </row>
    <row r="96" spans="4:25" x14ac:dyDescent="0.2">
      <c r="P96">
        <v>6</v>
      </c>
      <c r="Q96" s="1">
        <v>63</v>
      </c>
      <c r="R96" s="1" t="str">
        <f t="shared" ref="R96:R106" si="19">DEC2HEX(S96)</f>
        <v>318</v>
      </c>
      <c r="S96">
        <f t="shared" si="18"/>
        <v>792</v>
      </c>
      <c r="T96" s="3">
        <f t="shared" ref="T96:T106" si="20">(S96/256)/8</f>
        <v>0.38671875</v>
      </c>
      <c r="U96" s="3"/>
      <c r="V96" s="4">
        <f t="shared" ref="V96:V106" si="21">(60*T96)/3</f>
        <v>7.734375</v>
      </c>
      <c r="W96">
        <v>86</v>
      </c>
      <c r="Y96">
        <f t="shared" ref="Y96:Y106" si="22">3*V96</f>
        <v>23.203125</v>
      </c>
    </row>
    <row r="97" spans="16:25" x14ac:dyDescent="0.2">
      <c r="Q97" s="1">
        <v>64</v>
      </c>
      <c r="R97" s="1" t="str">
        <f t="shared" si="19"/>
        <v>320</v>
      </c>
      <c r="S97">
        <f t="shared" si="18"/>
        <v>800</v>
      </c>
      <c r="T97" s="3">
        <f t="shared" si="20"/>
        <v>0.390625</v>
      </c>
      <c r="U97" s="3"/>
      <c r="V97" s="4">
        <f t="shared" si="21"/>
        <v>7.8125</v>
      </c>
      <c r="W97">
        <v>87</v>
      </c>
      <c r="Y97">
        <f t="shared" si="22"/>
        <v>23.4375</v>
      </c>
    </row>
    <row r="98" spans="16:25" x14ac:dyDescent="0.2">
      <c r="P98">
        <v>13</v>
      </c>
      <c r="Q98" s="1">
        <v>65</v>
      </c>
      <c r="R98" s="1" t="str">
        <f t="shared" si="19"/>
        <v>328</v>
      </c>
      <c r="S98">
        <f t="shared" si="18"/>
        <v>808</v>
      </c>
      <c r="T98" s="3">
        <f t="shared" si="20"/>
        <v>0.39453125</v>
      </c>
      <c r="U98" s="3"/>
      <c r="V98" s="4">
        <f t="shared" si="21"/>
        <v>7.890625</v>
      </c>
      <c r="W98">
        <v>88</v>
      </c>
      <c r="Y98">
        <f t="shared" si="22"/>
        <v>23.671875</v>
      </c>
    </row>
    <row r="99" spans="16:25" x14ac:dyDescent="0.2">
      <c r="Q99" s="1">
        <v>66</v>
      </c>
      <c r="R99" s="1" t="str">
        <f t="shared" si="19"/>
        <v>330</v>
      </c>
      <c r="S99">
        <f t="shared" si="18"/>
        <v>816</v>
      </c>
      <c r="T99" s="3">
        <f t="shared" si="20"/>
        <v>0.3984375</v>
      </c>
      <c r="U99" s="3"/>
      <c r="V99" s="4">
        <f t="shared" si="21"/>
        <v>7.96875</v>
      </c>
      <c r="W99">
        <v>89</v>
      </c>
      <c r="Y99">
        <f t="shared" si="22"/>
        <v>23.90625</v>
      </c>
    </row>
    <row r="100" spans="16:25" x14ac:dyDescent="0.2">
      <c r="P100">
        <v>19</v>
      </c>
      <c r="Q100" s="1">
        <v>67</v>
      </c>
      <c r="R100" s="1" t="str">
        <f t="shared" si="19"/>
        <v>338</v>
      </c>
      <c r="S100">
        <f t="shared" si="18"/>
        <v>824</v>
      </c>
      <c r="T100" s="3">
        <f t="shared" si="20"/>
        <v>0.40234375</v>
      </c>
      <c r="U100" s="3"/>
      <c r="V100" s="4">
        <f t="shared" si="21"/>
        <v>8.046875</v>
      </c>
      <c r="W100">
        <v>90</v>
      </c>
      <c r="Y100">
        <f t="shared" si="22"/>
        <v>24.140625</v>
      </c>
    </row>
    <row r="101" spans="16:25" x14ac:dyDescent="0.2">
      <c r="Q101" s="1">
        <v>68</v>
      </c>
      <c r="R101" s="1" t="str">
        <f t="shared" si="19"/>
        <v>340</v>
      </c>
      <c r="S101">
        <f t="shared" si="18"/>
        <v>832</v>
      </c>
      <c r="T101" s="3">
        <f t="shared" si="20"/>
        <v>0.40625</v>
      </c>
      <c r="U101" s="3"/>
      <c r="V101" s="4">
        <f t="shared" si="21"/>
        <v>8.125</v>
      </c>
      <c r="W101">
        <v>91</v>
      </c>
      <c r="Y101">
        <f t="shared" si="22"/>
        <v>24.375</v>
      </c>
    </row>
    <row r="102" spans="16:25" x14ac:dyDescent="0.2">
      <c r="P102">
        <v>25</v>
      </c>
      <c r="Q102" s="1">
        <v>69</v>
      </c>
      <c r="R102" s="1" t="str">
        <f t="shared" si="19"/>
        <v>348</v>
      </c>
      <c r="S102">
        <f t="shared" si="18"/>
        <v>840</v>
      </c>
      <c r="T102" s="3">
        <f t="shared" si="20"/>
        <v>0.41015625</v>
      </c>
      <c r="U102" s="3"/>
      <c r="V102" s="4">
        <f t="shared" si="21"/>
        <v>8.203125</v>
      </c>
      <c r="W102">
        <v>92</v>
      </c>
      <c r="Y102">
        <f t="shared" si="22"/>
        <v>24.609375</v>
      </c>
    </row>
    <row r="103" spans="16:25" x14ac:dyDescent="0.2">
      <c r="Q103" s="1">
        <v>70</v>
      </c>
      <c r="R103" s="1" t="str">
        <f t="shared" si="19"/>
        <v>350</v>
      </c>
      <c r="S103">
        <f t="shared" si="18"/>
        <v>848</v>
      </c>
      <c r="T103" s="3">
        <f t="shared" si="20"/>
        <v>0.4140625</v>
      </c>
      <c r="U103" s="3"/>
      <c r="V103" s="4">
        <f t="shared" si="21"/>
        <v>8.28125</v>
      </c>
      <c r="W103">
        <v>93</v>
      </c>
      <c r="Y103">
        <f t="shared" si="22"/>
        <v>24.84375</v>
      </c>
    </row>
    <row r="104" spans="16:25" x14ac:dyDescent="0.2">
      <c r="P104">
        <v>31</v>
      </c>
      <c r="Q104" s="1">
        <v>71</v>
      </c>
      <c r="R104" s="1" t="str">
        <f t="shared" si="19"/>
        <v>358</v>
      </c>
      <c r="S104">
        <f t="shared" si="18"/>
        <v>856</v>
      </c>
      <c r="T104" s="3">
        <f t="shared" si="20"/>
        <v>0.41796875</v>
      </c>
      <c r="U104" s="3"/>
      <c r="V104" s="4">
        <f t="shared" si="21"/>
        <v>8.359375</v>
      </c>
      <c r="W104">
        <v>94</v>
      </c>
      <c r="Y104">
        <f t="shared" si="22"/>
        <v>25.078125</v>
      </c>
    </row>
    <row r="105" spans="16:25" x14ac:dyDescent="0.2">
      <c r="Q105" s="1">
        <v>72</v>
      </c>
      <c r="R105" s="1" t="str">
        <f t="shared" si="19"/>
        <v>360</v>
      </c>
      <c r="S105">
        <f t="shared" si="18"/>
        <v>864</v>
      </c>
      <c r="T105" s="3">
        <f t="shared" si="20"/>
        <v>0.421875</v>
      </c>
      <c r="U105" s="3"/>
      <c r="V105" s="4">
        <f t="shared" si="21"/>
        <v>8.4375</v>
      </c>
      <c r="W105">
        <v>95</v>
      </c>
      <c r="Y105">
        <f t="shared" si="22"/>
        <v>25.3125</v>
      </c>
    </row>
    <row r="106" spans="16:25" x14ac:dyDescent="0.2">
      <c r="P106">
        <v>38</v>
      </c>
      <c r="Q106" s="1">
        <v>73</v>
      </c>
      <c r="R106" s="1" t="str">
        <f t="shared" si="19"/>
        <v>368</v>
      </c>
      <c r="S106">
        <f t="shared" si="18"/>
        <v>872</v>
      </c>
      <c r="T106" s="3">
        <f t="shared" si="20"/>
        <v>0.42578125</v>
      </c>
      <c r="U106" s="3"/>
      <c r="V106" s="4">
        <f t="shared" si="21"/>
        <v>8.515625</v>
      </c>
      <c r="W106">
        <v>96</v>
      </c>
      <c r="Y106">
        <f t="shared" si="22"/>
        <v>25.546875</v>
      </c>
    </row>
    <row r="107" spans="16:25" x14ac:dyDescent="0.2">
      <c r="Q107" s="1">
        <v>74</v>
      </c>
      <c r="R107" s="1" t="str">
        <f t="shared" ref="R107:R126" si="23">DEC2HEX(S107)</f>
        <v>370</v>
      </c>
      <c r="S107">
        <f t="shared" si="18"/>
        <v>880</v>
      </c>
      <c r="T107" s="3">
        <f t="shared" ref="T107:T126" si="24">(S107/256)/8</f>
        <v>0.4296875</v>
      </c>
      <c r="U107" s="3"/>
      <c r="V107" s="4">
        <f t="shared" ref="V107:V126" si="25">(60*T107)/3</f>
        <v>8.59375</v>
      </c>
      <c r="W107">
        <v>97</v>
      </c>
      <c r="Y107">
        <f t="shared" ref="Y107:Y126" si="26">3*V107</f>
        <v>25.78125</v>
      </c>
    </row>
    <row r="108" spans="16:25" x14ac:dyDescent="0.2">
      <c r="P108">
        <v>44</v>
      </c>
      <c r="Q108" s="1">
        <v>75</v>
      </c>
      <c r="R108" s="1" t="str">
        <f t="shared" si="23"/>
        <v>378</v>
      </c>
      <c r="S108">
        <f t="shared" si="18"/>
        <v>888</v>
      </c>
      <c r="T108" s="3">
        <f t="shared" si="24"/>
        <v>0.43359375</v>
      </c>
      <c r="U108" s="3"/>
      <c r="V108" s="4">
        <f t="shared" si="25"/>
        <v>8.671875</v>
      </c>
      <c r="W108">
        <v>98</v>
      </c>
      <c r="Y108">
        <f t="shared" si="26"/>
        <v>26.015625</v>
      </c>
    </row>
    <row r="109" spans="16:25" x14ac:dyDescent="0.2">
      <c r="Q109" s="1">
        <v>76</v>
      </c>
      <c r="R109" s="1" t="str">
        <f t="shared" si="23"/>
        <v>380</v>
      </c>
      <c r="S109">
        <f t="shared" si="18"/>
        <v>896</v>
      </c>
      <c r="T109" s="3">
        <f t="shared" si="24"/>
        <v>0.4375</v>
      </c>
      <c r="U109" s="3"/>
      <c r="V109" s="4">
        <f t="shared" si="25"/>
        <v>8.75</v>
      </c>
      <c r="W109">
        <v>99</v>
      </c>
      <c r="Y109">
        <f t="shared" si="26"/>
        <v>26.25</v>
      </c>
    </row>
    <row r="110" spans="16:25" x14ac:dyDescent="0.2">
      <c r="P110">
        <v>50</v>
      </c>
      <c r="Q110" s="1">
        <v>77</v>
      </c>
      <c r="R110" s="1" t="str">
        <f t="shared" si="23"/>
        <v>388</v>
      </c>
      <c r="S110">
        <f t="shared" si="18"/>
        <v>904</v>
      </c>
      <c r="T110" s="3">
        <f t="shared" si="24"/>
        <v>0.44140625</v>
      </c>
      <c r="U110" s="3"/>
      <c r="V110" s="4">
        <f t="shared" si="25"/>
        <v>8.828125</v>
      </c>
      <c r="W110">
        <v>100</v>
      </c>
      <c r="Y110">
        <f t="shared" si="26"/>
        <v>26.484375</v>
      </c>
    </row>
    <row r="111" spans="16:25" x14ac:dyDescent="0.2">
      <c r="Q111" s="1">
        <v>78</v>
      </c>
      <c r="R111" s="1" t="str">
        <f t="shared" si="23"/>
        <v>390</v>
      </c>
      <c r="S111">
        <f t="shared" si="18"/>
        <v>912</v>
      </c>
      <c r="T111" s="3">
        <f t="shared" si="24"/>
        <v>0.4453125</v>
      </c>
      <c r="U111" s="3"/>
      <c r="V111" s="4">
        <f t="shared" si="25"/>
        <v>8.90625</v>
      </c>
      <c r="W111">
        <v>101</v>
      </c>
      <c r="Y111">
        <f t="shared" si="26"/>
        <v>26.71875</v>
      </c>
    </row>
    <row r="112" spans="16:25" x14ac:dyDescent="0.2">
      <c r="P112">
        <v>56</v>
      </c>
      <c r="Q112" s="1">
        <v>79</v>
      </c>
      <c r="R112" s="1" t="str">
        <f t="shared" si="23"/>
        <v>398</v>
      </c>
      <c r="S112">
        <f t="shared" si="18"/>
        <v>920</v>
      </c>
      <c r="T112" s="3">
        <f t="shared" si="24"/>
        <v>0.44921875</v>
      </c>
      <c r="U112" s="3"/>
      <c r="V112" s="4">
        <f t="shared" si="25"/>
        <v>8.984375</v>
      </c>
      <c r="W112">
        <v>102</v>
      </c>
      <c r="Y112">
        <f t="shared" si="26"/>
        <v>26.953125</v>
      </c>
    </row>
    <row r="113" spans="16:25" x14ac:dyDescent="0.2">
      <c r="Q113" s="1">
        <v>80</v>
      </c>
      <c r="R113" s="1" t="str">
        <f t="shared" si="23"/>
        <v>3A0</v>
      </c>
      <c r="S113">
        <f t="shared" si="18"/>
        <v>928</v>
      </c>
      <c r="T113" s="3">
        <f t="shared" si="24"/>
        <v>0.453125</v>
      </c>
      <c r="U113" s="3"/>
      <c r="V113" s="4">
        <f t="shared" si="25"/>
        <v>9.0625</v>
      </c>
      <c r="W113">
        <v>103</v>
      </c>
      <c r="Y113">
        <f t="shared" si="26"/>
        <v>27.1875</v>
      </c>
    </row>
    <row r="114" spans="16:25" x14ac:dyDescent="0.2">
      <c r="P114">
        <v>63</v>
      </c>
      <c r="Q114" s="1">
        <v>81</v>
      </c>
      <c r="R114" s="1" t="str">
        <f t="shared" si="23"/>
        <v>3A8</v>
      </c>
      <c r="S114">
        <f t="shared" si="18"/>
        <v>936</v>
      </c>
      <c r="T114" s="3">
        <f t="shared" si="24"/>
        <v>0.45703125</v>
      </c>
      <c r="U114" s="3"/>
      <c r="V114" s="4">
        <f t="shared" si="25"/>
        <v>9.140625</v>
      </c>
      <c r="W114">
        <v>104</v>
      </c>
      <c r="Y114">
        <f t="shared" si="26"/>
        <v>27.421875</v>
      </c>
    </row>
    <row r="115" spans="16:25" x14ac:dyDescent="0.2">
      <c r="Q115" s="1">
        <v>82</v>
      </c>
      <c r="R115" s="1" t="str">
        <f t="shared" si="23"/>
        <v>3B0</v>
      </c>
      <c r="S115">
        <f t="shared" si="18"/>
        <v>944</v>
      </c>
      <c r="T115" s="3">
        <f t="shared" si="24"/>
        <v>0.4609375</v>
      </c>
      <c r="U115" s="3"/>
      <c r="V115" s="4">
        <f t="shared" si="25"/>
        <v>9.21875</v>
      </c>
      <c r="W115">
        <v>105</v>
      </c>
      <c r="Y115">
        <f t="shared" si="26"/>
        <v>27.65625</v>
      </c>
    </row>
    <row r="116" spans="16:25" x14ac:dyDescent="0.2">
      <c r="P116">
        <v>69</v>
      </c>
      <c r="Q116" s="1">
        <v>83</v>
      </c>
      <c r="R116" s="1" t="str">
        <f t="shared" si="23"/>
        <v>3B8</v>
      </c>
      <c r="S116">
        <f t="shared" si="18"/>
        <v>952</v>
      </c>
      <c r="T116" s="3">
        <f t="shared" si="24"/>
        <v>0.46484375</v>
      </c>
      <c r="U116" s="3"/>
      <c r="V116" s="4">
        <f t="shared" si="25"/>
        <v>9.296875</v>
      </c>
      <c r="W116">
        <v>106</v>
      </c>
      <c r="Y116">
        <f t="shared" si="26"/>
        <v>27.890625</v>
      </c>
    </row>
    <row r="117" spans="16:25" x14ac:dyDescent="0.2">
      <c r="Q117" s="1">
        <v>84</v>
      </c>
      <c r="R117" s="1" t="str">
        <f t="shared" si="23"/>
        <v>3C0</v>
      </c>
      <c r="S117">
        <f t="shared" si="18"/>
        <v>960</v>
      </c>
      <c r="T117" s="3">
        <f t="shared" si="24"/>
        <v>0.46875</v>
      </c>
      <c r="U117" s="3"/>
      <c r="V117" s="4">
        <f t="shared" si="25"/>
        <v>9.375</v>
      </c>
      <c r="W117">
        <v>107</v>
      </c>
      <c r="Y117">
        <f t="shared" si="26"/>
        <v>28.125</v>
      </c>
    </row>
    <row r="118" spans="16:25" x14ac:dyDescent="0.2">
      <c r="P118">
        <v>75</v>
      </c>
      <c r="Q118" s="1">
        <v>85</v>
      </c>
      <c r="R118" s="1" t="str">
        <f t="shared" si="23"/>
        <v>3C8</v>
      </c>
      <c r="S118">
        <f t="shared" si="18"/>
        <v>968</v>
      </c>
      <c r="T118" s="3">
        <f t="shared" si="24"/>
        <v>0.47265625</v>
      </c>
      <c r="U118" s="3"/>
      <c r="V118" s="4">
        <f t="shared" si="25"/>
        <v>9.453125</v>
      </c>
      <c r="W118">
        <v>108</v>
      </c>
      <c r="Y118">
        <f t="shared" si="26"/>
        <v>28.359375</v>
      </c>
    </row>
    <row r="119" spans="16:25" x14ac:dyDescent="0.2">
      <c r="Q119" s="1">
        <v>86</v>
      </c>
      <c r="R119" s="1" t="str">
        <f t="shared" si="23"/>
        <v>3D0</v>
      </c>
      <c r="S119">
        <f t="shared" si="18"/>
        <v>976</v>
      </c>
      <c r="T119" s="3">
        <f t="shared" si="24"/>
        <v>0.4765625</v>
      </c>
      <c r="U119" s="3"/>
      <c r="V119" s="4">
        <f t="shared" si="25"/>
        <v>9.53125</v>
      </c>
      <c r="W119">
        <v>109</v>
      </c>
      <c r="Y119">
        <f t="shared" si="26"/>
        <v>28.59375</v>
      </c>
    </row>
    <row r="120" spans="16:25" x14ac:dyDescent="0.2">
      <c r="P120">
        <v>81</v>
      </c>
      <c r="Q120" s="1">
        <v>87</v>
      </c>
      <c r="R120" s="1" t="str">
        <f t="shared" si="23"/>
        <v>3D8</v>
      </c>
      <c r="S120">
        <f t="shared" si="18"/>
        <v>984</v>
      </c>
      <c r="T120" s="3">
        <f t="shared" si="24"/>
        <v>0.48046875</v>
      </c>
      <c r="U120" s="3"/>
      <c r="V120" s="4">
        <f t="shared" si="25"/>
        <v>9.609375</v>
      </c>
      <c r="W120">
        <v>110</v>
      </c>
      <c r="Y120">
        <f t="shared" si="26"/>
        <v>28.828125</v>
      </c>
    </row>
    <row r="121" spans="16:25" x14ac:dyDescent="0.2">
      <c r="Q121" s="1">
        <v>88</v>
      </c>
      <c r="R121" s="1" t="str">
        <f t="shared" si="23"/>
        <v>3E0</v>
      </c>
      <c r="S121">
        <f t="shared" si="18"/>
        <v>992</v>
      </c>
      <c r="T121" s="3">
        <f t="shared" si="24"/>
        <v>0.484375</v>
      </c>
      <c r="U121" s="3"/>
      <c r="V121" s="4">
        <f t="shared" si="25"/>
        <v>9.6875</v>
      </c>
      <c r="W121">
        <v>111</v>
      </c>
      <c r="Y121">
        <f t="shared" si="26"/>
        <v>29.0625</v>
      </c>
    </row>
    <row r="122" spans="16:25" x14ac:dyDescent="0.2">
      <c r="P122">
        <v>88</v>
      </c>
      <c r="Q122" s="1">
        <v>89</v>
      </c>
      <c r="R122" s="1" t="str">
        <f t="shared" si="23"/>
        <v>3E8</v>
      </c>
      <c r="S122">
        <f t="shared" si="18"/>
        <v>1000</v>
      </c>
      <c r="T122" s="3">
        <f t="shared" si="24"/>
        <v>0.48828125</v>
      </c>
      <c r="U122" s="3"/>
      <c r="V122" s="4">
        <f t="shared" si="25"/>
        <v>9.765625</v>
      </c>
      <c r="W122">
        <v>112</v>
      </c>
      <c r="Y122">
        <f t="shared" si="26"/>
        <v>29.296875</v>
      </c>
    </row>
    <row r="123" spans="16:25" x14ac:dyDescent="0.2">
      <c r="Q123" s="1">
        <v>90</v>
      </c>
      <c r="R123" s="1" t="str">
        <f t="shared" si="23"/>
        <v>3F0</v>
      </c>
      <c r="S123">
        <f t="shared" si="18"/>
        <v>1008</v>
      </c>
      <c r="T123" s="3">
        <f t="shared" si="24"/>
        <v>0.4921875</v>
      </c>
      <c r="U123" s="3"/>
      <c r="V123" s="4">
        <f t="shared" si="25"/>
        <v>9.84375</v>
      </c>
      <c r="W123">
        <v>113</v>
      </c>
      <c r="Y123">
        <f t="shared" si="26"/>
        <v>29.53125</v>
      </c>
    </row>
    <row r="124" spans="16:25" x14ac:dyDescent="0.2">
      <c r="P124">
        <v>94</v>
      </c>
      <c r="Q124" s="1">
        <v>91</v>
      </c>
      <c r="R124" s="1" t="str">
        <f t="shared" si="23"/>
        <v>3F8</v>
      </c>
      <c r="S124">
        <f t="shared" si="18"/>
        <v>1016</v>
      </c>
      <c r="T124" s="3">
        <f t="shared" si="24"/>
        <v>0.49609375</v>
      </c>
      <c r="U124" s="3"/>
      <c r="V124" s="4">
        <f t="shared" si="25"/>
        <v>9.921875</v>
      </c>
      <c r="W124">
        <v>114</v>
      </c>
      <c r="Y124">
        <f t="shared" si="26"/>
        <v>29.765625</v>
      </c>
    </row>
    <row r="125" spans="16:25" x14ac:dyDescent="0.2">
      <c r="Q125" s="1">
        <v>92</v>
      </c>
      <c r="R125" s="1" t="str">
        <f t="shared" si="23"/>
        <v>400</v>
      </c>
      <c r="S125">
        <f t="shared" si="18"/>
        <v>1024</v>
      </c>
      <c r="T125" s="3">
        <f t="shared" si="24"/>
        <v>0.5</v>
      </c>
      <c r="U125" s="3"/>
      <c r="V125" s="4">
        <f t="shared" si="25"/>
        <v>10</v>
      </c>
      <c r="W125">
        <v>115</v>
      </c>
      <c r="Y125">
        <f t="shared" si="26"/>
        <v>30</v>
      </c>
    </row>
    <row r="126" spans="16:25" x14ac:dyDescent="0.2">
      <c r="P126">
        <v>100</v>
      </c>
      <c r="Q126" s="1">
        <v>93</v>
      </c>
      <c r="R126" s="1" t="str">
        <f t="shared" si="23"/>
        <v>408</v>
      </c>
      <c r="S126">
        <f t="shared" si="18"/>
        <v>1032</v>
      </c>
      <c r="T126" s="3">
        <f t="shared" si="24"/>
        <v>0.50390625</v>
      </c>
      <c r="U126" s="3"/>
      <c r="V126" s="4">
        <f t="shared" si="25"/>
        <v>10.078125</v>
      </c>
      <c r="W126">
        <v>116</v>
      </c>
      <c r="Y126">
        <f t="shared" si="26"/>
        <v>30.234375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P24" sqref="P24"/>
    </sheetView>
  </sheetViews>
  <sheetFormatPr defaultRowHeight="12.75" x14ac:dyDescent="0.2"/>
  <sheetData>
    <row r="1" spans="1:23" ht="15.75" x14ac:dyDescent="0.25">
      <c r="B1" t="s">
        <v>0</v>
      </c>
      <c r="C1" t="s">
        <v>7</v>
      </c>
      <c r="D1" s="1" t="s">
        <v>1</v>
      </c>
      <c r="E1" t="s">
        <v>31</v>
      </c>
      <c r="G1" s="2"/>
      <c r="I1" t="s">
        <v>0</v>
      </c>
      <c r="J1" t="s">
        <v>7</v>
      </c>
      <c r="K1" s="1" t="s">
        <v>1</v>
      </c>
      <c r="L1" t="s">
        <v>31</v>
      </c>
      <c r="P1" s="14" t="s">
        <v>71</v>
      </c>
      <c r="Q1" s="14"/>
      <c r="R1" s="14"/>
      <c r="S1" s="14"/>
      <c r="T1" s="14"/>
      <c r="U1" s="14"/>
      <c r="V1" s="14"/>
      <c r="W1" s="9"/>
    </row>
    <row r="2" spans="1:23" x14ac:dyDescent="0.2">
      <c r="B2">
        <v>25</v>
      </c>
      <c r="C2" s="1">
        <v>69</v>
      </c>
      <c r="D2" s="1">
        <v>138</v>
      </c>
      <c r="G2" s="2"/>
      <c r="I2">
        <v>44</v>
      </c>
      <c r="J2" s="1">
        <v>56</v>
      </c>
      <c r="K2" s="1">
        <v>175</v>
      </c>
    </row>
    <row r="3" spans="1:23" x14ac:dyDescent="0.2">
      <c r="B3">
        <f>VLOOKUP(B2,TABLES!$B$2:$J$17,7,FALSE)</f>
        <v>6.640625E-2</v>
      </c>
      <c r="C3" s="1">
        <f>VLOOKUP(C2,TABLES!$T$2:$U$17,2,FALSE)</f>
        <v>3</v>
      </c>
      <c r="D3">
        <f>VLOOKUP(D2,TABLES!$C$18:$J$49,6,FALSE)</f>
        <v>0.1640625</v>
      </c>
      <c r="E3">
        <f>VLOOKUP(D2,TABLES!$C$18:$K$49,8,FALSE)-VLOOKUP(B2,TABLES!$B2:$K17,9,FALSE)</f>
        <v>1.953125</v>
      </c>
      <c r="G3" s="2"/>
      <c r="I3">
        <f>VLOOKUP(I2,TABLES!$B$2:$J$17,7,FALSE)</f>
        <v>7.8125E-2</v>
      </c>
      <c r="J3" s="1">
        <f>VLOOKUP(J2,TABLES!$T$2:$U$17,2,FALSE)</f>
        <v>5</v>
      </c>
      <c r="K3">
        <f>VLOOKUP(K2,TABLES!$C$18:$J$49,6,FALSE)</f>
        <v>0.1875</v>
      </c>
      <c r="L3">
        <f>VLOOKUP(K2,TABLES!$C$18:$K$49,8,FALSE)-VLOOKUP(I2,TABLES!$B2:$K17,9,FALSE)</f>
        <v>2.1875</v>
      </c>
    </row>
    <row r="4" spans="1:23" x14ac:dyDescent="0.2">
      <c r="C4" s="1"/>
      <c r="D4" s="1"/>
      <c r="G4" s="2"/>
      <c r="J4" s="1"/>
      <c r="K4" s="1"/>
    </row>
    <row r="5" spans="1:23" x14ac:dyDescent="0.2">
      <c r="C5" s="1"/>
      <c r="D5" s="1"/>
      <c r="G5" s="2"/>
      <c r="J5" s="1"/>
      <c r="K5" s="1"/>
    </row>
    <row r="6" spans="1:23" x14ac:dyDescent="0.2">
      <c r="A6" t="s">
        <v>32</v>
      </c>
      <c r="B6" t="s">
        <v>33</v>
      </c>
      <c r="C6" s="1" t="s">
        <v>34</v>
      </c>
      <c r="D6" s="1" t="s">
        <v>35</v>
      </c>
      <c r="E6" t="s">
        <v>36</v>
      </c>
      <c r="G6" s="2"/>
      <c r="H6" t="s">
        <v>32</v>
      </c>
      <c r="I6" t="s">
        <v>33</v>
      </c>
      <c r="J6" s="1" t="s">
        <v>34</v>
      </c>
      <c r="K6" s="1" t="s">
        <v>35</v>
      </c>
      <c r="L6" t="s">
        <v>36</v>
      </c>
    </row>
    <row r="7" spans="1:23" x14ac:dyDescent="0.2">
      <c r="A7">
        <v>0</v>
      </c>
      <c r="B7">
        <v>0</v>
      </c>
      <c r="C7" s="1">
        <f>B3</f>
        <v>6.640625E-2</v>
      </c>
      <c r="D7" s="1">
        <v>0</v>
      </c>
      <c r="E7">
        <v>0</v>
      </c>
      <c r="G7" s="2"/>
      <c r="H7">
        <v>0</v>
      </c>
      <c r="I7">
        <v>0</v>
      </c>
      <c r="J7" s="1">
        <f>I3</f>
        <v>7.8125E-2</v>
      </c>
      <c r="K7" s="1">
        <v>0</v>
      </c>
      <c r="L7">
        <v>0</v>
      </c>
    </row>
    <row r="8" spans="1:23" x14ac:dyDescent="0.2">
      <c r="A8">
        <v>1</v>
      </c>
      <c r="B8">
        <v>20</v>
      </c>
      <c r="C8" s="1">
        <f t="shared" ref="C8:C39" si="0">IF(C$7+0.004*E8&lt;D$3,C$7+0.004*E8,D$3)</f>
        <v>9.0406249999999994E-2</v>
      </c>
      <c r="D8" s="5">
        <f t="shared" ref="D8:D39" si="1">AVERAGE(C7,C8)*(B8-B7)+D7</f>
        <v>1.568125</v>
      </c>
      <c r="E8">
        <f t="shared" ref="E8:E39" si="2">ROUNDDOWN(B8/C$3,0)</f>
        <v>6</v>
      </c>
      <c r="G8" s="2"/>
      <c r="H8">
        <v>1</v>
      </c>
      <c r="I8">
        <v>20</v>
      </c>
      <c r="J8" s="1">
        <f t="shared" ref="J8:J39" si="3">IF(J$7+0.004*L8&lt;K$3,J$7+0.004*L8,K$3)</f>
        <v>9.4125E-2</v>
      </c>
      <c r="K8" s="5">
        <f t="shared" ref="K8:K39" si="4">AVERAGE(J7,J8)*(I8-I7)+K7</f>
        <v>1.7225000000000001</v>
      </c>
      <c r="L8">
        <f t="shared" ref="L8:L39" si="5">ROUNDDOWN(I8/J$3,0)</f>
        <v>4</v>
      </c>
    </row>
    <row r="9" spans="1:23" x14ac:dyDescent="0.2">
      <c r="A9">
        <v>2</v>
      </c>
      <c r="B9">
        <v>40</v>
      </c>
      <c r="C9" s="1">
        <f t="shared" si="0"/>
        <v>0.11840625</v>
      </c>
      <c r="D9" s="5">
        <f t="shared" si="1"/>
        <v>3.65625</v>
      </c>
      <c r="E9">
        <f t="shared" si="2"/>
        <v>13</v>
      </c>
      <c r="G9" s="2"/>
      <c r="H9">
        <v>2</v>
      </c>
      <c r="I9">
        <v>40</v>
      </c>
      <c r="J9" s="1">
        <f t="shared" si="3"/>
        <v>0.110125</v>
      </c>
      <c r="K9" s="5">
        <f t="shared" si="4"/>
        <v>3.7650000000000001</v>
      </c>
      <c r="L9">
        <f t="shared" si="5"/>
        <v>8</v>
      </c>
    </row>
    <row r="10" spans="1:23" x14ac:dyDescent="0.2">
      <c r="A10">
        <v>3</v>
      </c>
      <c r="B10">
        <v>60</v>
      </c>
      <c r="C10" s="1">
        <f t="shared" si="0"/>
        <v>0.14640625000000002</v>
      </c>
      <c r="D10" s="5">
        <f t="shared" si="1"/>
        <v>6.3043750000000003</v>
      </c>
      <c r="E10">
        <f t="shared" si="2"/>
        <v>20</v>
      </c>
      <c r="G10" s="2"/>
      <c r="H10">
        <v>3</v>
      </c>
      <c r="I10">
        <v>60</v>
      </c>
      <c r="J10" s="1">
        <f t="shared" si="3"/>
        <v>0.12612499999999999</v>
      </c>
      <c r="K10" s="5">
        <f t="shared" si="4"/>
        <v>6.1274999999999995</v>
      </c>
      <c r="L10">
        <f t="shared" si="5"/>
        <v>12</v>
      </c>
    </row>
    <row r="11" spans="1:23" x14ac:dyDescent="0.2">
      <c r="A11">
        <v>4</v>
      </c>
      <c r="B11">
        <v>80</v>
      </c>
      <c r="C11" s="1">
        <f t="shared" si="0"/>
        <v>0.1640625</v>
      </c>
      <c r="D11" s="5">
        <f t="shared" si="1"/>
        <v>9.409062500000001</v>
      </c>
      <c r="E11">
        <f t="shared" si="2"/>
        <v>26</v>
      </c>
      <c r="F11" s="6"/>
      <c r="G11" s="2"/>
      <c r="H11">
        <v>4</v>
      </c>
      <c r="I11">
        <v>80</v>
      </c>
      <c r="J11" s="1">
        <f t="shared" si="3"/>
        <v>0.142125</v>
      </c>
      <c r="K11" s="5">
        <f t="shared" si="4"/>
        <v>8.8099999999999987</v>
      </c>
      <c r="L11">
        <f t="shared" si="5"/>
        <v>16</v>
      </c>
    </row>
    <row r="12" spans="1:23" x14ac:dyDescent="0.2">
      <c r="A12">
        <v>5</v>
      </c>
      <c r="B12">
        <v>100</v>
      </c>
      <c r="C12" s="1">
        <f t="shared" si="0"/>
        <v>0.1640625</v>
      </c>
      <c r="D12" s="5">
        <f t="shared" si="1"/>
        <v>12.690312500000001</v>
      </c>
      <c r="E12">
        <f t="shared" si="2"/>
        <v>33</v>
      </c>
      <c r="F12" s="6"/>
      <c r="G12" s="2"/>
      <c r="H12">
        <v>5</v>
      </c>
      <c r="I12">
        <v>100</v>
      </c>
      <c r="J12" s="1">
        <f t="shared" si="3"/>
        <v>0.15812500000000002</v>
      </c>
      <c r="K12" s="5">
        <f t="shared" si="4"/>
        <v>11.8125</v>
      </c>
      <c r="L12">
        <f t="shared" si="5"/>
        <v>20</v>
      </c>
    </row>
    <row r="13" spans="1:23" x14ac:dyDescent="0.2">
      <c r="A13">
        <v>6</v>
      </c>
      <c r="B13">
        <v>120</v>
      </c>
      <c r="C13" s="1">
        <f t="shared" si="0"/>
        <v>0.1640625</v>
      </c>
      <c r="D13" s="5">
        <f t="shared" si="1"/>
        <v>15.971562500000001</v>
      </c>
      <c r="E13">
        <f t="shared" si="2"/>
        <v>40</v>
      </c>
      <c r="F13" s="6"/>
      <c r="G13" s="2"/>
      <c r="H13">
        <v>6</v>
      </c>
      <c r="I13">
        <v>120</v>
      </c>
      <c r="J13" s="1">
        <f t="shared" si="3"/>
        <v>0.174125</v>
      </c>
      <c r="K13" s="5">
        <f t="shared" si="4"/>
        <v>15.135000000000002</v>
      </c>
      <c r="L13">
        <f t="shared" si="5"/>
        <v>24</v>
      </c>
    </row>
    <row r="14" spans="1:23" x14ac:dyDescent="0.2">
      <c r="A14">
        <v>7</v>
      </c>
      <c r="B14">
        <v>140</v>
      </c>
      <c r="C14" s="1">
        <f t="shared" si="0"/>
        <v>0.1640625</v>
      </c>
      <c r="D14" s="5">
        <f t="shared" si="1"/>
        <v>19.252812500000001</v>
      </c>
      <c r="E14">
        <f t="shared" si="2"/>
        <v>46</v>
      </c>
      <c r="F14" s="6"/>
      <c r="G14" s="2"/>
      <c r="H14">
        <v>7</v>
      </c>
      <c r="I14">
        <v>140</v>
      </c>
      <c r="J14" s="1">
        <f t="shared" si="3"/>
        <v>0.1875</v>
      </c>
      <c r="K14" s="5">
        <f t="shared" si="4"/>
        <v>18.751250000000002</v>
      </c>
      <c r="L14">
        <f t="shared" si="5"/>
        <v>28</v>
      </c>
    </row>
    <row r="15" spans="1:23" x14ac:dyDescent="0.2">
      <c r="A15">
        <v>8</v>
      </c>
      <c r="B15">
        <v>160</v>
      </c>
      <c r="C15" s="1">
        <f t="shared" si="0"/>
        <v>0.1640625</v>
      </c>
      <c r="D15" s="5">
        <f t="shared" si="1"/>
        <v>22.534062500000001</v>
      </c>
      <c r="E15">
        <f t="shared" si="2"/>
        <v>53</v>
      </c>
      <c r="F15" s="6"/>
      <c r="G15" s="2"/>
      <c r="H15">
        <v>8</v>
      </c>
      <c r="I15">
        <v>160</v>
      </c>
      <c r="J15" s="1">
        <f t="shared" si="3"/>
        <v>0.1875</v>
      </c>
      <c r="K15" s="5">
        <f t="shared" si="4"/>
        <v>22.501250000000002</v>
      </c>
      <c r="L15">
        <f t="shared" si="5"/>
        <v>32</v>
      </c>
    </row>
    <row r="16" spans="1:23" x14ac:dyDescent="0.2">
      <c r="A16">
        <v>9</v>
      </c>
      <c r="B16">
        <v>180</v>
      </c>
      <c r="C16" s="1">
        <f t="shared" si="0"/>
        <v>0.1640625</v>
      </c>
      <c r="D16" s="5">
        <f t="shared" si="1"/>
        <v>25.815312500000001</v>
      </c>
      <c r="E16">
        <f t="shared" si="2"/>
        <v>60</v>
      </c>
      <c r="F16" s="6"/>
      <c r="G16" s="2"/>
      <c r="H16">
        <v>9</v>
      </c>
      <c r="I16">
        <v>180</v>
      </c>
      <c r="J16" s="1">
        <f t="shared" si="3"/>
        <v>0.1875</v>
      </c>
      <c r="K16" s="5">
        <f t="shared" si="4"/>
        <v>26.251250000000002</v>
      </c>
      <c r="L16">
        <f t="shared" si="5"/>
        <v>36</v>
      </c>
    </row>
    <row r="17" spans="1:23" x14ac:dyDescent="0.2">
      <c r="A17">
        <v>10</v>
      </c>
      <c r="B17">
        <v>200</v>
      </c>
      <c r="C17" s="1">
        <f t="shared" si="0"/>
        <v>0.1640625</v>
      </c>
      <c r="D17" s="5">
        <f t="shared" si="1"/>
        <v>29.096562500000001</v>
      </c>
      <c r="E17">
        <f t="shared" si="2"/>
        <v>66</v>
      </c>
      <c r="F17" s="6"/>
      <c r="G17" s="2"/>
      <c r="H17">
        <v>10</v>
      </c>
      <c r="I17">
        <v>200</v>
      </c>
      <c r="J17" s="1">
        <f t="shared" si="3"/>
        <v>0.1875</v>
      </c>
      <c r="K17" s="5">
        <f t="shared" si="4"/>
        <v>30.001250000000002</v>
      </c>
      <c r="L17">
        <f t="shared" si="5"/>
        <v>40</v>
      </c>
    </row>
    <row r="18" spans="1:23" x14ac:dyDescent="0.2">
      <c r="A18">
        <v>11</v>
      </c>
      <c r="B18">
        <v>220</v>
      </c>
      <c r="C18" s="1">
        <f t="shared" si="0"/>
        <v>0.1640625</v>
      </c>
      <c r="D18" s="5">
        <f t="shared" si="1"/>
        <v>32.377812500000005</v>
      </c>
      <c r="E18">
        <f t="shared" si="2"/>
        <v>73</v>
      </c>
      <c r="G18" s="2"/>
      <c r="H18">
        <v>11</v>
      </c>
      <c r="I18">
        <v>220</v>
      </c>
      <c r="J18" s="1">
        <f t="shared" si="3"/>
        <v>0.1875</v>
      </c>
      <c r="K18" s="5">
        <f t="shared" si="4"/>
        <v>33.751249999999999</v>
      </c>
      <c r="L18">
        <f t="shared" si="5"/>
        <v>44</v>
      </c>
    </row>
    <row r="19" spans="1:23" x14ac:dyDescent="0.2">
      <c r="A19">
        <v>12</v>
      </c>
      <c r="B19">
        <v>240</v>
      </c>
      <c r="C19" s="1">
        <f t="shared" si="0"/>
        <v>0.1640625</v>
      </c>
      <c r="D19" s="5">
        <f t="shared" si="1"/>
        <v>35.659062500000005</v>
      </c>
      <c r="E19">
        <f t="shared" si="2"/>
        <v>80</v>
      </c>
      <c r="G19" s="2"/>
      <c r="H19">
        <v>12</v>
      </c>
      <c r="I19">
        <v>240</v>
      </c>
      <c r="J19" s="1">
        <f t="shared" si="3"/>
        <v>0.1875</v>
      </c>
      <c r="K19" s="5">
        <f t="shared" si="4"/>
        <v>37.501249999999999</v>
      </c>
      <c r="L19">
        <f t="shared" si="5"/>
        <v>48</v>
      </c>
      <c r="R19" t="s">
        <v>70</v>
      </c>
      <c r="V19" t="s">
        <v>69</v>
      </c>
    </row>
    <row r="20" spans="1:23" x14ac:dyDescent="0.2">
      <c r="A20">
        <v>13</v>
      </c>
      <c r="B20">
        <v>260</v>
      </c>
      <c r="C20" s="1">
        <f t="shared" si="0"/>
        <v>0.1640625</v>
      </c>
      <c r="D20" s="5">
        <f t="shared" si="1"/>
        <v>38.940312500000005</v>
      </c>
      <c r="E20">
        <f t="shared" si="2"/>
        <v>86</v>
      </c>
      <c r="G20" s="2"/>
      <c r="H20">
        <v>13</v>
      </c>
      <c r="I20">
        <v>260</v>
      </c>
      <c r="J20" s="1">
        <f t="shared" si="3"/>
        <v>0.1875</v>
      </c>
      <c r="K20" s="5">
        <f t="shared" si="4"/>
        <v>41.251249999999999</v>
      </c>
      <c r="L20">
        <f t="shared" si="5"/>
        <v>52</v>
      </c>
    </row>
    <row r="21" spans="1:23" x14ac:dyDescent="0.2">
      <c r="A21">
        <v>14</v>
      </c>
      <c r="B21">
        <v>280</v>
      </c>
      <c r="C21" s="1">
        <f t="shared" si="0"/>
        <v>0.1640625</v>
      </c>
      <c r="D21" s="5">
        <f t="shared" si="1"/>
        <v>42.221562500000005</v>
      </c>
      <c r="E21">
        <f t="shared" si="2"/>
        <v>93</v>
      </c>
      <c r="G21" s="2"/>
      <c r="H21">
        <v>14</v>
      </c>
      <c r="I21">
        <v>280</v>
      </c>
      <c r="J21" s="1">
        <f t="shared" si="3"/>
        <v>0.1875</v>
      </c>
      <c r="K21" s="5">
        <f t="shared" si="4"/>
        <v>45.001249999999999</v>
      </c>
      <c r="L21">
        <f t="shared" si="5"/>
        <v>56</v>
      </c>
      <c r="S21">
        <v>75</v>
      </c>
      <c r="V21">
        <v>4.2</v>
      </c>
    </row>
    <row r="22" spans="1:23" x14ac:dyDescent="0.2">
      <c r="A22">
        <v>15</v>
      </c>
      <c r="B22">
        <v>300</v>
      </c>
      <c r="C22" s="1">
        <f t="shared" si="0"/>
        <v>0.1640625</v>
      </c>
      <c r="D22" s="5">
        <f t="shared" si="1"/>
        <v>45.502812500000005</v>
      </c>
      <c r="E22">
        <f t="shared" si="2"/>
        <v>100</v>
      </c>
      <c r="G22" s="2"/>
      <c r="H22">
        <v>15</v>
      </c>
      <c r="I22">
        <v>300</v>
      </c>
      <c r="J22" s="1">
        <f t="shared" si="3"/>
        <v>0.1875</v>
      </c>
      <c r="K22" s="5">
        <f t="shared" si="4"/>
        <v>48.751249999999999</v>
      </c>
      <c r="L22">
        <f t="shared" si="5"/>
        <v>60</v>
      </c>
      <c r="R22">
        <v>5.6</v>
      </c>
      <c r="S22">
        <v>69</v>
      </c>
      <c r="V22">
        <v>4.3</v>
      </c>
    </row>
    <row r="23" spans="1:23" x14ac:dyDescent="0.2">
      <c r="A23">
        <v>16</v>
      </c>
      <c r="B23">
        <v>320</v>
      </c>
      <c r="C23" s="1">
        <f t="shared" si="0"/>
        <v>0.1640625</v>
      </c>
      <c r="D23" s="5">
        <f t="shared" si="1"/>
        <v>48.784062500000005</v>
      </c>
      <c r="E23">
        <f t="shared" si="2"/>
        <v>106</v>
      </c>
      <c r="G23" s="2"/>
      <c r="H23">
        <v>16</v>
      </c>
      <c r="I23">
        <v>320</v>
      </c>
      <c r="J23" s="1">
        <f t="shared" si="3"/>
        <v>0.1875</v>
      </c>
      <c r="K23" s="5">
        <f t="shared" si="4"/>
        <v>52.501249999999999</v>
      </c>
      <c r="L23">
        <f t="shared" si="5"/>
        <v>64</v>
      </c>
      <c r="R23">
        <f>350/60</f>
        <v>5.833333333333333</v>
      </c>
      <c r="S23">
        <v>63</v>
      </c>
      <c r="T23">
        <f>R23/R$22</f>
        <v>1.0416666666666667</v>
      </c>
      <c r="V23">
        <v>4.4000000000000004</v>
      </c>
    </row>
    <row r="24" spans="1:23" x14ac:dyDescent="0.2">
      <c r="A24">
        <v>17</v>
      </c>
      <c r="B24">
        <v>340</v>
      </c>
      <c r="C24" s="1">
        <f t="shared" si="0"/>
        <v>0.1640625</v>
      </c>
      <c r="D24" s="5">
        <f t="shared" si="1"/>
        <v>52.065312500000005</v>
      </c>
      <c r="E24">
        <f t="shared" si="2"/>
        <v>113</v>
      </c>
      <c r="G24" s="2"/>
      <c r="H24">
        <v>17</v>
      </c>
      <c r="I24">
        <v>340</v>
      </c>
      <c r="J24" s="1">
        <f t="shared" si="3"/>
        <v>0.1875</v>
      </c>
      <c r="K24" s="5">
        <f t="shared" si="4"/>
        <v>56.251249999999999</v>
      </c>
      <c r="L24">
        <f t="shared" si="5"/>
        <v>68</v>
      </c>
      <c r="R24">
        <v>6</v>
      </c>
      <c r="S24">
        <v>56</v>
      </c>
      <c r="T24">
        <f t="shared" ref="T24:T32" si="6">R24/R$22</f>
        <v>1.0714285714285714</v>
      </c>
      <c r="V24">
        <v>4.5</v>
      </c>
      <c r="W24" t="s">
        <v>63</v>
      </c>
    </row>
    <row r="25" spans="1:23" x14ac:dyDescent="0.2">
      <c r="A25">
        <v>18</v>
      </c>
      <c r="B25">
        <v>360</v>
      </c>
      <c r="C25" s="1">
        <f t="shared" si="0"/>
        <v>0.1640625</v>
      </c>
      <c r="D25" s="5">
        <f t="shared" si="1"/>
        <v>55.346562500000005</v>
      </c>
      <c r="E25">
        <f t="shared" si="2"/>
        <v>120</v>
      </c>
      <c r="G25" s="2"/>
      <c r="H25">
        <v>18</v>
      </c>
      <c r="I25">
        <v>360</v>
      </c>
      <c r="J25" s="1">
        <f t="shared" si="3"/>
        <v>0.1875</v>
      </c>
      <c r="K25" s="5">
        <f t="shared" si="4"/>
        <v>60.001249999999999</v>
      </c>
      <c r="L25">
        <f t="shared" si="5"/>
        <v>72</v>
      </c>
      <c r="R25">
        <f>370/60</f>
        <v>6.166666666666667</v>
      </c>
      <c r="S25">
        <v>50</v>
      </c>
      <c r="T25">
        <f t="shared" si="6"/>
        <v>1.1011904761904763</v>
      </c>
      <c r="V25">
        <v>4.5999999999999996</v>
      </c>
      <c r="W25" t="s">
        <v>64</v>
      </c>
    </row>
    <row r="26" spans="1:23" x14ac:dyDescent="0.2">
      <c r="A26">
        <v>19</v>
      </c>
      <c r="B26">
        <v>380</v>
      </c>
      <c r="C26" s="1">
        <f t="shared" si="0"/>
        <v>0.1640625</v>
      </c>
      <c r="D26" s="5">
        <f t="shared" si="1"/>
        <v>58.627812500000005</v>
      </c>
      <c r="E26">
        <f t="shared" si="2"/>
        <v>126</v>
      </c>
      <c r="G26" s="2"/>
      <c r="H26">
        <v>19</v>
      </c>
      <c r="I26">
        <v>380</v>
      </c>
      <c r="J26" s="1">
        <f t="shared" si="3"/>
        <v>0.1875</v>
      </c>
      <c r="K26" s="5">
        <f t="shared" si="4"/>
        <v>63.751249999999999</v>
      </c>
      <c r="L26">
        <f t="shared" si="5"/>
        <v>76</v>
      </c>
      <c r="R26">
        <f>R25+0.1666</f>
        <v>6.3332666666666668</v>
      </c>
      <c r="S26">
        <v>44</v>
      </c>
      <c r="T26">
        <f t="shared" si="6"/>
        <v>1.1309404761904762</v>
      </c>
      <c r="V26">
        <v>4.7</v>
      </c>
      <c r="W26" t="s">
        <v>65</v>
      </c>
    </row>
    <row r="27" spans="1:23" x14ac:dyDescent="0.2">
      <c r="A27">
        <v>20</v>
      </c>
      <c r="B27">
        <v>400</v>
      </c>
      <c r="C27" s="1">
        <f t="shared" si="0"/>
        <v>0.1640625</v>
      </c>
      <c r="D27" s="5">
        <f t="shared" si="1"/>
        <v>61.909062500000005</v>
      </c>
      <c r="E27">
        <f t="shared" si="2"/>
        <v>133</v>
      </c>
      <c r="G27" s="2"/>
      <c r="H27">
        <v>20</v>
      </c>
      <c r="I27">
        <v>400</v>
      </c>
      <c r="J27" s="1">
        <f t="shared" si="3"/>
        <v>0.1875</v>
      </c>
      <c r="K27" s="5">
        <f t="shared" si="4"/>
        <v>67.501249999999999</v>
      </c>
      <c r="L27">
        <f t="shared" si="5"/>
        <v>80</v>
      </c>
      <c r="R27">
        <f t="shared" ref="R27:R32" si="7">R26+0.1666</f>
        <v>6.4998666666666667</v>
      </c>
      <c r="S27">
        <v>38</v>
      </c>
      <c r="T27">
        <f t="shared" si="6"/>
        <v>1.1606904761904762</v>
      </c>
      <c r="V27">
        <v>4.8</v>
      </c>
      <c r="W27" t="s">
        <v>66</v>
      </c>
    </row>
    <row r="28" spans="1:23" x14ac:dyDescent="0.2">
      <c r="A28">
        <v>21</v>
      </c>
      <c r="B28">
        <v>420</v>
      </c>
      <c r="C28" s="1">
        <f t="shared" si="0"/>
        <v>0.1640625</v>
      </c>
      <c r="D28" s="5">
        <f t="shared" si="1"/>
        <v>65.190312500000005</v>
      </c>
      <c r="E28">
        <f t="shared" si="2"/>
        <v>140</v>
      </c>
      <c r="G28" s="2"/>
      <c r="H28">
        <v>21</v>
      </c>
      <c r="I28">
        <v>420</v>
      </c>
      <c r="J28" s="1">
        <f t="shared" si="3"/>
        <v>0.1875</v>
      </c>
      <c r="K28" s="5">
        <f t="shared" si="4"/>
        <v>71.251249999999999</v>
      </c>
      <c r="L28">
        <f t="shared" si="5"/>
        <v>84</v>
      </c>
      <c r="R28">
        <f t="shared" si="7"/>
        <v>6.6664666666666665</v>
      </c>
      <c r="S28">
        <v>31</v>
      </c>
      <c r="T28">
        <f t="shared" si="6"/>
        <v>1.1904404761904763</v>
      </c>
      <c r="V28">
        <v>4.9000000000000004</v>
      </c>
    </row>
    <row r="29" spans="1:23" x14ac:dyDescent="0.2">
      <c r="A29">
        <v>22</v>
      </c>
      <c r="B29">
        <v>440</v>
      </c>
      <c r="C29" s="1">
        <f t="shared" si="0"/>
        <v>0.1640625</v>
      </c>
      <c r="D29" s="5">
        <f t="shared" si="1"/>
        <v>68.471562500000005</v>
      </c>
      <c r="E29">
        <f t="shared" si="2"/>
        <v>146</v>
      </c>
      <c r="G29" s="2"/>
      <c r="H29">
        <v>22</v>
      </c>
      <c r="I29">
        <v>440</v>
      </c>
      <c r="J29" s="1">
        <f t="shared" si="3"/>
        <v>0.1875</v>
      </c>
      <c r="K29" s="5">
        <f t="shared" si="4"/>
        <v>75.001249999999999</v>
      </c>
      <c r="L29">
        <f t="shared" si="5"/>
        <v>88</v>
      </c>
      <c r="R29">
        <f t="shared" si="7"/>
        <v>6.8330666666666664</v>
      </c>
      <c r="S29">
        <v>25</v>
      </c>
      <c r="T29">
        <f t="shared" si="6"/>
        <v>1.2201904761904763</v>
      </c>
      <c r="V29">
        <v>5</v>
      </c>
    </row>
    <row r="30" spans="1:23" x14ac:dyDescent="0.2">
      <c r="A30">
        <v>23</v>
      </c>
      <c r="B30">
        <v>460</v>
      </c>
      <c r="C30" s="1">
        <f t="shared" si="0"/>
        <v>0.1640625</v>
      </c>
      <c r="D30" s="5">
        <f t="shared" si="1"/>
        <v>71.752812500000005</v>
      </c>
      <c r="E30">
        <f t="shared" si="2"/>
        <v>153</v>
      </c>
      <c r="G30" s="2"/>
      <c r="H30">
        <v>23</v>
      </c>
      <c r="I30">
        <v>460</v>
      </c>
      <c r="J30" s="1">
        <f t="shared" si="3"/>
        <v>0.1875</v>
      </c>
      <c r="K30" s="5">
        <f t="shared" si="4"/>
        <v>78.751249999999999</v>
      </c>
      <c r="L30">
        <f t="shared" si="5"/>
        <v>92</v>
      </c>
      <c r="R30">
        <f t="shared" si="7"/>
        <v>6.9996666666666663</v>
      </c>
      <c r="S30">
        <v>19</v>
      </c>
      <c r="T30">
        <f t="shared" si="6"/>
        <v>1.2499404761904762</v>
      </c>
      <c r="V30">
        <v>5.0999999999999996</v>
      </c>
      <c r="W30" t="s">
        <v>67</v>
      </c>
    </row>
    <row r="31" spans="1:23" x14ac:dyDescent="0.2">
      <c r="A31">
        <v>24</v>
      </c>
      <c r="B31">
        <v>480</v>
      </c>
      <c r="C31" s="1">
        <f t="shared" si="0"/>
        <v>0.1640625</v>
      </c>
      <c r="D31" s="5">
        <f t="shared" si="1"/>
        <v>75.034062500000005</v>
      </c>
      <c r="E31">
        <f t="shared" si="2"/>
        <v>160</v>
      </c>
      <c r="G31" s="2"/>
      <c r="H31">
        <v>24</v>
      </c>
      <c r="I31">
        <v>480</v>
      </c>
      <c r="J31" s="1">
        <f t="shared" si="3"/>
        <v>0.1875</v>
      </c>
      <c r="K31" s="5">
        <f t="shared" si="4"/>
        <v>82.501249999999999</v>
      </c>
      <c r="L31">
        <f t="shared" si="5"/>
        <v>96</v>
      </c>
      <c r="R31">
        <f t="shared" si="7"/>
        <v>7.1662666666666661</v>
      </c>
      <c r="S31">
        <v>13</v>
      </c>
      <c r="T31">
        <f t="shared" si="6"/>
        <v>1.2796904761904762</v>
      </c>
      <c r="V31">
        <v>5.2</v>
      </c>
    </row>
    <row r="32" spans="1:23" x14ac:dyDescent="0.2">
      <c r="A32">
        <v>25</v>
      </c>
      <c r="B32">
        <v>500</v>
      </c>
      <c r="C32" s="1">
        <f t="shared" si="0"/>
        <v>0.1640625</v>
      </c>
      <c r="D32" s="5">
        <f t="shared" si="1"/>
        <v>78.315312500000005</v>
      </c>
      <c r="E32">
        <f t="shared" si="2"/>
        <v>166</v>
      </c>
      <c r="G32" s="2"/>
      <c r="H32">
        <v>25</v>
      </c>
      <c r="I32">
        <v>500</v>
      </c>
      <c r="J32" s="1">
        <f t="shared" si="3"/>
        <v>0.1875</v>
      </c>
      <c r="K32" s="5">
        <f t="shared" si="4"/>
        <v>86.251249999999999</v>
      </c>
      <c r="L32">
        <f t="shared" si="5"/>
        <v>100</v>
      </c>
      <c r="R32">
        <f t="shared" si="7"/>
        <v>7.332866666666666</v>
      </c>
      <c r="S32">
        <v>6</v>
      </c>
      <c r="T32">
        <f t="shared" si="6"/>
        <v>1.3094404761904761</v>
      </c>
      <c r="V32">
        <v>5.3</v>
      </c>
      <c r="W32" t="s">
        <v>68</v>
      </c>
    </row>
    <row r="33" spans="1:12" x14ac:dyDescent="0.2">
      <c r="A33">
        <v>26</v>
      </c>
      <c r="B33">
        <v>520</v>
      </c>
      <c r="C33" s="1">
        <f t="shared" si="0"/>
        <v>0.1640625</v>
      </c>
      <c r="D33" s="5">
        <f t="shared" si="1"/>
        <v>81.596562500000005</v>
      </c>
      <c r="E33">
        <f t="shared" si="2"/>
        <v>173</v>
      </c>
      <c r="G33" s="2"/>
      <c r="H33">
        <v>26</v>
      </c>
      <c r="I33">
        <v>520</v>
      </c>
      <c r="J33" s="1">
        <f t="shared" si="3"/>
        <v>0.1875</v>
      </c>
      <c r="K33" s="5">
        <f t="shared" si="4"/>
        <v>90.001249999999999</v>
      </c>
      <c r="L33">
        <f t="shared" si="5"/>
        <v>104</v>
      </c>
    </row>
    <row r="34" spans="1:12" x14ac:dyDescent="0.2">
      <c r="A34">
        <v>27</v>
      </c>
      <c r="B34">
        <v>540</v>
      </c>
      <c r="C34" s="1">
        <f t="shared" si="0"/>
        <v>0.1640625</v>
      </c>
      <c r="D34" s="5">
        <f t="shared" si="1"/>
        <v>84.877812500000005</v>
      </c>
      <c r="E34">
        <f t="shared" si="2"/>
        <v>180</v>
      </c>
      <c r="G34" s="2"/>
      <c r="H34">
        <v>27</v>
      </c>
      <c r="I34">
        <v>540</v>
      </c>
      <c r="J34" s="1">
        <f t="shared" si="3"/>
        <v>0.1875</v>
      </c>
      <c r="K34" s="5">
        <f t="shared" si="4"/>
        <v>93.751249999999999</v>
      </c>
      <c r="L34">
        <f t="shared" si="5"/>
        <v>108</v>
      </c>
    </row>
    <row r="35" spans="1:12" x14ac:dyDescent="0.2">
      <c r="A35">
        <v>28</v>
      </c>
      <c r="B35">
        <v>560</v>
      </c>
      <c r="C35" s="1">
        <f t="shared" si="0"/>
        <v>0.1640625</v>
      </c>
      <c r="D35" s="5">
        <f t="shared" si="1"/>
        <v>88.159062500000005</v>
      </c>
      <c r="E35">
        <f t="shared" si="2"/>
        <v>186</v>
      </c>
      <c r="G35" s="2"/>
      <c r="H35">
        <v>28</v>
      </c>
      <c r="I35">
        <v>560</v>
      </c>
      <c r="J35" s="1">
        <f t="shared" si="3"/>
        <v>0.1875</v>
      </c>
      <c r="K35" s="5">
        <f t="shared" si="4"/>
        <v>97.501249999999999</v>
      </c>
      <c r="L35">
        <f t="shared" si="5"/>
        <v>112</v>
      </c>
    </row>
    <row r="36" spans="1:12" x14ac:dyDescent="0.2">
      <c r="A36">
        <v>29</v>
      </c>
      <c r="B36">
        <v>580</v>
      </c>
      <c r="C36" s="1">
        <f t="shared" si="0"/>
        <v>0.1640625</v>
      </c>
      <c r="D36" s="5">
        <f t="shared" si="1"/>
        <v>91.440312500000005</v>
      </c>
      <c r="E36">
        <f t="shared" si="2"/>
        <v>193</v>
      </c>
      <c r="G36" s="2"/>
      <c r="H36">
        <v>29</v>
      </c>
      <c r="I36">
        <v>580</v>
      </c>
      <c r="J36" s="1">
        <f t="shared" si="3"/>
        <v>0.1875</v>
      </c>
      <c r="K36" s="5">
        <f t="shared" si="4"/>
        <v>101.25125</v>
      </c>
      <c r="L36">
        <f t="shared" si="5"/>
        <v>116</v>
      </c>
    </row>
    <row r="37" spans="1:12" x14ac:dyDescent="0.2">
      <c r="A37">
        <v>30</v>
      </c>
      <c r="B37">
        <v>600</v>
      </c>
      <c r="C37" s="1">
        <f t="shared" si="0"/>
        <v>0.1640625</v>
      </c>
      <c r="D37" s="5">
        <f t="shared" si="1"/>
        <v>94.721562500000005</v>
      </c>
      <c r="E37">
        <f t="shared" si="2"/>
        <v>200</v>
      </c>
      <c r="G37" s="2"/>
      <c r="H37">
        <v>30</v>
      </c>
      <c r="I37">
        <v>600</v>
      </c>
      <c r="J37" s="1">
        <f t="shared" si="3"/>
        <v>0.1875</v>
      </c>
      <c r="K37" s="5">
        <f t="shared" si="4"/>
        <v>105.00125</v>
      </c>
      <c r="L37">
        <f t="shared" si="5"/>
        <v>120</v>
      </c>
    </row>
    <row r="38" spans="1:12" x14ac:dyDescent="0.2">
      <c r="A38">
        <v>31</v>
      </c>
      <c r="B38">
        <v>620</v>
      </c>
      <c r="C38" s="1">
        <f t="shared" si="0"/>
        <v>0.1640625</v>
      </c>
      <c r="D38" s="5">
        <f t="shared" si="1"/>
        <v>98.002812500000005</v>
      </c>
      <c r="E38">
        <f t="shared" si="2"/>
        <v>206</v>
      </c>
      <c r="G38" s="2"/>
      <c r="H38">
        <v>31</v>
      </c>
      <c r="I38">
        <v>620</v>
      </c>
      <c r="J38" s="1">
        <f t="shared" si="3"/>
        <v>0.1875</v>
      </c>
      <c r="K38" s="5">
        <f t="shared" si="4"/>
        <v>108.75125</v>
      </c>
      <c r="L38">
        <f t="shared" si="5"/>
        <v>124</v>
      </c>
    </row>
    <row r="39" spans="1:12" x14ac:dyDescent="0.2">
      <c r="A39">
        <v>32</v>
      </c>
      <c r="B39">
        <v>640</v>
      </c>
      <c r="C39" s="1">
        <f t="shared" si="0"/>
        <v>0.1640625</v>
      </c>
      <c r="D39" s="5">
        <f t="shared" si="1"/>
        <v>101.2840625</v>
      </c>
      <c r="E39">
        <f t="shared" si="2"/>
        <v>213</v>
      </c>
      <c r="G39" s="2"/>
      <c r="H39">
        <v>32</v>
      </c>
      <c r="I39">
        <v>640</v>
      </c>
      <c r="J39" s="1">
        <f t="shared" si="3"/>
        <v>0.1875</v>
      </c>
      <c r="K39" s="5">
        <f t="shared" si="4"/>
        <v>112.50125</v>
      </c>
      <c r="L39">
        <f t="shared" si="5"/>
        <v>128</v>
      </c>
    </row>
    <row r="40" spans="1:12" x14ac:dyDescent="0.2">
      <c r="A40">
        <v>33</v>
      </c>
      <c r="B40">
        <v>660</v>
      </c>
      <c r="C40" s="1">
        <f t="shared" ref="C40:C67" si="8">IF(C$7+0.004*E40&lt;D$3,C$7+0.004*E40,D$3)</f>
        <v>0.1640625</v>
      </c>
      <c r="D40" s="5">
        <f t="shared" ref="D40:D67" si="9">AVERAGE(C39,C40)*(B40-B39)+D39</f>
        <v>104.5653125</v>
      </c>
      <c r="E40">
        <f t="shared" ref="E40:E67" si="10">ROUNDDOWN(B40/C$3,0)</f>
        <v>220</v>
      </c>
      <c r="G40" s="2"/>
      <c r="H40">
        <v>33</v>
      </c>
      <c r="I40">
        <v>660</v>
      </c>
      <c r="J40" s="1">
        <f t="shared" ref="J40:J67" si="11">IF(J$7+0.004*L40&lt;K$3,J$7+0.004*L40,K$3)</f>
        <v>0.1875</v>
      </c>
      <c r="K40" s="5">
        <f t="shared" ref="K40:K67" si="12">AVERAGE(J39,J40)*(I40-I39)+K39</f>
        <v>116.25125</v>
      </c>
      <c r="L40">
        <f t="shared" ref="L40:L67" si="13">ROUNDDOWN(I40/J$3,0)</f>
        <v>132</v>
      </c>
    </row>
    <row r="41" spans="1:12" x14ac:dyDescent="0.2">
      <c r="A41">
        <v>34</v>
      </c>
      <c r="B41">
        <v>680</v>
      </c>
      <c r="C41" s="1">
        <f t="shared" si="8"/>
        <v>0.1640625</v>
      </c>
      <c r="D41" s="5">
        <f t="shared" si="9"/>
        <v>107.8465625</v>
      </c>
      <c r="E41">
        <f t="shared" si="10"/>
        <v>226</v>
      </c>
      <c r="G41" s="2"/>
      <c r="H41">
        <v>34</v>
      </c>
      <c r="I41">
        <v>680</v>
      </c>
      <c r="J41" s="1">
        <f t="shared" si="11"/>
        <v>0.1875</v>
      </c>
      <c r="K41" s="5">
        <f t="shared" si="12"/>
        <v>120.00125</v>
      </c>
      <c r="L41">
        <f t="shared" si="13"/>
        <v>136</v>
      </c>
    </row>
    <row r="42" spans="1:12" x14ac:dyDescent="0.2">
      <c r="A42">
        <v>35</v>
      </c>
      <c r="B42">
        <v>700</v>
      </c>
      <c r="C42" s="1">
        <f t="shared" si="8"/>
        <v>0.1640625</v>
      </c>
      <c r="D42" s="5">
        <f t="shared" si="9"/>
        <v>111.1278125</v>
      </c>
      <c r="E42">
        <f t="shared" si="10"/>
        <v>233</v>
      </c>
      <c r="G42" s="2"/>
      <c r="H42">
        <v>35</v>
      </c>
      <c r="I42">
        <v>700</v>
      </c>
      <c r="J42" s="1">
        <f t="shared" si="11"/>
        <v>0.1875</v>
      </c>
      <c r="K42" s="5">
        <f t="shared" si="12"/>
        <v>123.75125</v>
      </c>
      <c r="L42">
        <f t="shared" si="13"/>
        <v>140</v>
      </c>
    </row>
    <row r="43" spans="1:12" x14ac:dyDescent="0.2">
      <c r="A43">
        <v>36</v>
      </c>
      <c r="B43">
        <v>720</v>
      </c>
      <c r="C43" s="1">
        <f t="shared" si="8"/>
        <v>0.1640625</v>
      </c>
      <c r="D43" s="5">
        <f t="shared" si="9"/>
        <v>114.4090625</v>
      </c>
      <c r="E43">
        <f t="shared" si="10"/>
        <v>240</v>
      </c>
      <c r="G43" s="2"/>
      <c r="H43">
        <v>36</v>
      </c>
      <c r="I43">
        <v>720</v>
      </c>
      <c r="J43" s="1">
        <f t="shared" si="11"/>
        <v>0.1875</v>
      </c>
      <c r="K43" s="5">
        <f t="shared" si="12"/>
        <v>127.50125</v>
      </c>
      <c r="L43">
        <f t="shared" si="13"/>
        <v>144</v>
      </c>
    </row>
    <row r="44" spans="1:12" x14ac:dyDescent="0.2">
      <c r="A44">
        <v>37</v>
      </c>
      <c r="B44">
        <v>740</v>
      </c>
      <c r="C44" s="1">
        <f t="shared" si="8"/>
        <v>0.1640625</v>
      </c>
      <c r="D44" s="5">
        <f t="shared" si="9"/>
        <v>117.6903125</v>
      </c>
      <c r="E44">
        <f t="shared" si="10"/>
        <v>246</v>
      </c>
      <c r="G44" s="2"/>
      <c r="H44">
        <v>37</v>
      </c>
      <c r="I44">
        <v>740</v>
      </c>
      <c r="J44" s="1">
        <f t="shared" si="11"/>
        <v>0.1875</v>
      </c>
      <c r="K44" s="5">
        <f t="shared" si="12"/>
        <v>131.25125</v>
      </c>
      <c r="L44">
        <f t="shared" si="13"/>
        <v>148</v>
      </c>
    </row>
    <row r="45" spans="1:12" x14ac:dyDescent="0.2">
      <c r="A45">
        <v>38</v>
      </c>
      <c r="B45">
        <v>760</v>
      </c>
      <c r="C45" s="1">
        <f t="shared" si="8"/>
        <v>0.1640625</v>
      </c>
      <c r="D45" s="5">
        <f t="shared" si="9"/>
        <v>120.9715625</v>
      </c>
      <c r="E45">
        <f t="shared" si="10"/>
        <v>253</v>
      </c>
      <c r="G45" s="2"/>
      <c r="H45">
        <v>38</v>
      </c>
      <c r="I45">
        <v>760</v>
      </c>
      <c r="J45" s="1">
        <f t="shared" si="11"/>
        <v>0.1875</v>
      </c>
      <c r="K45" s="5">
        <f t="shared" si="12"/>
        <v>135.00125</v>
      </c>
      <c r="L45">
        <f t="shared" si="13"/>
        <v>152</v>
      </c>
    </row>
    <row r="46" spans="1:12" x14ac:dyDescent="0.2">
      <c r="A46">
        <v>39</v>
      </c>
      <c r="B46">
        <v>780</v>
      </c>
      <c r="C46" s="1">
        <f t="shared" si="8"/>
        <v>0.1640625</v>
      </c>
      <c r="D46" s="5">
        <f t="shared" si="9"/>
        <v>124.2528125</v>
      </c>
      <c r="E46">
        <f t="shared" si="10"/>
        <v>260</v>
      </c>
      <c r="G46" s="2"/>
      <c r="H46">
        <v>39</v>
      </c>
      <c r="I46">
        <v>780</v>
      </c>
      <c r="J46" s="1">
        <f t="shared" si="11"/>
        <v>0.1875</v>
      </c>
      <c r="K46" s="5">
        <f t="shared" si="12"/>
        <v>138.75125</v>
      </c>
      <c r="L46">
        <f t="shared" si="13"/>
        <v>156</v>
      </c>
    </row>
    <row r="47" spans="1:12" x14ac:dyDescent="0.2">
      <c r="A47">
        <v>40</v>
      </c>
      <c r="B47">
        <v>800</v>
      </c>
      <c r="C47" s="1">
        <f t="shared" si="8"/>
        <v>0.1640625</v>
      </c>
      <c r="D47" s="5">
        <f t="shared" si="9"/>
        <v>127.5340625</v>
      </c>
      <c r="E47">
        <f t="shared" si="10"/>
        <v>266</v>
      </c>
      <c r="G47" s="2"/>
      <c r="H47">
        <v>40</v>
      </c>
      <c r="I47">
        <v>800</v>
      </c>
      <c r="J47" s="1">
        <f t="shared" si="11"/>
        <v>0.1875</v>
      </c>
      <c r="K47" s="5">
        <f t="shared" si="12"/>
        <v>142.50125</v>
      </c>
      <c r="L47">
        <f t="shared" si="13"/>
        <v>160</v>
      </c>
    </row>
    <row r="48" spans="1:12" x14ac:dyDescent="0.2">
      <c r="A48">
        <v>41</v>
      </c>
      <c r="B48">
        <v>820</v>
      </c>
      <c r="C48" s="1">
        <f t="shared" si="8"/>
        <v>0.1640625</v>
      </c>
      <c r="D48" s="5">
        <f t="shared" si="9"/>
        <v>130.8153125</v>
      </c>
      <c r="E48">
        <f t="shared" si="10"/>
        <v>273</v>
      </c>
      <c r="G48" s="2"/>
      <c r="H48">
        <v>41</v>
      </c>
      <c r="I48">
        <v>820</v>
      </c>
      <c r="J48" s="1">
        <f t="shared" si="11"/>
        <v>0.1875</v>
      </c>
      <c r="K48" s="5">
        <f t="shared" si="12"/>
        <v>146.25125</v>
      </c>
      <c r="L48">
        <f t="shared" si="13"/>
        <v>164</v>
      </c>
    </row>
    <row r="49" spans="1:12" x14ac:dyDescent="0.2">
      <c r="A49">
        <v>42</v>
      </c>
      <c r="B49">
        <v>840</v>
      </c>
      <c r="C49" s="1">
        <f t="shared" si="8"/>
        <v>0.1640625</v>
      </c>
      <c r="D49" s="5">
        <f t="shared" si="9"/>
        <v>134.0965625</v>
      </c>
      <c r="E49">
        <f t="shared" si="10"/>
        <v>280</v>
      </c>
      <c r="G49" s="2"/>
      <c r="H49">
        <v>42</v>
      </c>
      <c r="I49">
        <v>840</v>
      </c>
      <c r="J49" s="1">
        <f t="shared" si="11"/>
        <v>0.1875</v>
      </c>
      <c r="K49" s="5">
        <f t="shared" si="12"/>
        <v>150.00125</v>
      </c>
      <c r="L49">
        <f t="shared" si="13"/>
        <v>168</v>
      </c>
    </row>
    <row r="50" spans="1:12" x14ac:dyDescent="0.2">
      <c r="A50">
        <v>43</v>
      </c>
      <c r="B50">
        <v>860</v>
      </c>
      <c r="C50" s="1">
        <f t="shared" si="8"/>
        <v>0.1640625</v>
      </c>
      <c r="D50" s="5">
        <f t="shared" si="9"/>
        <v>137.3778125</v>
      </c>
      <c r="E50">
        <f t="shared" si="10"/>
        <v>286</v>
      </c>
      <c r="G50" s="2"/>
      <c r="H50">
        <v>43</v>
      </c>
      <c r="I50">
        <v>860</v>
      </c>
      <c r="J50" s="1">
        <f t="shared" si="11"/>
        <v>0.1875</v>
      </c>
      <c r="K50" s="5">
        <f t="shared" si="12"/>
        <v>153.75125</v>
      </c>
      <c r="L50">
        <f t="shared" si="13"/>
        <v>172</v>
      </c>
    </row>
    <row r="51" spans="1:12" x14ac:dyDescent="0.2">
      <c r="A51">
        <v>44</v>
      </c>
      <c r="B51">
        <v>880</v>
      </c>
      <c r="C51" s="1">
        <f t="shared" si="8"/>
        <v>0.1640625</v>
      </c>
      <c r="D51" s="5">
        <f t="shared" si="9"/>
        <v>140.6590625</v>
      </c>
      <c r="E51">
        <f t="shared" si="10"/>
        <v>293</v>
      </c>
      <c r="G51" s="2"/>
      <c r="H51">
        <v>44</v>
      </c>
      <c r="I51">
        <v>880</v>
      </c>
      <c r="J51" s="1">
        <f t="shared" si="11"/>
        <v>0.1875</v>
      </c>
      <c r="K51" s="5">
        <f t="shared" si="12"/>
        <v>157.50125</v>
      </c>
      <c r="L51">
        <f t="shared" si="13"/>
        <v>176</v>
      </c>
    </row>
    <row r="52" spans="1:12" x14ac:dyDescent="0.2">
      <c r="A52">
        <v>45</v>
      </c>
      <c r="B52">
        <v>900</v>
      </c>
      <c r="C52" s="1">
        <f t="shared" si="8"/>
        <v>0.1640625</v>
      </c>
      <c r="D52" s="5">
        <f t="shared" si="9"/>
        <v>143.9403125</v>
      </c>
      <c r="E52">
        <f t="shared" si="10"/>
        <v>300</v>
      </c>
      <c r="G52" s="2"/>
      <c r="H52">
        <v>45</v>
      </c>
      <c r="I52">
        <v>900</v>
      </c>
      <c r="J52" s="1">
        <f t="shared" si="11"/>
        <v>0.1875</v>
      </c>
      <c r="K52" s="5">
        <f t="shared" si="12"/>
        <v>161.25125</v>
      </c>
      <c r="L52">
        <f t="shared" si="13"/>
        <v>180</v>
      </c>
    </row>
    <row r="53" spans="1:12" x14ac:dyDescent="0.2">
      <c r="A53">
        <v>46</v>
      </c>
      <c r="B53">
        <v>920</v>
      </c>
      <c r="C53" s="1">
        <f t="shared" si="8"/>
        <v>0.1640625</v>
      </c>
      <c r="D53" s="5">
        <f t="shared" si="9"/>
        <v>147.2215625</v>
      </c>
      <c r="E53">
        <f t="shared" si="10"/>
        <v>306</v>
      </c>
      <c r="G53" s="2"/>
      <c r="H53">
        <v>46</v>
      </c>
      <c r="I53">
        <v>920</v>
      </c>
      <c r="J53" s="1">
        <f t="shared" si="11"/>
        <v>0.1875</v>
      </c>
      <c r="K53" s="5">
        <f t="shared" si="12"/>
        <v>165.00125</v>
      </c>
      <c r="L53">
        <f t="shared" si="13"/>
        <v>184</v>
      </c>
    </row>
    <row r="54" spans="1:12" x14ac:dyDescent="0.2">
      <c r="A54">
        <v>47</v>
      </c>
      <c r="B54">
        <v>940</v>
      </c>
      <c r="C54" s="1">
        <f t="shared" si="8"/>
        <v>0.1640625</v>
      </c>
      <c r="D54" s="5">
        <f t="shared" si="9"/>
        <v>150.5028125</v>
      </c>
      <c r="E54">
        <f t="shared" si="10"/>
        <v>313</v>
      </c>
      <c r="G54" s="2"/>
      <c r="H54">
        <v>47</v>
      </c>
      <c r="I54">
        <v>940</v>
      </c>
      <c r="J54" s="1">
        <f t="shared" si="11"/>
        <v>0.1875</v>
      </c>
      <c r="K54" s="5">
        <f t="shared" si="12"/>
        <v>168.75125</v>
      </c>
      <c r="L54">
        <f t="shared" si="13"/>
        <v>188</v>
      </c>
    </row>
    <row r="55" spans="1:12" x14ac:dyDescent="0.2">
      <c r="A55">
        <v>48</v>
      </c>
      <c r="B55">
        <v>960</v>
      </c>
      <c r="C55" s="1">
        <f t="shared" si="8"/>
        <v>0.1640625</v>
      </c>
      <c r="D55" s="5">
        <f t="shared" si="9"/>
        <v>153.7840625</v>
      </c>
      <c r="E55">
        <f t="shared" si="10"/>
        <v>320</v>
      </c>
      <c r="G55" s="2"/>
      <c r="H55">
        <v>48</v>
      </c>
      <c r="I55">
        <v>960</v>
      </c>
      <c r="J55" s="1">
        <f t="shared" si="11"/>
        <v>0.1875</v>
      </c>
      <c r="K55" s="5">
        <f t="shared" si="12"/>
        <v>172.50125</v>
      </c>
      <c r="L55">
        <f t="shared" si="13"/>
        <v>192</v>
      </c>
    </row>
    <row r="56" spans="1:12" x14ac:dyDescent="0.2">
      <c r="A56">
        <v>49</v>
      </c>
      <c r="B56">
        <v>980</v>
      </c>
      <c r="C56" s="1">
        <f t="shared" si="8"/>
        <v>0.1640625</v>
      </c>
      <c r="D56" s="5">
        <f t="shared" si="9"/>
        <v>157.0653125</v>
      </c>
      <c r="E56">
        <f t="shared" si="10"/>
        <v>326</v>
      </c>
      <c r="G56" s="2"/>
      <c r="H56">
        <v>49</v>
      </c>
      <c r="I56">
        <v>980</v>
      </c>
      <c r="J56" s="1">
        <f t="shared" si="11"/>
        <v>0.1875</v>
      </c>
      <c r="K56" s="5">
        <f t="shared" si="12"/>
        <v>176.25125</v>
      </c>
      <c r="L56">
        <f t="shared" si="13"/>
        <v>196</v>
      </c>
    </row>
    <row r="57" spans="1:12" x14ac:dyDescent="0.2">
      <c r="A57">
        <v>50</v>
      </c>
      <c r="B57">
        <v>1000</v>
      </c>
      <c r="C57" s="1">
        <f t="shared" si="8"/>
        <v>0.1640625</v>
      </c>
      <c r="D57" s="5">
        <f t="shared" si="9"/>
        <v>160.3465625</v>
      </c>
      <c r="E57">
        <f t="shared" si="10"/>
        <v>333</v>
      </c>
      <c r="G57" s="2"/>
      <c r="H57">
        <v>50</v>
      </c>
      <c r="I57">
        <v>1000</v>
      </c>
      <c r="J57" s="1">
        <f t="shared" si="11"/>
        <v>0.1875</v>
      </c>
      <c r="K57" s="5">
        <f t="shared" si="12"/>
        <v>180.00125</v>
      </c>
      <c r="L57">
        <f t="shared" si="13"/>
        <v>200</v>
      </c>
    </row>
    <row r="58" spans="1:12" x14ac:dyDescent="0.2">
      <c r="A58">
        <v>51</v>
      </c>
      <c r="B58">
        <v>1020</v>
      </c>
      <c r="C58" s="1">
        <f t="shared" si="8"/>
        <v>0.1640625</v>
      </c>
      <c r="D58" s="5">
        <f t="shared" si="9"/>
        <v>163.6278125</v>
      </c>
      <c r="E58">
        <f t="shared" si="10"/>
        <v>340</v>
      </c>
      <c r="G58" s="2"/>
      <c r="H58">
        <v>51</v>
      </c>
      <c r="I58">
        <v>1020</v>
      </c>
      <c r="J58" s="1">
        <f t="shared" si="11"/>
        <v>0.1875</v>
      </c>
      <c r="K58" s="5">
        <f t="shared" si="12"/>
        <v>183.75125</v>
      </c>
      <c r="L58">
        <f t="shared" si="13"/>
        <v>204</v>
      </c>
    </row>
    <row r="59" spans="1:12" x14ac:dyDescent="0.2">
      <c r="A59">
        <v>52</v>
      </c>
      <c r="B59">
        <v>1040</v>
      </c>
      <c r="C59" s="1">
        <f t="shared" si="8"/>
        <v>0.1640625</v>
      </c>
      <c r="D59" s="5">
        <f t="shared" si="9"/>
        <v>166.9090625</v>
      </c>
      <c r="E59">
        <f t="shared" si="10"/>
        <v>346</v>
      </c>
      <c r="G59" s="2"/>
      <c r="H59">
        <v>52</v>
      </c>
      <c r="I59">
        <v>1040</v>
      </c>
      <c r="J59" s="1">
        <f t="shared" si="11"/>
        <v>0.1875</v>
      </c>
      <c r="K59" s="5">
        <f t="shared" si="12"/>
        <v>187.50125</v>
      </c>
      <c r="L59">
        <f t="shared" si="13"/>
        <v>208</v>
      </c>
    </row>
    <row r="60" spans="1:12" x14ac:dyDescent="0.2">
      <c r="A60">
        <v>53</v>
      </c>
      <c r="B60">
        <v>1060</v>
      </c>
      <c r="C60" s="1">
        <f t="shared" si="8"/>
        <v>0.1640625</v>
      </c>
      <c r="D60" s="5">
        <f t="shared" si="9"/>
        <v>170.1903125</v>
      </c>
      <c r="E60">
        <f t="shared" si="10"/>
        <v>353</v>
      </c>
      <c r="G60" s="2"/>
      <c r="H60">
        <v>53</v>
      </c>
      <c r="I60">
        <v>1060</v>
      </c>
      <c r="J60" s="1">
        <f t="shared" si="11"/>
        <v>0.1875</v>
      </c>
      <c r="K60" s="5">
        <f t="shared" si="12"/>
        <v>191.25125</v>
      </c>
      <c r="L60">
        <f t="shared" si="13"/>
        <v>212</v>
      </c>
    </row>
    <row r="61" spans="1:12" x14ac:dyDescent="0.2">
      <c r="A61">
        <v>54</v>
      </c>
      <c r="B61">
        <v>1080</v>
      </c>
      <c r="C61" s="1">
        <f t="shared" si="8"/>
        <v>0.1640625</v>
      </c>
      <c r="D61" s="5">
        <f t="shared" si="9"/>
        <v>173.4715625</v>
      </c>
      <c r="E61">
        <f t="shared" si="10"/>
        <v>360</v>
      </c>
      <c r="G61" s="2"/>
      <c r="H61">
        <v>54</v>
      </c>
      <c r="I61">
        <v>1080</v>
      </c>
      <c r="J61" s="1">
        <f t="shared" si="11"/>
        <v>0.1875</v>
      </c>
      <c r="K61" s="5">
        <f t="shared" si="12"/>
        <v>195.00125</v>
      </c>
      <c r="L61">
        <f t="shared" si="13"/>
        <v>216</v>
      </c>
    </row>
    <row r="62" spans="1:12" x14ac:dyDescent="0.2">
      <c r="A62">
        <v>55</v>
      </c>
      <c r="B62">
        <v>1100</v>
      </c>
      <c r="C62" s="1">
        <f t="shared" si="8"/>
        <v>0.1640625</v>
      </c>
      <c r="D62" s="5">
        <f t="shared" si="9"/>
        <v>176.7528125</v>
      </c>
      <c r="E62">
        <f t="shared" si="10"/>
        <v>366</v>
      </c>
      <c r="G62" s="2"/>
      <c r="H62">
        <v>55</v>
      </c>
      <c r="I62">
        <v>1100</v>
      </c>
      <c r="J62" s="1">
        <f t="shared" si="11"/>
        <v>0.1875</v>
      </c>
      <c r="K62" s="5">
        <f t="shared" si="12"/>
        <v>198.75125</v>
      </c>
      <c r="L62">
        <f t="shared" si="13"/>
        <v>220</v>
      </c>
    </row>
    <row r="63" spans="1:12" x14ac:dyDescent="0.2">
      <c r="A63">
        <v>56</v>
      </c>
      <c r="B63">
        <v>1120</v>
      </c>
      <c r="C63" s="1">
        <f t="shared" si="8"/>
        <v>0.1640625</v>
      </c>
      <c r="D63" s="5">
        <f t="shared" si="9"/>
        <v>180.0340625</v>
      </c>
      <c r="E63">
        <f t="shared" si="10"/>
        <v>373</v>
      </c>
      <c r="G63" s="2"/>
      <c r="H63">
        <v>56</v>
      </c>
      <c r="I63">
        <v>1120</v>
      </c>
      <c r="J63" s="1">
        <f t="shared" si="11"/>
        <v>0.1875</v>
      </c>
      <c r="K63" s="5">
        <f t="shared" si="12"/>
        <v>202.50125</v>
      </c>
      <c r="L63">
        <f t="shared" si="13"/>
        <v>224</v>
      </c>
    </row>
    <row r="64" spans="1:12" x14ac:dyDescent="0.2">
      <c r="A64">
        <v>57</v>
      </c>
      <c r="B64">
        <v>1140</v>
      </c>
      <c r="C64" s="1">
        <f t="shared" si="8"/>
        <v>0.1640625</v>
      </c>
      <c r="D64" s="5">
        <f t="shared" si="9"/>
        <v>183.3153125</v>
      </c>
      <c r="E64">
        <f t="shared" si="10"/>
        <v>380</v>
      </c>
      <c r="G64" s="2"/>
      <c r="H64">
        <v>57</v>
      </c>
      <c r="I64">
        <v>1140</v>
      </c>
      <c r="J64" s="1">
        <f t="shared" si="11"/>
        <v>0.1875</v>
      </c>
      <c r="K64" s="5">
        <f t="shared" si="12"/>
        <v>206.25125</v>
      </c>
      <c r="L64">
        <f t="shared" si="13"/>
        <v>228</v>
      </c>
    </row>
    <row r="65" spans="1:12" x14ac:dyDescent="0.2">
      <c r="A65">
        <v>58</v>
      </c>
      <c r="B65">
        <v>1160</v>
      </c>
      <c r="C65" s="1">
        <f t="shared" si="8"/>
        <v>0.1640625</v>
      </c>
      <c r="D65" s="5">
        <f t="shared" si="9"/>
        <v>186.5965625</v>
      </c>
      <c r="E65">
        <f t="shared" si="10"/>
        <v>386</v>
      </c>
      <c r="G65" s="2"/>
      <c r="H65">
        <v>58</v>
      </c>
      <c r="I65">
        <v>1160</v>
      </c>
      <c r="J65" s="1">
        <f t="shared" si="11"/>
        <v>0.1875</v>
      </c>
      <c r="K65" s="5">
        <f t="shared" si="12"/>
        <v>210.00125</v>
      </c>
      <c r="L65">
        <f t="shared" si="13"/>
        <v>232</v>
      </c>
    </row>
    <row r="66" spans="1:12" x14ac:dyDescent="0.2">
      <c r="A66">
        <v>59</v>
      </c>
      <c r="B66">
        <v>1180</v>
      </c>
      <c r="C66" s="1">
        <f t="shared" si="8"/>
        <v>0.1640625</v>
      </c>
      <c r="D66" s="5">
        <f t="shared" si="9"/>
        <v>189.8778125</v>
      </c>
      <c r="E66">
        <f t="shared" si="10"/>
        <v>393</v>
      </c>
      <c r="G66" s="2"/>
      <c r="H66">
        <v>59</v>
      </c>
      <c r="I66">
        <v>1180</v>
      </c>
      <c r="J66" s="1">
        <f t="shared" si="11"/>
        <v>0.1875</v>
      </c>
      <c r="K66" s="5">
        <f t="shared" si="12"/>
        <v>213.75125</v>
      </c>
      <c r="L66">
        <f t="shared" si="13"/>
        <v>236</v>
      </c>
    </row>
    <row r="67" spans="1:12" x14ac:dyDescent="0.2">
      <c r="A67">
        <v>60</v>
      </c>
      <c r="B67">
        <v>1200</v>
      </c>
      <c r="C67" s="1">
        <f t="shared" si="8"/>
        <v>0.1640625</v>
      </c>
      <c r="D67" s="5">
        <f t="shared" si="9"/>
        <v>193.1590625</v>
      </c>
      <c r="E67">
        <f t="shared" si="10"/>
        <v>400</v>
      </c>
      <c r="G67" s="2"/>
      <c r="H67">
        <v>60</v>
      </c>
      <c r="I67">
        <v>1200</v>
      </c>
      <c r="J67" s="1">
        <f t="shared" si="11"/>
        <v>0.1875</v>
      </c>
      <c r="K67" s="5">
        <f t="shared" si="12"/>
        <v>217.50125</v>
      </c>
      <c r="L67">
        <f t="shared" si="13"/>
        <v>240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E76AAAF4BAD943891AB2BA4A97C80F" ma:contentTypeVersion="4" ma:contentTypeDescription="Create a new document." ma:contentTypeScope="" ma:versionID="a7cf0d659f1dbf730baf555a78e0012e">
  <xsd:schema xmlns:xsd="http://www.w3.org/2001/XMLSchema" xmlns:xs="http://www.w3.org/2001/XMLSchema" xmlns:p="http://schemas.microsoft.com/office/2006/metadata/properties" xmlns:ns3="8e85077b-0a37-479f-a2fe-53fed906875c" targetNamespace="http://schemas.microsoft.com/office/2006/metadata/properties" ma:root="true" ma:fieldsID="88567155eada6134c832b42622f3e701" ns3:_="">
    <xsd:import namespace="8e85077b-0a37-479f-a2fe-53fed90687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5077b-0a37-479f-a2fe-53fed9068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EC92E3-8B2E-4ADD-BB99-E06667A7F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5077b-0a37-479f-a2fe-53fed90687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71EF2A-89FB-4FFE-9E3A-1FFD44F33B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9E8B47-0E70-4122-B49E-235A6CF74B8C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e85077b-0a37-479f-a2fe-53fed906875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SPEED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Brude</dc:creator>
  <cp:lastModifiedBy>Dave Brude</cp:lastModifiedBy>
  <dcterms:created xsi:type="dcterms:W3CDTF">2016-04-30T01:27:22Z</dcterms:created>
  <dcterms:modified xsi:type="dcterms:W3CDTF">2024-04-19T06:04:26Z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0x010100BDE76AAAF4BAD943891AB2BA4A97C80F</vt:lpwstr>
  </property>
</Properties>
</file>