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envolvimento\Desktop\"/>
    </mc:Choice>
  </mc:AlternateContent>
  <xr:revisionPtr revIDLastSave="0" documentId="8_{E873FA1D-2509-42CE-951E-25807530194B}" xr6:coauthVersionLast="36" xr6:coauthVersionMax="36" xr10:uidLastSave="{00000000-0000-0000-0000-000000000000}"/>
  <bookViews>
    <workbookView xWindow="0" yWindow="0" windowWidth="19200" windowHeight="6930" xr2:uid="{319324C5-1D8E-47B5-932D-6C1E066E0A1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" l="1"/>
  <c r="F24" i="1"/>
  <c r="F25" i="1"/>
  <c r="F26" i="1"/>
  <c r="F27" i="1"/>
  <c r="F28" i="1"/>
  <c r="F29" i="1"/>
  <c r="F30" i="1"/>
  <c r="F22" i="1"/>
  <c r="E23" i="1"/>
  <c r="E24" i="1"/>
  <c r="E25" i="1"/>
  <c r="E26" i="1"/>
  <c r="E27" i="1"/>
  <c r="E28" i="1"/>
  <c r="E29" i="1"/>
  <c r="E30" i="1"/>
  <c r="E22" i="1"/>
  <c r="D23" i="1"/>
  <c r="D24" i="1"/>
  <c r="D25" i="1"/>
  <c r="D26" i="1"/>
  <c r="D27" i="1"/>
  <c r="D28" i="1"/>
  <c r="D29" i="1"/>
  <c r="D30" i="1"/>
  <c r="D22" i="1"/>
  <c r="E14" i="1"/>
  <c r="E15" i="1"/>
  <c r="E16" i="1"/>
  <c r="E17" i="1"/>
  <c r="E13" i="1"/>
  <c r="C4" i="1"/>
  <c r="C5" i="1"/>
  <c r="C6" i="1"/>
  <c r="C7" i="1"/>
  <c r="C3" i="1"/>
</calcChain>
</file>

<file path=xl/sharedStrings.xml><?xml version="1.0" encoding="utf-8"?>
<sst xmlns="http://schemas.openxmlformats.org/spreadsheetml/2006/main" count="74" uniqueCount="58">
  <si>
    <t>Fase da vida</t>
  </si>
  <si>
    <t>Nome</t>
  </si>
  <si>
    <t>idade</t>
  </si>
  <si>
    <t>Classificação</t>
  </si>
  <si>
    <t>Ana</t>
  </si>
  <si>
    <t>Maria</t>
  </si>
  <si>
    <t>Marta</t>
  </si>
  <si>
    <t>Fabiana</t>
  </si>
  <si>
    <t>Silvia</t>
  </si>
  <si>
    <t>Critérios</t>
  </si>
  <si>
    <t>Menos de 10 anos</t>
  </si>
  <si>
    <t>Criança</t>
  </si>
  <si>
    <t>Adolescente</t>
  </si>
  <si>
    <t>Jovem</t>
  </si>
  <si>
    <t>Adulto</t>
  </si>
  <si>
    <t>Meia idade</t>
  </si>
  <si>
    <t>Idoso</t>
  </si>
  <si>
    <t>entre 10 e 15</t>
  </si>
  <si>
    <t>entre 16 e 20</t>
  </si>
  <si>
    <t>entre 21 e 40</t>
  </si>
  <si>
    <t>entre 40 e 60</t>
  </si>
  <si>
    <t>mais de 60</t>
  </si>
  <si>
    <t>Doação de sangue</t>
  </si>
  <si>
    <t>Idade</t>
  </si>
  <si>
    <t>Sexo</t>
  </si>
  <si>
    <t>Dias</t>
  </si>
  <si>
    <t>Status</t>
  </si>
  <si>
    <t>Carlos</t>
  </si>
  <si>
    <t>Bruno</t>
  </si>
  <si>
    <t>M</t>
  </si>
  <si>
    <t>F</t>
  </si>
  <si>
    <t>T</t>
  </si>
  <si>
    <t>Homens</t>
  </si>
  <si>
    <t>Entre 18 e 65</t>
  </si>
  <si>
    <t>Mulheres</t>
  </si>
  <si>
    <t>Entre 15 e 60</t>
  </si>
  <si>
    <t>60 dias</t>
  </si>
  <si>
    <t>Desde a última doação</t>
  </si>
  <si>
    <t>Fase da Vida</t>
  </si>
  <si>
    <t>Cálculos Trabalhistas</t>
  </si>
  <si>
    <t>Salário</t>
  </si>
  <si>
    <t>INSS</t>
  </si>
  <si>
    <t>SalBase</t>
  </si>
  <si>
    <t>IRRF</t>
  </si>
  <si>
    <t>João</t>
  </si>
  <si>
    <t>Juliana</t>
  </si>
  <si>
    <t>Bárbara</t>
  </si>
  <si>
    <t>Rosalina</t>
  </si>
  <si>
    <t>Marina</t>
  </si>
  <si>
    <t>% INSS</t>
  </si>
  <si>
    <t>% IRRF</t>
  </si>
  <si>
    <t>até R$1320,00</t>
  </si>
  <si>
    <t>de R$1.320,01 até R$2.571,29</t>
  </si>
  <si>
    <t>de R$2.571,30 até R$3.856,94</t>
  </si>
  <si>
    <t>de R$3.856,95 até R$7.507,49</t>
  </si>
  <si>
    <t>R$1.903,99 até R$2.826,65</t>
  </si>
  <si>
    <t>R$2.826,66 até R$3.751,05</t>
  </si>
  <si>
    <t>R$3.751,06 até R$4.664,68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</si>
</sst>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8" fontId="0" fillId="0" borderId="0" xfId="0" applyNumberFormat="1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C07AB-0E65-406B-8374-4D7F2E577229}">
  <dimension ref="A1:K30"/>
  <sheetViews>
    <sheetView tabSelected="1" topLeftCell="A16" workbookViewId="0">
      <selection activeCell="H31" sqref="H31"/>
    </sheetView>
  </sheetViews>
  <sheetFormatPr defaultRowHeight="14.5" x14ac:dyDescent="0.35"/>
  <cols>
    <col min="1" max="1" width="11" bestFit="1" customWidth="1"/>
    <col min="2" max="2" width="18.36328125" bestFit="1" customWidth="1"/>
    <col min="3" max="3" width="11.26953125" bestFit="1" customWidth="1"/>
    <col min="4" max="4" width="6" bestFit="1" customWidth="1"/>
    <col min="5" max="5" width="16.08984375" bestFit="1" customWidth="1"/>
    <col min="6" max="6" width="7.81640625" bestFit="1" customWidth="1"/>
    <col min="7" max="7" width="11" bestFit="1" customWidth="1"/>
    <col min="8" max="8" width="25.453125" bestFit="1" customWidth="1"/>
    <col min="9" max="9" width="11.6328125" bestFit="1" customWidth="1"/>
    <col min="10" max="10" width="22.81640625" bestFit="1" customWidth="1"/>
  </cols>
  <sheetData>
    <row r="1" spans="1:9" x14ac:dyDescent="0.35">
      <c r="A1" t="s">
        <v>0</v>
      </c>
      <c r="B1" t="s">
        <v>38</v>
      </c>
      <c r="F1" t="s">
        <v>9</v>
      </c>
    </row>
    <row r="2" spans="1:9" x14ac:dyDescent="0.35">
      <c r="A2" t="s">
        <v>1</v>
      </c>
      <c r="B2" t="s">
        <v>2</v>
      </c>
      <c r="C2" t="s">
        <v>3</v>
      </c>
      <c r="E2" t="s">
        <v>10</v>
      </c>
      <c r="G2" t="s">
        <v>11</v>
      </c>
    </row>
    <row r="3" spans="1:9" x14ac:dyDescent="0.35">
      <c r="A3" t="s">
        <v>4</v>
      </c>
      <c r="B3">
        <v>5</v>
      </c>
      <c r="C3" t="str">
        <f>IF(B3&lt;10,$G$2,IF(B3&lt;16,$G$3,IF(B3&lt;21,$G$4,IF(B3&lt;40,$G$5,IF(B3&lt;60,$G$6,$G$7)))))</f>
        <v>Criança</v>
      </c>
      <c r="E3" t="s">
        <v>17</v>
      </c>
      <c r="G3" t="s">
        <v>12</v>
      </c>
    </row>
    <row r="4" spans="1:9" x14ac:dyDescent="0.35">
      <c r="A4" t="s">
        <v>5</v>
      </c>
      <c r="B4">
        <v>18</v>
      </c>
      <c r="C4" t="str">
        <f t="shared" ref="C4:C7" si="0">IF(B4&lt;10,$G$2,IF(B4&lt;16,$G$3,IF(B4&lt;21,$G$4,IF(B4&lt;40,$G$5,IF(B4&lt;60,$G$6,$G$7)))))</f>
        <v>Jovem</v>
      </c>
      <c r="E4" t="s">
        <v>18</v>
      </c>
      <c r="G4" t="s">
        <v>13</v>
      </c>
    </row>
    <row r="5" spans="1:9" x14ac:dyDescent="0.35">
      <c r="A5" t="s">
        <v>6</v>
      </c>
      <c r="B5">
        <v>44</v>
      </c>
      <c r="C5" t="str">
        <f t="shared" si="0"/>
        <v>Meia idade</v>
      </c>
      <c r="E5" t="s">
        <v>19</v>
      </c>
      <c r="G5" t="s">
        <v>14</v>
      </c>
    </row>
    <row r="6" spans="1:9" x14ac:dyDescent="0.35">
      <c r="A6" t="s">
        <v>7</v>
      </c>
      <c r="B6">
        <v>95</v>
      </c>
      <c r="C6" t="str">
        <f t="shared" si="0"/>
        <v>Idoso</v>
      </c>
      <c r="E6" t="s">
        <v>20</v>
      </c>
      <c r="G6" t="s">
        <v>15</v>
      </c>
    </row>
    <row r="7" spans="1:9" x14ac:dyDescent="0.35">
      <c r="A7" t="s">
        <v>8</v>
      </c>
      <c r="B7">
        <v>20</v>
      </c>
      <c r="C7" t="str">
        <f t="shared" si="0"/>
        <v>Jovem</v>
      </c>
      <c r="E7" t="s">
        <v>21</v>
      </c>
      <c r="G7" t="s">
        <v>16</v>
      </c>
    </row>
    <row r="11" spans="1:9" x14ac:dyDescent="0.35">
      <c r="B11" s="1" t="s">
        <v>22</v>
      </c>
      <c r="C11" s="1"/>
      <c r="D11" s="1"/>
      <c r="E11" s="1"/>
      <c r="H11" t="s">
        <v>9</v>
      </c>
    </row>
    <row r="12" spans="1:9" x14ac:dyDescent="0.35">
      <c r="A12" t="s">
        <v>1</v>
      </c>
      <c r="B12" t="s">
        <v>23</v>
      </c>
      <c r="C12" t="s">
        <v>24</v>
      </c>
      <c r="D12" t="s">
        <v>25</v>
      </c>
      <c r="E12" t="s">
        <v>26</v>
      </c>
      <c r="G12" t="s">
        <v>32</v>
      </c>
      <c r="H12" t="s">
        <v>23</v>
      </c>
      <c r="I12" t="s">
        <v>33</v>
      </c>
    </row>
    <row r="13" spans="1:9" x14ac:dyDescent="0.35">
      <c r="A13" t="s">
        <v>27</v>
      </c>
      <c r="B13">
        <v>5</v>
      </c>
      <c r="C13" t="s">
        <v>29</v>
      </c>
      <c r="D13">
        <v>0</v>
      </c>
      <c r="E13" t="str">
        <f>IF(AND(B13&gt;=18,B13&lt;=65,C13="M",D13&gt;=60),"Apto",IF(AND(B13&gt;=15,B13&lt;=60,C14="F",D14&gt;=60),"Apto","Inapto"))</f>
        <v>Inapto</v>
      </c>
      <c r="G13" t="s">
        <v>34</v>
      </c>
      <c r="H13" t="s">
        <v>23</v>
      </c>
      <c r="I13" t="s">
        <v>35</v>
      </c>
    </row>
    <row r="14" spans="1:9" x14ac:dyDescent="0.35">
      <c r="A14" t="s">
        <v>28</v>
      </c>
      <c r="B14">
        <v>18</v>
      </c>
      <c r="C14" t="s">
        <v>29</v>
      </c>
      <c r="D14">
        <v>51</v>
      </c>
      <c r="E14" t="str">
        <f t="shared" ref="E14:E17" si="1">IF(AND(B14&gt;=18,B14&lt;=65,C14="M",D14&gt;=60),"Apto",IF(AND(B14&gt;=15,B14&lt;=60,C15="F",D15&gt;=60),"Apto","Inapto"))</f>
        <v>Apto</v>
      </c>
      <c r="G14" t="s">
        <v>36</v>
      </c>
      <c r="H14" t="s">
        <v>37</v>
      </c>
    </row>
    <row r="15" spans="1:9" x14ac:dyDescent="0.35">
      <c r="A15" t="s">
        <v>6</v>
      </c>
      <c r="B15">
        <v>44</v>
      </c>
      <c r="C15" t="s">
        <v>30</v>
      </c>
      <c r="D15">
        <v>95</v>
      </c>
      <c r="E15" t="str">
        <f t="shared" si="1"/>
        <v>Apto</v>
      </c>
    </row>
    <row r="16" spans="1:9" x14ac:dyDescent="0.35">
      <c r="A16" t="s">
        <v>7</v>
      </c>
      <c r="B16">
        <v>95</v>
      </c>
      <c r="C16" t="s">
        <v>30</v>
      </c>
      <c r="D16">
        <v>100</v>
      </c>
      <c r="E16" t="str">
        <f t="shared" si="1"/>
        <v>Inapto</v>
      </c>
    </row>
    <row r="17" spans="1:11" x14ac:dyDescent="0.35">
      <c r="A17" t="s">
        <v>8</v>
      </c>
      <c r="B17">
        <v>20</v>
      </c>
      <c r="C17" t="s">
        <v>31</v>
      </c>
      <c r="D17">
        <v>95</v>
      </c>
      <c r="E17" t="str">
        <f t="shared" si="1"/>
        <v>Inapto</v>
      </c>
    </row>
    <row r="20" spans="1:11" x14ac:dyDescent="0.35">
      <c r="B20" t="s">
        <v>39</v>
      </c>
    </row>
    <row r="21" spans="1:11" x14ac:dyDescent="0.35">
      <c r="B21" t="s">
        <v>1</v>
      </c>
      <c r="C21" t="s">
        <v>40</v>
      </c>
      <c r="D21" t="s">
        <v>41</v>
      </c>
      <c r="E21" t="s">
        <v>42</v>
      </c>
      <c r="F21" t="s">
        <v>43</v>
      </c>
      <c r="I21" t="s">
        <v>9</v>
      </c>
    </row>
    <row r="22" spans="1:11" x14ac:dyDescent="0.35">
      <c r="B22" t="s">
        <v>44</v>
      </c>
      <c r="C22">
        <v>1000</v>
      </c>
      <c r="D22">
        <f>IF(C22&lt;=1320,C22*$I$23,IF(AND(C22&gt;=1320.01,C22&lt;=2571.29),C22*$I$24,IF(AND(C22&gt;=2571.3,C22&lt;=3856.94),C22*$I$25,IF(AND(C22&gt;=3856.95,C22&lt;=7507.49),C22*$I$26,C22*$I$26))))</f>
        <v>75</v>
      </c>
      <c r="E22">
        <f>C22-D22</f>
        <v>925</v>
      </c>
      <c r="F22" t="str">
        <f>IF(E22&lt;=1903.99,"Isento",IF(E22&lt;=2826.65,E22*$K$23,IF(E22&lt;=3751.05,E22*$K$24,IF(E22&lt;=4664.68,E22*$K$25,E22*$K$26))))</f>
        <v>Isento</v>
      </c>
      <c r="H22" t="s">
        <v>41</v>
      </c>
      <c r="I22" t="s">
        <v>49</v>
      </c>
      <c r="J22" t="s">
        <v>43</v>
      </c>
      <c r="K22" t="s">
        <v>50</v>
      </c>
    </row>
    <row r="23" spans="1:11" x14ac:dyDescent="0.35">
      <c r="B23" t="s">
        <v>5</v>
      </c>
      <c r="C23">
        <v>2000</v>
      </c>
      <c r="D23">
        <f t="shared" ref="D23:D30" si="2">IF(C23&lt;=1320,C23*$I$23,IF(AND(C23&gt;=1320.01,C23&lt;=2571.29),C23*$I$24,IF(AND(C23&gt;=2571.3,C23&lt;=3856.94),C23*$I$25,IF(AND(C23&gt;=3856.95,C23&lt;=7507.49),C23*$I$26,C23*$I$26))))</f>
        <v>180</v>
      </c>
      <c r="E23">
        <f t="shared" ref="E23:E30" si="3">C23-D23</f>
        <v>1820</v>
      </c>
      <c r="F23" t="str">
        <f t="shared" ref="F23:F30" si="4">IF(E23&lt;=1903.99,"Isento",IF(E23&lt;=2826.65,E23*$K$23,IF(E23&lt;=3751.05,E23*$K$24,IF(E23&lt;=4664.68,E23*$K$25,E23*$K$26))))</f>
        <v>Isento</v>
      </c>
      <c r="H23" s="2" t="s">
        <v>51</v>
      </c>
      <c r="I23" s="3">
        <v>7.4999999999999997E-2</v>
      </c>
      <c r="J23" t="s">
        <v>55</v>
      </c>
      <c r="K23" s="3">
        <v>7.4999999999999997E-2</v>
      </c>
    </row>
    <row r="24" spans="1:11" x14ac:dyDescent="0.35">
      <c r="B24" t="s">
        <v>4</v>
      </c>
      <c r="C24">
        <v>3000</v>
      </c>
      <c r="D24">
        <f t="shared" si="2"/>
        <v>360</v>
      </c>
      <c r="E24">
        <f t="shared" si="3"/>
        <v>2640</v>
      </c>
      <c r="F24">
        <f t="shared" si="4"/>
        <v>198</v>
      </c>
      <c r="H24" s="2" t="s">
        <v>52</v>
      </c>
      <c r="I24" s="4">
        <v>0.09</v>
      </c>
      <c r="J24" t="s">
        <v>56</v>
      </c>
      <c r="K24" s="4">
        <v>0.15</v>
      </c>
    </row>
    <row r="25" spans="1:11" x14ac:dyDescent="0.35">
      <c r="B25" t="s">
        <v>45</v>
      </c>
      <c r="C25">
        <v>4000</v>
      </c>
      <c r="D25">
        <f t="shared" si="2"/>
        <v>560</v>
      </c>
      <c r="E25">
        <f t="shared" si="3"/>
        <v>3440</v>
      </c>
      <c r="F25">
        <f t="shared" si="4"/>
        <v>516</v>
      </c>
      <c r="H25" s="2" t="s">
        <v>53</v>
      </c>
      <c r="I25" s="4">
        <v>0.12</v>
      </c>
      <c r="J25" t="s">
        <v>57</v>
      </c>
      <c r="K25" s="3">
        <v>0.22500000000000001</v>
      </c>
    </row>
    <row r="26" spans="1:11" x14ac:dyDescent="0.35">
      <c r="B26" t="s">
        <v>46</v>
      </c>
      <c r="C26">
        <v>5000</v>
      </c>
      <c r="D26">
        <f t="shared" si="2"/>
        <v>700.00000000000011</v>
      </c>
      <c r="E26">
        <f t="shared" si="3"/>
        <v>4300</v>
      </c>
      <c r="F26">
        <f t="shared" si="4"/>
        <v>967.5</v>
      </c>
      <c r="H26" s="2" t="s">
        <v>54</v>
      </c>
      <c r="I26" s="4">
        <v>0.14000000000000001</v>
      </c>
      <c r="J26" s="2">
        <v>4664.68</v>
      </c>
      <c r="K26" s="3">
        <v>0.27500000000000002</v>
      </c>
    </row>
    <row r="27" spans="1:11" x14ac:dyDescent="0.35">
      <c r="B27" t="s">
        <v>47</v>
      </c>
      <c r="C27">
        <v>6000</v>
      </c>
      <c r="D27">
        <f t="shared" si="2"/>
        <v>840.00000000000011</v>
      </c>
      <c r="E27">
        <f t="shared" si="3"/>
        <v>5160</v>
      </c>
      <c r="F27">
        <f t="shared" si="4"/>
        <v>1419.0000000000002</v>
      </c>
    </row>
    <row r="28" spans="1:11" x14ac:dyDescent="0.35">
      <c r="B28" t="s">
        <v>48</v>
      </c>
      <c r="C28">
        <v>7000</v>
      </c>
      <c r="D28">
        <f t="shared" si="2"/>
        <v>980.00000000000011</v>
      </c>
      <c r="E28">
        <f t="shared" si="3"/>
        <v>6020</v>
      </c>
      <c r="F28">
        <f t="shared" si="4"/>
        <v>1655.5000000000002</v>
      </c>
    </row>
    <row r="29" spans="1:11" x14ac:dyDescent="0.35">
      <c r="B29" t="s">
        <v>8</v>
      </c>
      <c r="C29">
        <v>8000</v>
      </c>
      <c r="D29">
        <f t="shared" si="2"/>
        <v>1120</v>
      </c>
      <c r="E29">
        <f t="shared" si="3"/>
        <v>6880</v>
      </c>
      <c r="F29">
        <f t="shared" si="4"/>
        <v>1892.0000000000002</v>
      </c>
    </row>
    <row r="30" spans="1:11" x14ac:dyDescent="0.35">
      <c r="C30">
        <v>10000</v>
      </c>
      <c r="D30">
        <f t="shared" si="2"/>
        <v>1400.0000000000002</v>
      </c>
      <c r="E30">
        <f t="shared" si="3"/>
        <v>8600</v>
      </c>
      <c r="F30">
        <f t="shared" si="4"/>
        <v>2365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Desenvolvimento</dc:creator>
  <cp:lastModifiedBy>Desenvolvimento</cp:lastModifiedBy>
  <dcterms:created xsi:type="dcterms:W3CDTF">2023-09-18T10:51:11Z</dcterms:created>
  <dcterms:modified xsi:type="dcterms:W3CDTF">2023-09-18T13:56:17Z</dcterms:modified>
</cp:coreProperties>
</file>