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Library/WebServer/Documents/PIXdb/pixdb_backoffice/data/"/>
    </mc:Choice>
  </mc:AlternateContent>
  <xr:revisionPtr revIDLastSave="0" documentId="13_ncr:1_{6478BB05-A5E2-6E4B-AD97-6C207690D116}" xr6:coauthVersionLast="34" xr6:coauthVersionMax="34" xr10:uidLastSave="{00000000-0000-0000-0000-000000000000}"/>
  <bookViews>
    <workbookView xWindow="3940" yWindow="480" windowWidth="21620" windowHeight="16200" tabRatio="500" xr2:uid="{00000000-000D-0000-FFFF-FFFF00000000}"/>
  </bookViews>
  <sheets>
    <sheet name="Datasets" sheetId="1" r:id="rId1"/>
  </sheets>
  <definedNames>
    <definedName name="_xlnm._FilterDatabase" localSheetId="0" hidden="1">Datasets!$B$1:$N$74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4" i="1" l="1"/>
  <c r="J55" i="1"/>
  <c r="H55" i="1"/>
  <c r="H54" i="1"/>
  <c r="K7" i="1"/>
  <c r="K8" i="1"/>
  <c r="D37" i="1"/>
  <c r="D54" i="1" s="1"/>
  <c r="D43" i="1"/>
  <c r="I54" i="1"/>
  <c r="I55" i="1" s="1"/>
  <c r="K49" i="1"/>
  <c r="K28" i="1"/>
  <c r="K23" i="1"/>
  <c r="K14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4" i="1"/>
  <c r="K25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3" i="1"/>
  <c r="K6" i="1"/>
  <c r="K5" i="1"/>
  <c r="K4" i="1"/>
  <c r="K2" i="1"/>
  <c r="K54" i="1" s="1"/>
</calcChain>
</file>

<file path=xl/sharedStrings.xml><?xml version="1.0" encoding="utf-8"?>
<sst xmlns="http://schemas.openxmlformats.org/spreadsheetml/2006/main" count="268" uniqueCount="173">
  <si>
    <t>-</t>
  </si>
  <si>
    <t>Clinical data</t>
  </si>
  <si>
    <t>Normal adjacent (39)</t>
  </si>
  <si>
    <t>Yes</t>
  </si>
  <si>
    <t>GSE17951</t>
  </si>
  <si>
    <t>GSE32571</t>
  </si>
  <si>
    <t>GSE32448</t>
  </si>
  <si>
    <t>Normal adjacent (40)</t>
  </si>
  <si>
    <t>TCGA</t>
  </si>
  <si>
    <t>No</t>
  </si>
  <si>
    <t>ICGC</t>
  </si>
  <si>
    <t>Cross-study factors</t>
  </si>
  <si>
    <t>FF</t>
  </si>
  <si>
    <t>Freash frozen</t>
  </si>
  <si>
    <t>DFMO</t>
  </si>
  <si>
    <t>CPRC</t>
  </si>
  <si>
    <t>Prostate cancer</t>
  </si>
  <si>
    <t>Castration-resistant prostate cancer</t>
  </si>
  <si>
    <t>PCa</t>
  </si>
  <si>
    <t>Age</t>
  </si>
  <si>
    <t>LCM</t>
  </si>
  <si>
    <t>laser capture microdissected</t>
  </si>
  <si>
    <t>OCT</t>
  </si>
  <si>
    <t>Hematoxylin and eosin stain</t>
  </si>
  <si>
    <t>H&amp;M stain</t>
  </si>
  <si>
    <t>Difluoromethylornithine</t>
  </si>
  <si>
    <t>Normal adjacent (41)</t>
  </si>
  <si>
    <t>Normal prostate (45)</t>
  </si>
  <si>
    <t>Optimal Cutting Temperature compound</t>
  </si>
  <si>
    <t>Formalin-fixed and paraffin-embedded</t>
  </si>
  <si>
    <t>FFPE</t>
  </si>
  <si>
    <t>RT</t>
  </si>
  <si>
    <t>Radiation therapy</t>
  </si>
  <si>
    <t>chemo</t>
  </si>
  <si>
    <t>Chemotherapy</t>
  </si>
  <si>
    <t>Androgen deprivation therapy</t>
  </si>
  <si>
    <t>ADT</t>
  </si>
  <si>
    <t>Androgen receptor</t>
  </si>
  <si>
    <t>AR</t>
  </si>
  <si>
    <t>GSE45016</t>
  </si>
  <si>
    <t>GSE22260</t>
  </si>
  <si>
    <t>Normal adjacent (10)</t>
  </si>
  <si>
    <t>E-MEXP-1243</t>
  </si>
  <si>
    <t>High-grade prostatic intraepithelial neoplasia</t>
  </si>
  <si>
    <t>HGPIN</t>
  </si>
  <si>
    <t>Metastasis site</t>
  </si>
  <si>
    <t>Normal adjacent (29)</t>
  </si>
  <si>
    <t>GSE29079</t>
  </si>
  <si>
    <t>Normal adjacent (48)</t>
  </si>
  <si>
    <t>GSE21034</t>
  </si>
  <si>
    <t>GSE6956</t>
  </si>
  <si>
    <t>Normal adjacent (18)</t>
  </si>
  <si>
    <t>Normal prostate (2)</t>
  </si>
  <si>
    <t>E-TABM-26</t>
  </si>
  <si>
    <t>GSE32269</t>
  </si>
  <si>
    <t>GSE6919</t>
  </si>
  <si>
    <t>Reference</t>
  </si>
  <si>
    <t>TCGA data portal</t>
  </si>
  <si>
    <t>Study ID</t>
  </si>
  <si>
    <t>Samples number</t>
  </si>
  <si>
    <t>Sample characteristics                 (samples number)</t>
  </si>
  <si>
    <t>Tumour cell percentage</t>
  </si>
  <si>
    <t>&gt; 60% *</t>
  </si>
  <si>
    <t>&gt; 80% *</t>
  </si>
  <si>
    <t>&gt; 70% *</t>
  </si>
  <si>
    <t>CellPred **</t>
  </si>
  <si>
    <t>Uknown *</t>
  </si>
  <si>
    <t>Excluded (CellPred)</t>
  </si>
  <si>
    <t>CellPred **/*</t>
  </si>
  <si>
    <t>Unknown *</t>
  </si>
  <si>
    <t>GSE41408</t>
  </si>
  <si>
    <t>GSE55945</t>
  </si>
  <si>
    <t>GSE8218</t>
  </si>
  <si>
    <t>Bone, brain, exent bladder locally progressive, exent colon locally progressive, lung, neck, node, spine</t>
  </si>
  <si>
    <t>Unknown</t>
  </si>
  <si>
    <t>Liver, lymph-node, lung, dura, soft tissue</t>
  </si>
  <si>
    <t>Unkown</t>
  </si>
  <si>
    <t>Bone</t>
  </si>
  <si>
    <t>Adrenal gland (2), kidney (1),  left inguinal lymph node (1),  liver (5), lung (1),  para aortic lymph node (3),  para tracheal lymph node (8), retroperitoneal lymph node (3), recurrent (1)</t>
  </si>
  <si>
    <t>BI-GDAC</t>
  </si>
  <si>
    <t>Broad Institute Genome Data Analysis Center</t>
  </si>
  <si>
    <t>GSE1431</t>
  </si>
  <si>
    <t>Normal  adjacent (50)</t>
  </si>
  <si>
    <t>Normal adjacent (50)</t>
  </si>
  <si>
    <t>Tissue (metastatic multi-sites)</t>
  </si>
  <si>
    <t>Tissue    (bone metastatis)</t>
  </si>
  <si>
    <t>**</t>
  </si>
  <si>
    <t>estimated by Cellpred</t>
  </si>
  <si>
    <t>*</t>
  </si>
  <si>
    <t>determined by pathologists</t>
  </si>
  <si>
    <t>RNA-SEQ</t>
  </si>
  <si>
    <t>MICROARRAY</t>
  </si>
  <si>
    <t>Platform</t>
  </si>
  <si>
    <t>Illumina HiSeq 2000</t>
  </si>
  <si>
    <t>Affymetrix HG U133 Plus 2.0</t>
  </si>
  <si>
    <t>Affymetrix HG U133A 2.0</t>
  </si>
  <si>
    <t>Affymetrix HG U133A</t>
  </si>
  <si>
    <t>Affymetrix HG U95Av2</t>
  </si>
  <si>
    <t>Illumina HumanHT-12 v3</t>
  </si>
  <si>
    <t>Illumina GA II</t>
  </si>
  <si>
    <t>Affymetrix HuEx 1.0 ST</t>
  </si>
  <si>
    <t>Affymetrix HG U95Av2                                 U95B            U95C</t>
  </si>
  <si>
    <t>Normal prostate (BPH) (18)</t>
  </si>
  <si>
    <t>BPH</t>
  </si>
  <si>
    <t>Benign prostatic hyperplasia</t>
  </si>
  <si>
    <t>Normal adjacent (1)</t>
  </si>
  <si>
    <t>Normal prostate (BPH) (7)</t>
  </si>
  <si>
    <t>Normal prostate (BPH) (6)</t>
  </si>
  <si>
    <t>Normal prostate (BPH) (1)</t>
  </si>
  <si>
    <t>Normal adjacent (5)</t>
  </si>
  <si>
    <t>Normal adjacent (82)</t>
  </si>
  <si>
    <r>
      <rPr>
        <i/>
        <sz val="14"/>
        <rFont val="Calibri"/>
        <scheme val="minor"/>
      </rPr>
      <t>Wang et al.</t>
    </r>
    <r>
      <rPr>
        <sz val="14"/>
        <rFont val="Calibri"/>
        <scheme val="minor"/>
      </rPr>
      <t xml:space="preserve"> 2010</t>
    </r>
  </si>
  <si>
    <r>
      <rPr>
        <i/>
        <sz val="14"/>
        <rFont val="Calibri"/>
        <scheme val="minor"/>
      </rPr>
      <t>Traka et al.</t>
    </r>
    <r>
      <rPr>
        <sz val="14"/>
        <rFont val="Calibri"/>
        <scheme val="minor"/>
      </rPr>
      <t xml:space="preserve"> 2008</t>
    </r>
  </si>
  <si>
    <r>
      <rPr>
        <i/>
        <sz val="14"/>
        <rFont val="Calibri"/>
        <scheme val="minor"/>
      </rPr>
      <t>Arredouani et al</t>
    </r>
    <r>
      <rPr>
        <sz val="14"/>
        <rFont val="Calibri"/>
        <scheme val="minor"/>
      </rPr>
      <t>. 2009</t>
    </r>
  </si>
  <si>
    <r>
      <rPr>
        <i/>
        <sz val="14"/>
        <rFont val="Calibri"/>
        <scheme val="minor"/>
      </rPr>
      <t>Varambally et al</t>
    </r>
    <r>
      <rPr>
        <sz val="14"/>
        <rFont val="Calibri"/>
        <scheme val="minor"/>
      </rPr>
      <t>. 2005</t>
    </r>
  </si>
  <si>
    <r>
      <rPr>
        <i/>
        <sz val="14"/>
        <rFont val="Calibri"/>
        <scheme val="minor"/>
      </rPr>
      <t>Satake et al</t>
    </r>
    <r>
      <rPr>
        <sz val="14"/>
        <rFont val="Calibri"/>
        <scheme val="minor"/>
      </rPr>
      <t>. 2010</t>
    </r>
  </si>
  <si>
    <r>
      <rPr>
        <i/>
        <sz val="14"/>
        <rFont val="Calibri"/>
        <scheme val="minor"/>
      </rPr>
      <t>Wallace et al</t>
    </r>
    <r>
      <rPr>
        <sz val="14"/>
        <rFont val="Calibri"/>
        <scheme val="minor"/>
      </rPr>
      <t>. 2008</t>
    </r>
  </si>
  <si>
    <r>
      <rPr>
        <i/>
        <sz val="14"/>
        <rFont val="Calibri"/>
        <scheme val="minor"/>
      </rPr>
      <t>Liu et al</t>
    </r>
    <r>
      <rPr>
        <sz val="14"/>
        <rFont val="Calibri"/>
        <scheme val="minor"/>
      </rPr>
      <t>. 2006</t>
    </r>
  </si>
  <si>
    <r>
      <rPr>
        <i/>
        <sz val="14"/>
        <rFont val="Calibri"/>
        <scheme val="minor"/>
      </rPr>
      <t>Cai</t>
    </r>
    <r>
      <rPr>
        <sz val="14"/>
        <rFont val="Calibri"/>
        <scheme val="minor"/>
      </rPr>
      <t xml:space="preserve"> et al. 2013</t>
    </r>
  </si>
  <si>
    <r>
      <rPr>
        <i/>
        <sz val="14"/>
        <rFont val="Calibri"/>
        <scheme val="minor"/>
      </rPr>
      <t xml:space="preserve">Chandran et al. </t>
    </r>
    <r>
      <rPr>
        <sz val="14"/>
        <rFont val="Calibri"/>
        <scheme val="minor"/>
      </rPr>
      <t>2006</t>
    </r>
  </si>
  <si>
    <r>
      <rPr>
        <i/>
        <sz val="14"/>
        <rFont val="Calibri"/>
        <scheme val="minor"/>
      </rPr>
      <t xml:space="preserve">Singh et al. </t>
    </r>
    <r>
      <rPr>
        <sz val="14"/>
        <rFont val="Calibri"/>
        <scheme val="minor"/>
      </rPr>
      <t>2002</t>
    </r>
  </si>
  <si>
    <r>
      <rPr>
        <i/>
        <sz val="14"/>
        <rFont val="Calibri"/>
        <scheme val="minor"/>
      </rPr>
      <t>Stuart et al.</t>
    </r>
    <r>
      <rPr>
        <sz val="14"/>
        <rFont val="Calibri"/>
        <scheme val="minor"/>
      </rPr>
      <t xml:space="preserve"> 2004</t>
    </r>
  </si>
  <si>
    <r>
      <rPr>
        <i/>
        <sz val="14"/>
        <rFont val="Calibri"/>
        <scheme val="minor"/>
      </rPr>
      <t xml:space="preserve">Kuner et al. </t>
    </r>
    <r>
      <rPr>
        <sz val="14"/>
        <rFont val="Calibri"/>
        <scheme val="minor"/>
      </rPr>
      <t>2013</t>
    </r>
  </si>
  <si>
    <r>
      <rPr>
        <i/>
        <sz val="14"/>
        <rFont val="Calibri"/>
        <scheme val="minor"/>
      </rPr>
      <t>Weischenfeldt et al</t>
    </r>
    <r>
      <rPr>
        <sz val="14"/>
        <rFont val="Calibri"/>
        <scheme val="minor"/>
      </rPr>
      <t>. 2013</t>
    </r>
  </si>
  <si>
    <r>
      <rPr>
        <i/>
        <sz val="14"/>
        <rFont val="Calibri"/>
        <scheme val="minor"/>
      </rPr>
      <t>Kannan et al</t>
    </r>
    <r>
      <rPr>
        <sz val="14"/>
        <rFont val="Calibri"/>
        <scheme val="minor"/>
      </rPr>
      <t>. 2011</t>
    </r>
  </si>
  <si>
    <r>
      <rPr>
        <i/>
        <sz val="14"/>
        <rFont val="Calibri"/>
        <scheme val="minor"/>
      </rPr>
      <t xml:space="preserve">Taylor et al. </t>
    </r>
    <r>
      <rPr>
        <sz val="14"/>
        <rFont val="Calibri"/>
        <scheme val="minor"/>
      </rPr>
      <t>2010</t>
    </r>
  </si>
  <si>
    <r>
      <rPr>
        <i/>
        <sz val="14"/>
        <rFont val="Calibri"/>
        <scheme val="minor"/>
      </rPr>
      <t xml:space="preserve">Brase et al. </t>
    </r>
    <r>
      <rPr>
        <sz val="14"/>
        <rFont val="Calibri"/>
        <scheme val="minor"/>
      </rPr>
      <t>2011</t>
    </r>
  </si>
  <si>
    <r>
      <rPr>
        <i/>
        <sz val="14"/>
        <rFont val="Calibri"/>
        <scheme val="minor"/>
      </rPr>
      <t>Boormans et al</t>
    </r>
    <r>
      <rPr>
        <sz val="14"/>
        <rFont val="Calibri"/>
        <scheme val="minor"/>
      </rPr>
      <t>. 2013</t>
    </r>
  </si>
  <si>
    <r>
      <rPr>
        <i/>
        <sz val="14"/>
        <rFont val="Calibri"/>
        <scheme val="minor"/>
      </rPr>
      <t xml:space="preserve">Agell et al. </t>
    </r>
    <r>
      <rPr>
        <sz val="14"/>
        <rFont val="Calibri"/>
        <scheme val="minor"/>
      </rPr>
      <t>2012</t>
    </r>
  </si>
  <si>
    <r>
      <rPr>
        <i/>
        <sz val="14"/>
        <rFont val="Calibri"/>
        <scheme val="minor"/>
      </rPr>
      <t>Derosa et al.</t>
    </r>
    <r>
      <rPr>
        <sz val="14"/>
        <rFont val="Calibri"/>
        <scheme val="minor"/>
      </rPr>
      <t xml:space="preserve"> 2012</t>
    </r>
  </si>
  <si>
    <t>GSE30521</t>
  </si>
  <si>
    <t>GSE3325</t>
  </si>
  <si>
    <t>Metastasis (6)</t>
  </si>
  <si>
    <t>Metastasis (29)</t>
  </si>
  <si>
    <t>Metastatic primary tumour (19)</t>
  </si>
  <si>
    <t>Metastatic primary tumour (9)</t>
  </si>
  <si>
    <t>Metastatic primary tumour (7)</t>
  </si>
  <si>
    <t>Primary tumour (11)</t>
  </si>
  <si>
    <t>Primary tumour (20)</t>
  </si>
  <si>
    <t>Primary tumour (131)</t>
  </si>
  <si>
    <t>Primary tumour (47)</t>
  </si>
  <si>
    <t>Primary tumour (39)</t>
  </si>
  <si>
    <t>Primary tumour (17)</t>
  </si>
  <si>
    <t>Primary tumour (40)</t>
  </si>
  <si>
    <t>Primary tumour  (30)</t>
  </si>
  <si>
    <t>Primary tumour  (14)</t>
  </si>
  <si>
    <t>Primary tumour (12)</t>
  </si>
  <si>
    <t>Primary tumour (7)</t>
  </si>
  <si>
    <t>Primary tumour (3)</t>
  </si>
  <si>
    <t>Primary tumour (69)</t>
  </si>
  <si>
    <t>Primary tumour (24)</t>
  </si>
  <si>
    <t>Primary tumour (22)</t>
  </si>
  <si>
    <t>Primary tumour (52)</t>
  </si>
  <si>
    <t>Primary tumour (38)</t>
  </si>
  <si>
    <t>Primary tumour (59)</t>
  </si>
  <si>
    <t>Excluded (Clustering)</t>
  </si>
  <si>
    <t>Primary tumour (497)</t>
  </si>
  <si>
    <t>Normal adjacent (52)</t>
  </si>
  <si>
    <t>Metastatic primary tumour (1)</t>
  </si>
  <si>
    <t>Excluded (initial QC)</t>
  </si>
  <si>
    <t>Metastasis (25 × 3)</t>
  </si>
  <si>
    <t>Primary tumour (63 × 3)</t>
  </si>
  <si>
    <t>Normal adjacent (58 × 3)</t>
  </si>
  <si>
    <t>Normal prostate (BPH) (17 × 3)</t>
  </si>
  <si>
    <t>Primary tumour (44 × 2)</t>
  </si>
  <si>
    <t>Normal adjacent (13 × 2)</t>
  </si>
  <si>
    <t>Excluded (Total)</t>
  </si>
  <si>
    <t>HGPIN  (49)</t>
  </si>
  <si>
    <r>
      <t xml:space="preserve">Affymetrix HG U133A       </t>
    </r>
    <r>
      <rPr>
        <sz val="14"/>
        <color rgb="FFFF0000"/>
        <rFont val="Calibri (Body)"/>
      </rPr>
      <t xml:space="preserve">U133B </t>
    </r>
  </si>
  <si>
    <t>All datasets</t>
  </si>
  <si>
    <t>Excluding GSE22260, GSE32448, GSE6956 and subset of E-TABM-26 produced with Affymetrix Human Genome U133B Array</t>
  </si>
  <si>
    <t>Including only datasets comprising samples derived from histologically non-malignant and primary tumour tissues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</si>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</sst>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b/>
      <sz val="11"/>
      <color rgb="FF3A3A3A"/>
      <name val="Arial"/>
    </font>
    <font>
      <sz val="14"/>
      <name val="Calibri"/>
      <scheme val="minor"/>
    </font>
    <font>
      <b/>
      <sz val="14"/>
      <name val="Calibri"/>
      <scheme val="minor"/>
    </font>
    <font>
      <i/>
      <sz val="14"/>
      <name val="Calibri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scheme val="minor"/>
    </font>
    <font>
      <sz val="14"/>
      <color theme="1"/>
      <name val="Calibri"/>
      <scheme val="minor"/>
    </font>
    <font>
      <sz val="14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5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 style="thin">
        <color theme="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 style="thin">
        <color auto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9847407452621"/>
      </right>
      <top style="thin">
        <color theme="0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auto="1"/>
      </bottom>
      <diagonal/>
    </border>
    <border>
      <left style="thin">
        <color theme="0"/>
      </left>
      <right style="thin">
        <color theme="0" tint="-0.14999847407452621"/>
      </right>
      <top style="thin">
        <color auto="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/>
      </right>
      <top/>
      <bottom style="thin">
        <color theme="0" tint="-0.14999847407452621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 style="thin">
        <color theme="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theme="0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/>
      </right>
      <top style="thin">
        <color theme="0" tint="-0.14999847407452621"/>
      </top>
      <bottom/>
      <diagonal/>
    </border>
    <border>
      <left/>
      <right/>
      <top/>
      <bottom style="thin">
        <color theme="0"/>
      </bottom>
      <diagonal/>
    </border>
  </borders>
  <cellStyleXfs count="6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5" fillId="0" borderId="0" xfId="0" applyFont="1"/>
    <xf numFmtId="0" fontId="4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7" fillId="3" borderId="29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9" fillId="0" borderId="0" xfId="0" applyFont="1"/>
    <xf numFmtId="0" fontId="6" fillId="5" borderId="3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vertical="center"/>
    </xf>
    <xf numFmtId="0" fontId="6" fillId="4" borderId="39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46" xfId="0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vertical="center"/>
    </xf>
    <xf numFmtId="0" fontId="6" fillId="4" borderId="48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vertical="center"/>
    </xf>
    <xf numFmtId="0" fontId="6" fillId="5" borderId="50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vertical="center"/>
    </xf>
    <xf numFmtId="0" fontId="6" fillId="5" borderId="4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0" fillId="0" borderId="6" xfId="0" applyFont="1" applyFill="1" applyBorder="1" applyAlignment="1">
      <alignment horizontal="center" vertical="center"/>
    </xf>
    <xf numFmtId="0" fontId="6" fillId="0" borderId="6" xfId="0" quotePrefix="1" applyFont="1" applyFill="1" applyBorder="1" applyAlignment="1">
      <alignment horizontal="left" vertical="center" wrapText="1"/>
    </xf>
    <xf numFmtId="0" fontId="6" fillId="0" borderId="4" xfId="0" quotePrefix="1" applyFont="1" applyFill="1" applyBorder="1" applyAlignment="1">
      <alignment horizontal="left" vertical="center" wrapText="1"/>
    </xf>
    <xf numFmtId="0" fontId="6" fillId="0" borderId="3" xfId="0" quotePrefix="1" applyFont="1" applyFill="1" applyBorder="1" applyAlignment="1">
      <alignment horizontal="left" vertical="center" wrapText="1"/>
    </xf>
    <xf numFmtId="0" fontId="6" fillId="4" borderId="8" xfId="0" quotePrefix="1" applyFont="1" applyFill="1" applyBorder="1" applyAlignment="1">
      <alignment horizontal="left" vertical="center" wrapText="1"/>
    </xf>
    <xf numFmtId="0" fontId="6" fillId="4" borderId="16" xfId="0" quotePrefix="1" applyFont="1" applyFill="1" applyBorder="1" applyAlignment="1">
      <alignment horizontal="left" vertical="center" wrapText="1"/>
    </xf>
    <xf numFmtId="0" fontId="6" fillId="4" borderId="10" xfId="0" quotePrefix="1" applyFont="1" applyFill="1" applyBorder="1" applyAlignment="1">
      <alignment horizontal="left" vertical="center" wrapText="1"/>
    </xf>
    <xf numFmtId="0" fontId="7" fillId="4" borderId="19" xfId="0" applyFont="1" applyFill="1" applyBorder="1" applyAlignment="1">
      <alignment horizontal="left" vertical="center" wrapText="1"/>
    </xf>
    <xf numFmtId="0" fontId="7" fillId="4" borderId="25" xfId="0" applyFont="1" applyFill="1" applyBorder="1" applyAlignment="1">
      <alignment horizontal="left" vertical="center" wrapText="1"/>
    </xf>
    <xf numFmtId="0" fontId="7" fillId="4" borderId="20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3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4" borderId="12" xfId="0" quotePrefix="1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 wrapText="1"/>
    </xf>
    <xf numFmtId="0" fontId="6" fillId="4" borderId="48" xfId="0" applyFont="1" applyFill="1" applyBorder="1" applyAlignment="1">
      <alignment horizontal="left" vertical="center"/>
    </xf>
    <xf numFmtId="0" fontId="6" fillId="5" borderId="50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4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6" fillId="5" borderId="50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left" vertical="center" wrapText="1"/>
    </xf>
    <xf numFmtId="0" fontId="7" fillId="4" borderId="33" xfId="0" applyFont="1" applyFill="1" applyBorder="1" applyAlignment="1">
      <alignment horizontal="left" vertical="center" wrapText="1"/>
    </xf>
    <xf numFmtId="0" fontId="6" fillId="4" borderId="39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left" vertical="center"/>
    </xf>
    <xf numFmtId="0" fontId="6" fillId="4" borderId="40" xfId="0" quotePrefix="1" applyFont="1" applyFill="1" applyBorder="1" applyAlignment="1">
      <alignment horizontal="left" vertical="center" wrapText="1"/>
    </xf>
    <xf numFmtId="0" fontId="6" fillId="4" borderId="14" xfId="0" quotePrefix="1" applyFont="1" applyFill="1" applyBorder="1" applyAlignment="1">
      <alignment horizontal="left" vertical="center" wrapText="1"/>
    </xf>
    <xf numFmtId="0" fontId="6" fillId="0" borderId="37" xfId="0" applyFont="1" applyFill="1" applyBorder="1" applyAlignment="1">
      <alignment horizontal="left" vertical="center" wrapText="1"/>
    </xf>
    <xf numFmtId="0" fontId="6" fillId="0" borderId="38" xfId="0" applyFont="1" applyFill="1" applyBorder="1" applyAlignment="1">
      <alignment horizontal="left" vertical="center" wrapText="1"/>
    </xf>
    <xf numFmtId="0" fontId="7" fillId="4" borderId="22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28" xfId="0" quotePrefix="1" applyFont="1" applyFill="1" applyBorder="1" applyAlignment="1">
      <alignment horizontal="left" vertical="center" wrapText="1"/>
    </xf>
    <xf numFmtId="0" fontId="6" fillId="0" borderId="26" xfId="0" quotePrefix="1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 textRotation="90" wrapText="1"/>
    </xf>
    <xf numFmtId="0" fontId="7" fillId="0" borderId="27" xfId="0" applyFont="1" applyFill="1" applyBorder="1" applyAlignment="1">
      <alignment horizontal="center" vertical="center" textRotation="90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 wrapText="1"/>
    </xf>
    <xf numFmtId="0" fontId="7" fillId="2" borderId="28" xfId="0" applyFont="1" applyFill="1" applyBorder="1" applyAlignment="1">
      <alignment horizontal="center" vertical="center" textRotation="90" wrapText="1"/>
    </xf>
    <xf numFmtId="0" fontId="7" fillId="2" borderId="26" xfId="0" applyFont="1" applyFill="1" applyBorder="1" applyAlignment="1">
      <alignment horizontal="center" vertical="center" textRotation="90" wrapText="1"/>
    </xf>
    <xf numFmtId="0" fontId="7" fillId="2" borderId="27" xfId="0" applyFont="1" applyFill="1" applyBorder="1" applyAlignment="1">
      <alignment horizontal="center" vertical="center" textRotation="90" wrapText="1"/>
    </xf>
    <xf numFmtId="0" fontId="6" fillId="0" borderId="6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50" xfId="0" quotePrefix="1" applyFont="1" applyFill="1" applyBorder="1" applyAlignment="1">
      <alignment horizontal="left" vertical="center" wrapText="1"/>
    </xf>
    <xf numFmtId="0" fontId="6" fillId="5" borderId="42" xfId="0" quotePrefix="1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7" fillId="4" borderId="34" xfId="0" applyFont="1" applyFill="1" applyBorder="1" applyAlignment="1">
      <alignment horizontal="left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left" vertical="center"/>
    </xf>
    <xf numFmtId="0" fontId="6" fillId="5" borderId="42" xfId="0" applyFont="1" applyFill="1" applyBorder="1" applyAlignment="1">
      <alignment horizontal="left" vertical="center"/>
    </xf>
    <xf numFmtId="0" fontId="6" fillId="5" borderId="3" xfId="0" quotePrefix="1" applyFont="1" applyFill="1" applyBorder="1" applyAlignment="1">
      <alignment horizontal="left" vertical="center" wrapText="1"/>
    </xf>
    <xf numFmtId="0" fontId="6" fillId="5" borderId="4" xfId="0" quotePrefix="1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4" borderId="49" xfId="0" quotePrefix="1" applyFont="1" applyFill="1" applyBorder="1" applyAlignment="1">
      <alignment horizontal="left" vertical="center" wrapText="1"/>
    </xf>
    <xf numFmtId="0" fontId="6" fillId="0" borderId="43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7" fillId="4" borderId="3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 wrapText="1"/>
    </xf>
    <xf numFmtId="0" fontId="7" fillId="4" borderId="35" xfId="0" applyFont="1" applyFill="1" applyBorder="1" applyAlignment="1">
      <alignment horizontal="left" vertical="center" wrapText="1"/>
    </xf>
    <xf numFmtId="0" fontId="7" fillId="4" borderId="47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7" fillId="5" borderId="50" xfId="0" applyFont="1" applyFill="1" applyBorder="1" applyAlignment="1">
      <alignment horizontal="left" vertical="center" wrapText="1"/>
    </xf>
    <xf numFmtId="0" fontId="7" fillId="5" borderId="42" xfId="0" applyFont="1" applyFill="1" applyBorder="1" applyAlignment="1">
      <alignment horizontal="left" vertical="center" wrapText="1"/>
    </xf>
  </cellXfs>
  <cellStyles count="6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Normal" xfId="0" builtinId="0"/>
  </cellStyles>
  <dxfs count="12"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7"/>
  <sheetViews>
    <sheetView tabSelected="1" zoomScale="75" zoomScaleNormal="75" zoomScalePageLayoutView="75" workbookViewId="0">
      <pane xSplit="1" ySplit="1" topLeftCell="B28" activePane="bottomRight" state="frozen"/>
      <selection pane="topRight" activeCell="D1" sqref="D1"/>
      <selection pane="bottomLeft" activeCell="A2" sqref="A2"/>
      <selection pane="bottomRight" activeCell="D57" sqref="D57"/>
    </sheetView>
  </sheetViews>
  <sheetFormatPr baseColWidth="10" defaultColWidth="11" defaultRowHeight="16"/>
  <cols>
    <col min="1" max="1" width="5.6640625" style="2" customWidth="1"/>
    <col min="2" max="2" width="16.6640625" style="2" customWidth="1"/>
    <col min="3" max="3" width="15.83203125" style="1" customWidth="1"/>
    <col min="4" max="4" width="9.5" style="3" customWidth="1"/>
    <col min="5" max="5" width="8" style="3" customWidth="1"/>
    <col min="6" max="6" width="31.1640625" style="1" customWidth="1"/>
    <col min="7" max="7" width="28.83203125" style="1" customWidth="1"/>
    <col min="8" max="8" width="12" style="25" bestFit="1" customWidth="1"/>
    <col min="9" max="9" width="11.83203125" style="25" customWidth="1"/>
    <col min="10" max="11" width="13" style="25" customWidth="1"/>
    <col min="12" max="12" width="13.6640625" style="6" customWidth="1"/>
    <col min="13" max="13" width="12.83203125" style="2" customWidth="1"/>
    <col min="14" max="14" width="20.33203125" style="2" customWidth="1"/>
    <col min="15" max="16384" width="11" style="1"/>
  </cols>
  <sheetData>
    <row r="1" spans="1:14" s="4" customFormat="1" ht="40" customHeight="1">
      <c r="A1" s="17"/>
      <c r="B1" s="18" t="s">
        <v>92</v>
      </c>
      <c r="C1" s="19" t="s">
        <v>58</v>
      </c>
      <c r="D1" s="7" t="s">
        <v>59</v>
      </c>
      <c r="E1" s="7" t="s">
        <v>1</v>
      </c>
      <c r="F1" s="20" t="s">
        <v>60</v>
      </c>
      <c r="G1" s="21" t="s">
        <v>45</v>
      </c>
      <c r="H1" s="7" t="s">
        <v>159</v>
      </c>
      <c r="I1" s="7" t="s">
        <v>67</v>
      </c>
      <c r="J1" s="7" t="s">
        <v>155</v>
      </c>
      <c r="K1" s="7" t="s">
        <v>166</v>
      </c>
      <c r="L1" s="7" t="s">
        <v>61</v>
      </c>
      <c r="M1" s="20" t="s">
        <v>11</v>
      </c>
      <c r="N1" s="19" t="s">
        <v>56</v>
      </c>
    </row>
    <row r="2" spans="1:14" ht="27" customHeight="1">
      <c r="A2" s="131" t="s">
        <v>90</v>
      </c>
      <c r="B2" s="73" t="s">
        <v>93</v>
      </c>
      <c r="C2" s="135" t="s">
        <v>8</v>
      </c>
      <c r="D2" s="159">
        <v>550</v>
      </c>
      <c r="E2" s="159" t="s">
        <v>3</v>
      </c>
      <c r="F2" s="8" t="s">
        <v>158</v>
      </c>
      <c r="G2" s="159" t="s">
        <v>0</v>
      </c>
      <c r="H2" s="37">
        <v>0</v>
      </c>
      <c r="I2" s="37" t="s">
        <v>0</v>
      </c>
      <c r="J2" s="37">
        <v>0</v>
      </c>
      <c r="K2" s="37">
        <f t="shared" ref="K2:K13" si="0">SUM(H2:J2)</f>
        <v>0</v>
      </c>
      <c r="L2" s="159" t="s">
        <v>62</v>
      </c>
      <c r="M2" s="175" t="s">
        <v>0</v>
      </c>
      <c r="N2" s="73" t="s">
        <v>57</v>
      </c>
    </row>
    <row r="3" spans="1:14" ht="27" customHeight="1">
      <c r="A3" s="131"/>
      <c r="B3" s="170"/>
      <c r="C3" s="136"/>
      <c r="D3" s="160"/>
      <c r="E3" s="160"/>
      <c r="F3" s="22" t="s">
        <v>156</v>
      </c>
      <c r="G3" s="160"/>
      <c r="H3" s="41">
        <v>1</v>
      </c>
      <c r="I3" s="41" t="s">
        <v>0</v>
      </c>
      <c r="J3" s="41">
        <v>42</v>
      </c>
      <c r="K3" s="36">
        <f t="shared" si="0"/>
        <v>43</v>
      </c>
      <c r="L3" s="160"/>
      <c r="M3" s="151"/>
      <c r="N3" s="74"/>
    </row>
    <row r="4" spans="1:14" ht="26" customHeight="1">
      <c r="A4" s="131"/>
      <c r="B4" s="80"/>
      <c r="C4" s="137"/>
      <c r="D4" s="161"/>
      <c r="E4" s="161"/>
      <c r="F4" s="22" t="s">
        <v>157</v>
      </c>
      <c r="G4" s="161"/>
      <c r="H4" s="38">
        <v>0</v>
      </c>
      <c r="I4" s="38" t="s">
        <v>0</v>
      </c>
      <c r="J4" s="38">
        <v>15</v>
      </c>
      <c r="K4" s="41">
        <f t="shared" si="0"/>
        <v>15</v>
      </c>
      <c r="L4" s="161"/>
      <c r="M4" s="176"/>
      <c r="N4" s="75"/>
    </row>
    <row r="5" spans="1:14" ht="27" customHeight="1">
      <c r="A5" s="131"/>
      <c r="B5" s="80"/>
      <c r="C5" s="174" t="s">
        <v>10</v>
      </c>
      <c r="D5" s="146">
        <v>12</v>
      </c>
      <c r="E5" s="146" t="s">
        <v>3</v>
      </c>
      <c r="F5" s="12" t="s">
        <v>137</v>
      </c>
      <c r="G5" s="146" t="s">
        <v>0</v>
      </c>
      <c r="H5" s="33">
        <v>2</v>
      </c>
      <c r="I5" s="33" t="s">
        <v>0</v>
      </c>
      <c r="J5" s="33">
        <v>0</v>
      </c>
      <c r="K5" s="33">
        <f t="shared" si="0"/>
        <v>2</v>
      </c>
      <c r="L5" s="146" t="s">
        <v>63</v>
      </c>
      <c r="M5" s="153" t="s">
        <v>19</v>
      </c>
      <c r="N5" s="171" t="s">
        <v>123</v>
      </c>
    </row>
    <row r="6" spans="1:14" ht="27" customHeight="1">
      <c r="A6" s="131"/>
      <c r="B6" s="81"/>
      <c r="C6" s="109"/>
      <c r="D6" s="85"/>
      <c r="E6" s="85"/>
      <c r="F6" s="15" t="s">
        <v>105</v>
      </c>
      <c r="G6" s="85"/>
      <c r="H6" s="30">
        <v>0</v>
      </c>
      <c r="I6" s="30" t="s">
        <v>0</v>
      </c>
      <c r="J6" s="30">
        <v>0</v>
      </c>
      <c r="K6" s="30">
        <f t="shared" si="0"/>
        <v>0</v>
      </c>
      <c r="L6" s="85"/>
      <c r="M6" s="93"/>
      <c r="N6" s="177"/>
    </row>
    <row r="7" spans="1:14" ht="34" customHeight="1">
      <c r="A7" s="131"/>
      <c r="B7" s="79" t="s">
        <v>99</v>
      </c>
      <c r="C7" s="133" t="s">
        <v>40</v>
      </c>
      <c r="D7" s="100">
        <v>30</v>
      </c>
      <c r="E7" s="100" t="s">
        <v>3</v>
      </c>
      <c r="F7" s="23" t="s">
        <v>138</v>
      </c>
      <c r="G7" s="100" t="s">
        <v>0</v>
      </c>
      <c r="H7" s="56">
        <v>20</v>
      </c>
      <c r="I7" s="58" t="s">
        <v>0</v>
      </c>
      <c r="J7" s="58" t="s">
        <v>0</v>
      </c>
      <c r="K7" s="37">
        <f t="shared" si="0"/>
        <v>20</v>
      </c>
      <c r="L7" s="100" t="s">
        <v>63</v>
      </c>
      <c r="M7" s="103" t="s">
        <v>0</v>
      </c>
      <c r="N7" s="167" t="s">
        <v>124</v>
      </c>
    </row>
    <row r="8" spans="1:14" ht="34" customHeight="1">
      <c r="A8" s="132"/>
      <c r="B8" s="81"/>
      <c r="C8" s="134"/>
      <c r="D8" s="87"/>
      <c r="E8" s="87"/>
      <c r="F8" s="24" t="s">
        <v>41</v>
      </c>
      <c r="G8" s="87"/>
      <c r="H8" s="57">
        <v>10</v>
      </c>
      <c r="I8" s="59" t="s">
        <v>0</v>
      </c>
      <c r="J8" s="59" t="s">
        <v>0</v>
      </c>
      <c r="K8" s="35">
        <f t="shared" si="0"/>
        <v>10</v>
      </c>
      <c r="L8" s="87"/>
      <c r="M8" s="104"/>
      <c r="N8" s="168"/>
    </row>
    <row r="9" spans="1:14" ht="27" customHeight="1">
      <c r="A9" s="138" t="s">
        <v>91</v>
      </c>
      <c r="B9" s="79" t="s">
        <v>100</v>
      </c>
      <c r="C9" s="157" t="s">
        <v>49</v>
      </c>
      <c r="D9" s="101">
        <v>179</v>
      </c>
      <c r="E9" s="101" t="s">
        <v>3</v>
      </c>
      <c r="F9" s="14" t="s">
        <v>134</v>
      </c>
      <c r="G9" s="94" t="s">
        <v>73</v>
      </c>
      <c r="H9" s="31">
        <v>3</v>
      </c>
      <c r="I9" s="31" t="s">
        <v>0</v>
      </c>
      <c r="J9" s="31">
        <v>1</v>
      </c>
      <c r="K9" s="31">
        <f t="shared" si="0"/>
        <v>4</v>
      </c>
      <c r="L9" s="101" t="s">
        <v>64</v>
      </c>
      <c r="M9" s="91" t="s">
        <v>0</v>
      </c>
      <c r="N9" s="78" t="s">
        <v>125</v>
      </c>
    </row>
    <row r="10" spans="1:14" ht="27" customHeight="1">
      <c r="A10" s="139"/>
      <c r="B10" s="80"/>
      <c r="C10" s="178"/>
      <c r="D10" s="84"/>
      <c r="E10" s="84"/>
      <c r="F10" s="16" t="s">
        <v>139</v>
      </c>
      <c r="G10" s="92"/>
      <c r="H10" s="29">
        <v>7</v>
      </c>
      <c r="I10" s="29" t="s">
        <v>0</v>
      </c>
      <c r="J10" s="29">
        <v>19</v>
      </c>
      <c r="K10" s="33">
        <f t="shared" si="0"/>
        <v>26</v>
      </c>
      <c r="L10" s="84"/>
      <c r="M10" s="92"/>
      <c r="N10" s="68"/>
    </row>
    <row r="11" spans="1:14" ht="27" customHeight="1">
      <c r="A11" s="139"/>
      <c r="B11" s="80"/>
      <c r="C11" s="179"/>
      <c r="D11" s="102"/>
      <c r="E11" s="102"/>
      <c r="F11" s="44" t="s">
        <v>46</v>
      </c>
      <c r="G11" s="95"/>
      <c r="H11" s="45">
        <v>0</v>
      </c>
      <c r="I11" s="45" t="s">
        <v>0</v>
      </c>
      <c r="J11" s="45">
        <v>16</v>
      </c>
      <c r="K11" s="45">
        <f t="shared" si="0"/>
        <v>16</v>
      </c>
      <c r="L11" s="102"/>
      <c r="M11" s="95"/>
      <c r="N11" s="169"/>
    </row>
    <row r="12" spans="1:14" ht="27" customHeight="1">
      <c r="A12" s="139"/>
      <c r="B12" s="117"/>
      <c r="C12" s="183" t="s">
        <v>47</v>
      </c>
      <c r="D12" s="107">
        <v>95</v>
      </c>
      <c r="E12" s="107" t="s">
        <v>3</v>
      </c>
      <c r="F12" s="46" t="s">
        <v>140</v>
      </c>
      <c r="G12" s="96" t="s">
        <v>0</v>
      </c>
      <c r="H12" s="47">
        <v>1</v>
      </c>
      <c r="I12" s="47" t="s">
        <v>0</v>
      </c>
      <c r="J12" s="47">
        <v>7</v>
      </c>
      <c r="K12" s="47">
        <f t="shared" si="0"/>
        <v>8</v>
      </c>
      <c r="L12" s="107" t="s">
        <v>64</v>
      </c>
      <c r="M12" s="163" t="s">
        <v>0</v>
      </c>
      <c r="N12" s="154" t="s">
        <v>126</v>
      </c>
    </row>
    <row r="13" spans="1:14" ht="27" customHeight="1">
      <c r="A13" s="139"/>
      <c r="B13" s="117"/>
      <c r="C13" s="184"/>
      <c r="D13" s="97"/>
      <c r="E13" s="97"/>
      <c r="F13" s="48" t="s">
        <v>48</v>
      </c>
      <c r="G13" s="97"/>
      <c r="H13" s="49">
        <v>4</v>
      </c>
      <c r="I13" s="49" t="s">
        <v>0</v>
      </c>
      <c r="J13" s="49">
        <v>7</v>
      </c>
      <c r="K13" s="50">
        <f t="shared" si="0"/>
        <v>11</v>
      </c>
      <c r="L13" s="97"/>
      <c r="M13" s="164"/>
      <c r="N13" s="155"/>
    </row>
    <row r="14" spans="1:14" ht="27" customHeight="1">
      <c r="A14" s="139"/>
      <c r="B14" s="80"/>
      <c r="C14" s="108" t="s">
        <v>70</v>
      </c>
      <c r="D14" s="110">
        <v>48</v>
      </c>
      <c r="E14" s="110" t="s">
        <v>3</v>
      </c>
      <c r="F14" s="39" t="s">
        <v>135</v>
      </c>
      <c r="G14" s="98" t="s">
        <v>74</v>
      </c>
      <c r="H14" s="40">
        <v>0</v>
      </c>
      <c r="I14" s="40" t="s">
        <v>0</v>
      </c>
      <c r="J14" s="40">
        <v>0</v>
      </c>
      <c r="K14" s="43">
        <f>SUM(H14:J14)</f>
        <v>0</v>
      </c>
      <c r="L14" s="110" t="s">
        <v>64</v>
      </c>
      <c r="M14" s="113" t="s">
        <v>0</v>
      </c>
      <c r="N14" s="114" t="s">
        <v>127</v>
      </c>
    </row>
    <row r="15" spans="1:14" ht="27" customHeight="1">
      <c r="A15" s="139"/>
      <c r="B15" s="80"/>
      <c r="C15" s="148"/>
      <c r="D15" s="119"/>
      <c r="E15" s="119"/>
      <c r="F15" s="13" t="s">
        <v>141</v>
      </c>
      <c r="G15" s="99"/>
      <c r="H15" s="32">
        <v>2</v>
      </c>
      <c r="I15" s="32" t="s">
        <v>0</v>
      </c>
      <c r="J15" s="32">
        <v>2</v>
      </c>
      <c r="K15" s="32">
        <f t="shared" ref="K15:K22" si="1">SUM(H15:J15)</f>
        <v>4</v>
      </c>
      <c r="L15" s="119"/>
      <c r="M15" s="99"/>
      <c r="N15" s="69"/>
    </row>
    <row r="16" spans="1:14" ht="27" customHeight="1">
      <c r="A16" s="139"/>
      <c r="B16" s="80"/>
      <c r="C16" s="158" t="s">
        <v>130</v>
      </c>
      <c r="D16" s="149">
        <v>22</v>
      </c>
      <c r="E16" s="86" t="s">
        <v>3</v>
      </c>
      <c r="F16" s="26" t="s">
        <v>142</v>
      </c>
      <c r="G16" s="86" t="s">
        <v>0</v>
      </c>
      <c r="H16" s="36">
        <v>1</v>
      </c>
      <c r="I16" s="36" t="s">
        <v>0</v>
      </c>
      <c r="J16" s="36">
        <v>3</v>
      </c>
      <c r="K16" s="36">
        <f t="shared" si="1"/>
        <v>4</v>
      </c>
      <c r="L16" s="149" t="s">
        <v>64</v>
      </c>
      <c r="M16" s="152" t="s">
        <v>0</v>
      </c>
      <c r="N16" s="165" t="s">
        <v>128</v>
      </c>
    </row>
    <row r="17" spans="1:14" ht="27" customHeight="1">
      <c r="A17" s="139"/>
      <c r="B17" s="81"/>
      <c r="C17" s="134"/>
      <c r="D17" s="87"/>
      <c r="E17" s="182"/>
      <c r="F17" s="24" t="s">
        <v>109</v>
      </c>
      <c r="G17" s="87"/>
      <c r="H17" s="35">
        <v>1</v>
      </c>
      <c r="I17" s="35" t="s">
        <v>0</v>
      </c>
      <c r="J17" s="35">
        <v>1</v>
      </c>
      <c r="K17" s="35">
        <f t="shared" si="1"/>
        <v>2</v>
      </c>
      <c r="L17" s="87"/>
      <c r="M17" s="104"/>
      <c r="N17" s="166"/>
    </row>
    <row r="18" spans="1:14" s="6" customFormat="1" ht="27" customHeight="1">
      <c r="A18" s="139"/>
      <c r="B18" s="79" t="s">
        <v>94</v>
      </c>
      <c r="C18" s="157" t="s">
        <v>6</v>
      </c>
      <c r="D18" s="101">
        <v>80</v>
      </c>
      <c r="E18" s="101" t="s">
        <v>3</v>
      </c>
      <c r="F18" s="14" t="s">
        <v>143</v>
      </c>
      <c r="G18" s="101" t="s">
        <v>0</v>
      </c>
      <c r="H18" s="52">
        <v>40</v>
      </c>
      <c r="I18" s="31" t="s">
        <v>0</v>
      </c>
      <c r="J18" s="31" t="s">
        <v>0</v>
      </c>
      <c r="K18" s="31">
        <f t="shared" si="1"/>
        <v>40</v>
      </c>
      <c r="L18" s="101" t="s">
        <v>0</v>
      </c>
      <c r="M18" s="91" t="s">
        <v>0</v>
      </c>
      <c r="N18" s="78" t="s">
        <v>129</v>
      </c>
    </row>
    <row r="19" spans="1:14" s="6" customFormat="1" ht="27" customHeight="1">
      <c r="A19" s="139"/>
      <c r="B19" s="80"/>
      <c r="C19" s="148"/>
      <c r="D19" s="119"/>
      <c r="E19" s="119"/>
      <c r="F19" s="13" t="s">
        <v>7</v>
      </c>
      <c r="G19" s="119"/>
      <c r="H19" s="55">
        <v>40</v>
      </c>
      <c r="I19" s="32" t="s">
        <v>0</v>
      </c>
      <c r="J19" s="32" t="s">
        <v>0</v>
      </c>
      <c r="K19" s="32">
        <f t="shared" si="1"/>
        <v>40</v>
      </c>
      <c r="L19" s="119"/>
      <c r="M19" s="99"/>
      <c r="N19" s="69"/>
    </row>
    <row r="20" spans="1:14" ht="27" customHeight="1">
      <c r="A20" s="139"/>
      <c r="B20" s="80"/>
      <c r="C20" s="158" t="s">
        <v>4</v>
      </c>
      <c r="D20" s="149">
        <v>116</v>
      </c>
      <c r="E20" s="86" t="s">
        <v>3</v>
      </c>
      <c r="F20" s="26" t="s">
        <v>144</v>
      </c>
      <c r="G20" s="149" t="s">
        <v>0</v>
      </c>
      <c r="H20" s="36">
        <v>3</v>
      </c>
      <c r="I20" s="36">
        <v>5</v>
      </c>
      <c r="J20" s="36">
        <v>1</v>
      </c>
      <c r="K20" s="36">
        <f t="shared" si="1"/>
        <v>9</v>
      </c>
      <c r="L20" s="149" t="s">
        <v>68</v>
      </c>
      <c r="M20" s="152" t="s">
        <v>0</v>
      </c>
      <c r="N20" s="156" t="s">
        <v>111</v>
      </c>
    </row>
    <row r="21" spans="1:14" ht="27" customHeight="1">
      <c r="A21" s="139"/>
      <c r="B21" s="80"/>
      <c r="C21" s="158"/>
      <c r="D21" s="149"/>
      <c r="E21" s="86"/>
      <c r="F21" s="26" t="s">
        <v>26</v>
      </c>
      <c r="G21" s="149"/>
      <c r="H21" s="36">
        <v>2</v>
      </c>
      <c r="I21" s="36">
        <v>0</v>
      </c>
      <c r="J21" s="36">
        <v>1</v>
      </c>
      <c r="K21" s="36">
        <f t="shared" si="1"/>
        <v>3</v>
      </c>
      <c r="L21" s="149"/>
      <c r="M21" s="152"/>
      <c r="N21" s="156"/>
    </row>
    <row r="22" spans="1:14" ht="27" customHeight="1">
      <c r="A22" s="139"/>
      <c r="B22" s="80"/>
      <c r="C22" s="158"/>
      <c r="D22" s="149"/>
      <c r="E22" s="86"/>
      <c r="F22" s="26" t="s">
        <v>27</v>
      </c>
      <c r="G22" s="149"/>
      <c r="H22" s="36">
        <v>4</v>
      </c>
      <c r="I22" s="36">
        <v>0</v>
      </c>
      <c r="J22" s="36">
        <v>2</v>
      </c>
      <c r="K22" s="41">
        <f t="shared" si="1"/>
        <v>6</v>
      </c>
      <c r="L22" s="149"/>
      <c r="M22" s="152"/>
      <c r="N22" s="156"/>
    </row>
    <row r="23" spans="1:14" ht="27" customHeight="1">
      <c r="A23" s="139"/>
      <c r="B23" s="80"/>
      <c r="C23" s="70" t="s">
        <v>42</v>
      </c>
      <c r="D23" s="146">
        <v>81</v>
      </c>
      <c r="E23" s="146" t="s">
        <v>3</v>
      </c>
      <c r="F23" s="12" t="s">
        <v>145</v>
      </c>
      <c r="G23" s="146" t="s">
        <v>0</v>
      </c>
      <c r="H23" s="33">
        <v>4</v>
      </c>
      <c r="I23" s="33">
        <v>2</v>
      </c>
      <c r="J23" s="33">
        <v>0</v>
      </c>
      <c r="K23" s="42">
        <f t="shared" ref="K23:K28" si="2">SUM(H23:J23)</f>
        <v>6</v>
      </c>
      <c r="L23" s="162" t="s">
        <v>65</v>
      </c>
      <c r="M23" s="153" t="s">
        <v>0</v>
      </c>
      <c r="N23" s="171" t="s">
        <v>112</v>
      </c>
    </row>
    <row r="24" spans="1:14" ht="27" customHeight="1">
      <c r="A24" s="139"/>
      <c r="B24" s="80"/>
      <c r="C24" s="71"/>
      <c r="D24" s="84"/>
      <c r="E24" s="84"/>
      <c r="F24" s="16" t="s">
        <v>167</v>
      </c>
      <c r="G24" s="84"/>
      <c r="H24" s="29">
        <v>3</v>
      </c>
      <c r="I24" s="29" t="s">
        <v>0</v>
      </c>
      <c r="J24" s="29">
        <v>13</v>
      </c>
      <c r="K24" s="33">
        <f t="shared" si="2"/>
        <v>16</v>
      </c>
      <c r="L24" s="84"/>
      <c r="M24" s="92"/>
      <c r="N24" s="172"/>
    </row>
    <row r="25" spans="1:14" ht="27" customHeight="1">
      <c r="A25" s="139"/>
      <c r="B25" s="80"/>
      <c r="C25" s="72"/>
      <c r="D25" s="119"/>
      <c r="E25" s="119"/>
      <c r="F25" s="13" t="s">
        <v>102</v>
      </c>
      <c r="G25" s="119"/>
      <c r="H25" s="51">
        <v>2</v>
      </c>
      <c r="I25" s="51">
        <v>0</v>
      </c>
      <c r="J25" s="51">
        <v>4</v>
      </c>
      <c r="K25" s="51">
        <f t="shared" si="2"/>
        <v>6</v>
      </c>
      <c r="L25" s="119"/>
      <c r="M25" s="99"/>
      <c r="N25" s="173"/>
    </row>
    <row r="26" spans="1:14" ht="27" customHeight="1">
      <c r="A26" s="139"/>
      <c r="B26" s="80"/>
      <c r="C26" s="105" t="s">
        <v>71</v>
      </c>
      <c r="D26" s="147">
        <v>19</v>
      </c>
      <c r="E26" s="129" t="s">
        <v>9</v>
      </c>
      <c r="F26" s="9" t="s">
        <v>146</v>
      </c>
      <c r="G26" s="129" t="s">
        <v>0</v>
      </c>
      <c r="H26" s="28">
        <v>2</v>
      </c>
      <c r="I26" s="28">
        <v>3</v>
      </c>
      <c r="J26" s="28">
        <v>0</v>
      </c>
      <c r="K26" s="36">
        <f t="shared" si="2"/>
        <v>5</v>
      </c>
      <c r="L26" s="129" t="s">
        <v>65</v>
      </c>
      <c r="M26" s="82" t="s">
        <v>0</v>
      </c>
      <c r="N26" s="66" t="s">
        <v>113</v>
      </c>
    </row>
    <row r="27" spans="1:14" ht="27" customHeight="1">
      <c r="A27" s="139"/>
      <c r="B27" s="80"/>
      <c r="C27" s="105"/>
      <c r="D27" s="147"/>
      <c r="E27" s="129"/>
      <c r="F27" s="9" t="s">
        <v>106</v>
      </c>
      <c r="G27" s="129"/>
      <c r="H27" s="28">
        <v>1</v>
      </c>
      <c r="I27" s="28">
        <v>0</v>
      </c>
      <c r="J27" s="28">
        <v>0</v>
      </c>
      <c r="K27" s="41">
        <f t="shared" si="2"/>
        <v>1</v>
      </c>
      <c r="L27" s="147"/>
      <c r="M27" s="82"/>
      <c r="N27" s="66"/>
    </row>
    <row r="28" spans="1:14" ht="27" customHeight="1">
      <c r="A28" s="139"/>
      <c r="B28" s="80"/>
      <c r="C28" s="70" t="s">
        <v>131</v>
      </c>
      <c r="D28" s="146">
        <v>19</v>
      </c>
      <c r="E28" s="162" t="s">
        <v>9</v>
      </c>
      <c r="F28" s="12" t="s">
        <v>132</v>
      </c>
      <c r="G28" s="88" t="s">
        <v>75</v>
      </c>
      <c r="H28" s="33">
        <v>2</v>
      </c>
      <c r="I28" s="33">
        <v>0</v>
      </c>
      <c r="J28" s="33">
        <v>0</v>
      </c>
      <c r="K28" s="42">
        <f t="shared" si="2"/>
        <v>2</v>
      </c>
      <c r="L28" s="162" t="s">
        <v>65</v>
      </c>
      <c r="M28" s="88" t="s">
        <v>84</v>
      </c>
      <c r="N28" s="67" t="s">
        <v>114</v>
      </c>
    </row>
    <row r="29" spans="1:14" ht="27" customHeight="1">
      <c r="A29" s="139"/>
      <c r="B29" s="80"/>
      <c r="C29" s="71"/>
      <c r="D29" s="84"/>
      <c r="E29" s="121"/>
      <c r="F29" s="16" t="s">
        <v>147</v>
      </c>
      <c r="G29" s="89"/>
      <c r="H29" s="29">
        <v>2</v>
      </c>
      <c r="I29" s="29">
        <v>0</v>
      </c>
      <c r="J29" s="29">
        <v>0</v>
      </c>
      <c r="K29" s="33">
        <f t="shared" ref="K29:K48" si="3">SUM(H29:J29)</f>
        <v>2</v>
      </c>
      <c r="L29" s="84"/>
      <c r="M29" s="89"/>
      <c r="N29" s="68"/>
    </row>
    <row r="30" spans="1:14" ht="27" customHeight="1">
      <c r="A30" s="139"/>
      <c r="B30" s="80"/>
      <c r="C30" s="72"/>
      <c r="D30" s="119"/>
      <c r="E30" s="120"/>
      <c r="F30" s="13" t="s">
        <v>107</v>
      </c>
      <c r="G30" s="90"/>
      <c r="H30" s="32">
        <v>0</v>
      </c>
      <c r="I30" s="32">
        <v>0</v>
      </c>
      <c r="J30" s="32">
        <v>2</v>
      </c>
      <c r="K30" s="32">
        <f t="shared" si="3"/>
        <v>2</v>
      </c>
      <c r="L30" s="119"/>
      <c r="M30" s="90"/>
      <c r="N30" s="69"/>
    </row>
    <row r="31" spans="1:14" ht="27" customHeight="1">
      <c r="A31" s="139"/>
      <c r="B31" s="80"/>
      <c r="C31" s="105" t="s">
        <v>39</v>
      </c>
      <c r="D31" s="147">
        <v>11</v>
      </c>
      <c r="E31" s="147" t="s">
        <v>3</v>
      </c>
      <c r="F31" s="9" t="s">
        <v>136</v>
      </c>
      <c r="G31" s="82" t="s">
        <v>76</v>
      </c>
      <c r="H31" s="28">
        <v>1</v>
      </c>
      <c r="I31" s="28">
        <v>0</v>
      </c>
      <c r="J31" s="28">
        <v>0</v>
      </c>
      <c r="K31" s="36">
        <f t="shared" si="3"/>
        <v>1</v>
      </c>
      <c r="L31" s="129" t="s">
        <v>65</v>
      </c>
      <c r="M31" s="82" t="s">
        <v>0</v>
      </c>
      <c r="N31" s="66" t="s">
        <v>115</v>
      </c>
    </row>
    <row r="32" spans="1:14" ht="27" customHeight="1">
      <c r="A32" s="139"/>
      <c r="B32" s="80"/>
      <c r="C32" s="105"/>
      <c r="D32" s="147"/>
      <c r="E32" s="147"/>
      <c r="F32" s="9" t="s">
        <v>148</v>
      </c>
      <c r="G32" s="82"/>
      <c r="H32" s="28">
        <v>0</v>
      </c>
      <c r="I32" s="28">
        <v>0</v>
      </c>
      <c r="J32" s="28">
        <v>0</v>
      </c>
      <c r="K32" s="36">
        <f t="shared" si="3"/>
        <v>0</v>
      </c>
      <c r="L32" s="147"/>
      <c r="M32" s="82"/>
      <c r="N32" s="66"/>
    </row>
    <row r="33" spans="1:14" ht="27" customHeight="1">
      <c r="A33" s="139"/>
      <c r="B33" s="81"/>
      <c r="C33" s="106"/>
      <c r="D33" s="130"/>
      <c r="E33" s="130"/>
      <c r="F33" s="10" t="s">
        <v>108</v>
      </c>
      <c r="G33" s="77"/>
      <c r="H33" s="27">
        <v>0</v>
      </c>
      <c r="I33" s="27">
        <v>0</v>
      </c>
      <c r="J33" s="27">
        <v>0</v>
      </c>
      <c r="K33" s="35">
        <f t="shared" si="3"/>
        <v>0</v>
      </c>
      <c r="L33" s="130"/>
      <c r="M33" s="77"/>
      <c r="N33" s="65"/>
    </row>
    <row r="34" spans="1:14" ht="29" customHeight="1">
      <c r="A34" s="139"/>
      <c r="B34" s="79" t="s">
        <v>95</v>
      </c>
      <c r="C34" s="118" t="s">
        <v>50</v>
      </c>
      <c r="D34" s="101">
        <v>89</v>
      </c>
      <c r="E34" s="83" t="s">
        <v>3</v>
      </c>
      <c r="F34" s="14" t="s">
        <v>149</v>
      </c>
      <c r="G34" s="83" t="s">
        <v>0</v>
      </c>
      <c r="H34" s="31">
        <v>3</v>
      </c>
      <c r="I34" s="31" t="s">
        <v>0</v>
      </c>
      <c r="J34" s="52">
        <v>66</v>
      </c>
      <c r="K34" s="31">
        <f t="shared" si="3"/>
        <v>69</v>
      </c>
      <c r="L34" s="83" t="s">
        <v>69</v>
      </c>
      <c r="M34" s="91" t="s">
        <v>0</v>
      </c>
      <c r="N34" s="78" t="s">
        <v>116</v>
      </c>
    </row>
    <row r="35" spans="1:14" ht="29" customHeight="1">
      <c r="A35" s="139"/>
      <c r="B35" s="80"/>
      <c r="C35" s="71"/>
      <c r="D35" s="84"/>
      <c r="E35" s="121"/>
      <c r="F35" s="16" t="s">
        <v>51</v>
      </c>
      <c r="G35" s="84"/>
      <c r="H35" s="29">
        <v>10</v>
      </c>
      <c r="I35" s="29" t="s">
        <v>0</v>
      </c>
      <c r="J35" s="53">
        <v>8</v>
      </c>
      <c r="K35" s="32">
        <f t="shared" si="3"/>
        <v>18</v>
      </c>
      <c r="L35" s="84"/>
      <c r="M35" s="92"/>
      <c r="N35" s="68"/>
    </row>
    <row r="36" spans="1:14" ht="29" customHeight="1">
      <c r="A36" s="139"/>
      <c r="B36" s="81"/>
      <c r="C36" s="143"/>
      <c r="D36" s="85"/>
      <c r="E36" s="112"/>
      <c r="F36" s="15" t="s">
        <v>52</v>
      </c>
      <c r="G36" s="85"/>
      <c r="H36" s="30">
        <v>0</v>
      </c>
      <c r="I36" s="30" t="s">
        <v>0</v>
      </c>
      <c r="J36" s="54">
        <v>2</v>
      </c>
      <c r="K36" s="30">
        <f t="shared" si="3"/>
        <v>2</v>
      </c>
      <c r="L36" s="85"/>
      <c r="M36" s="93"/>
      <c r="N36" s="115"/>
    </row>
    <row r="37" spans="1:14" ht="33" customHeight="1">
      <c r="A37" s="139"/>
      <c r="B37" s="79" t="s">
        <v>168</v>
      </c>
      <c r="C37" s="142" t="s">
        <v>53</v>
      </c>
      <c r="D37" s="180">
        <f>57 * 2</f>
        <v>114</v>
      </c>
      <c r="E37" s="144" t="s">
        <v>3</v>
      </c>
      <c r="F37" s="11" t="s">
        <v>164</v>
      </c>
      <c r="G37" s="144" t="s">
        <v>0</v>
      </c>
      <c r="H37" s="34">
        <v>38</v>
      </c>
      <c r="I37" s="34">
        <v>14</v>
      </c>
      <c r="J37" s="63">
        <v>20</v>
      </c>
      <c r="K37" s="37">
        <f t="shared" si="3"/>
        <v>72</v>
      </c>
      <c r="L37" s="144" t="s">
        <v>65</v>
      </c>
      <c r="M37" s="76" t="s">
        <v>0</v>
      </c>
      <c r="N37" s="64" t="s">
        <v>117</v>
      </c>
    </row>
    <row r="38" spans="1:14" ht="33" customHeight="1">
      <c r="A38" s="139"/>
      <c r="B38" s="81"/>
      <c r="C38" s="106"/>
      <c r="D38" s="181"/>
      <c r="E38" s="145"/>
      <c r="F38" s="10" t="s">
        <v>165</v>
      </c>
      <c r="G38" s="145"/>
      <c r="H38" s="27">
        <v>8</v>
      </c>
      <c r="I38" s="27">
        <v>0</v>
      </c>
      <c r="J38" s="60">
        <v>9</v>
      </c>
      <c r="K38" s="35">
        <f t="shared" si="3"/>
        <v>17</v>
      </c>
      <c r="L38" s="130"/>
      <c r="M38" s="77"/>
      <c r="N38" s="65"/>
    </row>
    <row r="39" spans="1:14" ht="30" customHeight="1">
      <c r="A39" s="139"/>
      <c r="B39" s="79" t="s">
        <v>96</v>
      </c>
      <c r="C39" s="118" t="s">
        <v>72</v>
      </c>
      <c r="D39" s="101">
        <v>106</v>
      </c>
      <c r="E39" s="83" t="s">
        <v>9</v>
      </c>
      <c r="F39" s="14" t="s">
        <v>150</v>
      </c>
      <c r="G39" s="83" t="s">
        <v>0</v>
      </c>
      <c r="H39" s="31">
        <v>3</v>
      </c>
      <c r="I39" s="31">
        <v>2</v>
      </c>
      <c r="J39" s="31">
        <v>3</v>
      </c>
      <c r="K39" s="31">
        <f t="shared" si="3"/>
        <v>8</v>
      </c>
      <c r="L39" s="101" t="s">
        <v>68</v>
      </c>
      <c r="M39" s="94" t="s">
        <v>0</v>
      </c>
      <c r="N39" s="78" t="s">
        <v>111</v>
      </c>
    </row>
    <row r="40" spans="1:14" ht="30" customHeight="1">
      <c r="A40" s="139"/>
      <c r="B40" s="80"/>
      <c r="C40" s="72"/>
      <c r="D40" s="119"/>
      <c r="E40" s="120"/>
      <c r="F40" s="13" t="s">
        <v>110</v>
      </c>
      <c r="G40" s="119"/>
      <c r="H40" s="32">
        <v>11</v>
      </c>
      <c r="I40" s="32">
        <v>0</v>
      </c>
      <c r="J40" s="32">
        <v>8</v>
      </c>
      <c r="K40" s="32">
        <f t="shared" si="3"/>
        <v>19</v>
      </c>
      <c r="L40" s="119"/>
      <c r="M40" s="90"/>
      <c r="N40" s="69"/>
    </row>
    <row r="41" spans="1:14" ht="30" customHeight="1">
      <c r="A41" s="139"/>
      <c r="B41" s="80"/>
      <c r="C41" s="105" t="s">
        <v>54</v>
      </c>
      <c r="D41" s="147">
        <v>51</v>
      </c>
      <c r="E41" s="129" t="s">
        <v>3</v>
      </c>
      <c r="F41" s="9" t="s">
        <v>133</v>
      </c>
      <c r="G41" s="80" t="s">
        <v>77</v>
      </c>
      <c r="H41" s="28">
        <v>2</v>
      </c>
      <c r="I41" s="28">
        <v>1</v>
      </c>
      <c r="J41" s="28">
        <v>0</v>
      </c>
      <c r="K41" s="36">
        <f t="shared" si="3"/>
        <v>3</v>
      </c>
      <c r="L41" s="129" t="s">
        <v>65</v>
      </c>
      <c r="M41" s="80" t="s">
        <v>85</v>
      </c>
      <c r="N41" s="66" t="s">
        <v>118</v>
      </c>
    </row>
    <row r="42" spans="1:14" ht="30" customHeight="1">
      <c r="A42" s="139"/>
      <c r="B42" s="81"/>
      <c r="C42" s="106"/>
      <c r="D42" s="130"/>
      <c r="E42" s="145"/>
      <c r="F42" s="10" t="s">
        <v>151</v>
      </c>
      <c r="G42" s="81"/>
      <c r="H42" s="27">
        <v>5</v>
      </c>
      <c r="I42" s="27">
        <v>2</v>
      </c>
      <c r="J42" s="27">
        <v>0</v>
      </c>
      <c r="K42" s="35">
        <f t="shared" si="3"/>
        <v>7</v>
      </c>
      <c r="L42" s="130"/>
      <c r="M42" s="81"/>
      <c r="N42" s="65"/>
    </row>
    <row r="43" spans="1:14" ht="33" customHeight="1">
      <c r="A43" s="139"/>
      <c r="B43" s="79" t="s">
        <v>101</v>
      </c>
      <c r="C43" s="118" t="s">
        <v>55</v>
      </c>
      <c r="D43" s="101">
        <f>163 * 3</f>
        <v>489</v>
      </c>
      <c r="E43" s="83" t="s">
        <v>3</v>
      </c>
      <c r="F43" s="14" t="s">
        <v>160</v>
      </c>
      <c r="G43" s="94" t="s">
        <v>78</v>
      </c>
      <c r="H43" s="31">
        <v>27</v>
      </c>
      <c r="I43" s="31">
        <v>3</v>
      </c>
      <c r="J43" s="31">
        <v>0</v>
      </c>
      <c r="K43" s="31">
        <f t="shared" si="3"/>
        <v>30</v>
      </c>
      <c r="L43" s="83" t="s">
        <v>65</v>
      </c>
      <c r="M43" s="94" t="s">
        <v>84</v>
      </c>
      <c r="N43" s="78" t="s">
        <v>119</v>
      </c>
    </row>
    <row r="44" spans="1:14" ht="33" customHeight="1">
      <c r="A44" s="139"/>
      <c r="B44" s="80"/>
      <c r="C44" s="71"/>
      <c r="D44" s="84"/>
      <c r="E44" s="121"/>
      <c r="F44" s="16" t="s">
        <v>161</v>
      </c>
      <c r="G44" s="89"/>
      <c r="H44" s="29">
        <v>60</v>
      </c>
      <c r="I44" s="29">
        <v>66</v>
      </c>
      <c r="J44" s="29">
        <v>12</v>
      </c>
      <c r="K44" s="32">
        <f t="shared" si="3"/>
        <v>138</v>
      </c>
      <c r="L44" s="84"/>
      <c r="M44" s="89"/>
      <c r="N44" s="68"/>
    </row>
    <row r="45" spans="1:14" ht="33" customHeight="1">
      <c r="A45" s="139"/>
      <c r="B45" s="80"/>
      <c r="C45" s="71"/>
      <c r="D45" s="84"/>
      <c r="E45" s="121"/>
      <c r="F45" s="16" t="s">
        <v>162</v>
      </c>
      <c r="G45" s="89"/>
      <c r="H45" s="29">
        <v>45</v>
      </c>
      <c r="I45" s="29">
        <v>0</v>
      </c>
      <c r="J45" s="29">
        <v>45</v>
      </c>
      <c r="K45" s="32">
        <f t="shared" si="3"/>
        <v>90</v>
      </c>
      <c r="L45" s="84"/>
      <c r="M45" s="89"/>
      <c r="N45" s="68"/>
    </row>
    <row r="46" spans="1:14" ht="33" customHeight="1">
      <c r="A46" s="139"/>
      <c r="B46" s="81"/>
      <c r="C46" s="143"/>
      <c r="D46" s="85"/>
      <c r="E46" s="112"/>
      <c r="F46" s="15" t="s">
        <v>163</v>
      </c>
      <c r="G46" s="122"/>
      <c r="H46" s="30">
        <v>18</v>
      </c>
      <c r="I46" s="30">
        <v>0</v>
      </c>
      <c r="J46" s="30">
        <v>12</v>
      </c>
      <c r="K46" s="30">
        <f t="shared" si="3"/>
        <v>30</v>
      </c>
      <c r="L46" s="85"/>
      <c r="M46" s="122"/>
      <c r="N46" s="115"/>
    </row>
    <row r="47" spans="1:14" ht="27" customHeight="1">
      <c r="A47" s="139"/>
      <c r="B47" s="116" t="s">
        <v>97</v>
      </c>
      <c r="C47" s="123" t="s">
        <v>79</v>
      </c>
      <c r="D47" s="180">
        <v>102</v>
      </c>
      <c r="E47" s="125" t="s">
        <v>9</v>
      </c>
      <c r="F47" s="11" t="s">
        <v>152</v>
      </c>
      <c r="G47" s="125" t="s">
        <v>0</v>
      </c>
      <c r="H47" s="34">
        <v>6</v>
      </c>
      <c r="I47" s="34">
        <v>15</v>
      </c>
      <c r="J47" s="34">
        <v>13</v>
      </c>
      <c r="K47" s="34">
        <f t="shared" si="3"/>
        <v>34</v>
      </c>
      <c r="L47" s="125" t="s">
        <v>65</v>
      </c>
      <c r="M47" s="150" t="s">
        <v>0</v>
      </c>
      <c r="N47" s="127" t="s">
        <v>120</v>
      </c>
    </row>
    <row r="48" spans="1:14" ht="27" customHeight="1">
      <c r="A48" s="139"/>
      <c r="B48" s="117"/>
      <c r="C48" s="124"/>
      <c r="D48" s="160"/>
      <c r="E48" s="126"/>
      <c r="F48" s="22" t="s">
        <v>83</v>
      </c>
      <c r="G48" s="126"/>
      <c r="H48" s="38">
        <v>6</v>
      </c>
      <c r="I48" s="38">
        <v>0</v>
      </c>
      <c r="J48" s="38">
        <v>21</v>
      </c>
      <c r="K48" s="38">
        <f t="shared" si="3"/>
        <v>27</v>
      </c>
      <c r="L48" s="160"/>
      <c r="M48" s="151"/>
      <c r="N48" s="128"/>
    </row>
    <row r="49" spans="1:14" ht="27" customHeight="1">
      <c r="A49" s="139"/>
      <c r="B49" s="80"/>
      <c r="C49" s="108" t="s">
        <v>81</v>
      </c>
      <c r="D49" s="110">
        <v>88</v>
      </c>
      <c r="E49" s="111" t="s">
        <v>9</v>
      </c>
      <c r="F49" s="39" t="s">
        <v>153</v>
      </c>
      <c r="G49" s="111" t="s">
        <v>0</v>
      </c>
      <c r="H49" s="40">
        <v>16</v>
      </c>
      <c r="I49" s="40">
        <v>8</v>
      </c>
      <c r="J49" s="40">
        <v>2</v>
      </c>
      <c r="K49" s="43">
        <f>SUM(H49:J49)</f>
        <v>26</v>
      </c>
      <c r="L49" s="110" t="s">
        <v>65</v>
      </c>
      <c r="M49" s="113" t="s">
        <v>0</v>
      </c>
      <c r="N49" s="114" t="s">
        <v>121</v>
      </c>
    </row>
    <row r="50" spans="1:14" ht="27" customHeight="1">
      <c r="A50" s="139"/>
      <c r="B50" s="81"/>
      <c r="C50" s="109"/>
      <c r="D50" s="85"/>
      <c r="E50" s="112"/>
      <c r="F50" s="15" t="s">
        <v>82</v>
      </c>
      <c r="G50" s="112"/>
      <c r="H50" s="30">
        <v>5</v>
      </c>
      <c r="I50" s="30">
        <v>0</v>
      </c>
      <c r="J50" s="30">
        <v>0</v>
      </c>
      <c r="K50" s="30">
        <f>SUM(H50:J50)</f>
        <v>5</v>
      </c>
      <c r="L50" s="85"/>
      <c r="M50" s="93"/>
      <c r="N50" s="115"/>
    </row>
    <row r="51" spans="1:14" ht="32" customHeight="1">
      <c r="A51" s="139"/>
      <c r="B51" s="79" t="s">
        <v>98</v>
      </c>
      <c r="C51" s="142" t="s">
        <v>5</v>
      </c>
      <c r="D51" s="141">
        <v>98</v>
      </c>
      <c r="E51" s="141" t="s">
        <v>3</v>
      </c>
      <c r="F51" s="11" t="s">
        <v>154</v>
      </c>
      <c r="G51" s="141" t="s">
        <v>0</v>
      </c>
      <c r="H51" s="34">
        <v>4</v>
      </c>
      <c r="I51" s="34" t="s">
        <v>0</v>
      </c>
      <c r="J51" s="34">
        <v>2</v>
      </c>
      <c r="K51" s="37">
        <f>SUM(H51:J51)</f>
        <v>6</v>
      </c>
      <c r="L51" s="144" t="s">
        <v>66</v>
      </c>
      <c r="M51" s="76" t="s">
        <v>0</v>
      </c>
      <c r="N51" s="79" t="s">
        <v>122</v>
      </c>
    </row>
    <row r="52" spans="1:14" ht="35" customHeight="1">
      <c r="A52" s="140"/>
      <c r="B52" s="81"/>
      <c r="C52" s="106"/>
      <c r="D52" s="130"/>
      <c r="E52" s="130"/>
      <c r="F52" s="10" t="s">
        <v>2</v>
      </c>
      <c r="G52" s="130"/>
      <c r="H52" s="27">
        <v>1</v>
      </c>
      <c r="I52" s="27" t="s">
        <v>0</v>
      </c>
      <c r="J52" s="27">
        <v>2</v>
      </c>
      <c r="K52" s="35">
        <f>SUM(H52:J52)</f>
        <v>3</v>
      </c>
      <c r="L52" s="145"/>
      <c r="M52" s="77"/>
      <c r="N52" s="81"/>
    </row>
    <row r="53" spans="1:14">
      <c r="A53" s="1"/>
      <c r="D53" s="1"/>
      <c r="E53" s="1"/>
      <c r="N53" s="1"/>
    </row>
    <row r="54" spans="1:14" s="61" customFormat="1" ht="19">
      <c r="B54" s="62"/>
      <c r="C54" s="61" t="s">
        <v>172</v>
      </c>
      <c r="D54" s="61">
        <f>SUM(D2:D52)</f>
        <v>2399</v>
      </c>
      <c r="G54" s="61" t="s">
        <v>169</v>
      </c>
      <c r="H54" s="61">
        <f>SUM(H2:H52)</f>
        <v>426</v>
      </c>
      <c r="I54" s="61">
        <f>SUM(I2:I52)</f>
        <v>121</v>
      </c>
      <c r="J54" s="61">
        <f>SUM(J2:J52)</f>
        <v>361</v>
      </c>
      <c r="K54" s="61">
        <f>SUM(K2:K52)</f>
        <v>908</v>
      </c>
      <c r="M54" s="62"/>
    </row>
    <row r="55" spans="1:14" ht="19">
      <c r="A55" s="1" t="s">
        <v>88</v>
      </c>
      <c r="B55" s="2" t="s">
        <v>89</v>
      </c>
      <c r="D55" s="1"/>
      <c r="E55" s="1"/>
      <c r="G55" s="61" t="s">
        <v>170</v>
      </c>
      <c r="H55" s="61">
        <f>H54-SUM(H7:H8)-SUM(H18:H19)</f>
        <v>316</v>
      </c>
      <c r="I55" s="61">
        <f>I54</f>
        <v>121</v>
      </c>
      <c r="J55" s="61">
        <f>J54-SUM(J34:J36)-SUM(J37:J38)+2</f>
        <v>258</v>
      </c>
      <c r="K55" s="61"/>
      <c r="N55" s="1"/>
    </row>
    <row r="56" spans="1:14" ht="19">
      <c r="A56" s="1" t="s">
        <v>86</v>
      </c>
      <c r="B56" s="2" t="s">
        <v>87</v>
      </c>
      <c r="C56" s="61"/>
      <c r="D56" s="1"/>
      <c r="E56" s="1"/>
      <c r="G56" s="61" t="s">
        <v>171</v>
      </c>
      <c r="H56" s="61"/>
      <c r="I56" s="61"/>
      <c r="J56" s="61"/>
      <c r="K56" s="61"/>
      <c r="N56" s="1"/>
    </row>
    <row r="57" spans="1:14">
      <c r="A57" s="1" t="s">
        <v>79</v>
      </c>
      <c r="B57" s="2" t="s">
        <v>80</v>
      </c>
      <c r="D57" s="1"/>
      <c r="E57" s="1"/>
      <c r="N57" s="1"/>
    </row>
    <row r="58" spans="1:14">
      <c r="A58" s="1" t="s">
        <v>18</v>
      </c>
      <c r="B58" s="2" t="s">
        <v>16</v>
      </c>
      <c r="D58" s="1"/>
      <c r="E58" s="1"/>
      <c r="N58" s="1"/>
    </row>
    <row r="59" spans="1:14">
      <c r="A59" s="1" t="s">
        <v>103</v>
      </c>
      <c r="B59" s="2" t="s">
        <v>104</v>
      </c>
      <c r="D59" s="1"/>
      <c r="E59" s="1"/>
      <c r="N59" s="1"/>
    </row>
    <row r="60" spans="1:14">
      <c r="A60" s="1" t="s">
        <v>44</v>
      </c>
      <c r="B60" s="2" t="s">
        <v>43</v>
      </c>
      <c r="D60" s="1"/>
      <c r="E60" s="1"/>
      <c r="N60" s="1"/>
    </row>
    <row r="61" spans="1:14">
      <c r="A61" s="1" t="s">
        <v>12</v>
      </c>
      <c r="B61" s="2" t="s">
        <v>13</v>
      </c>
      <c r="D61" s="1"/>
      <c r="E61" s="1"/>
      <c r="N61" s="1"/>
    </row>
    <row r="62" spans="1:14">
      <c r="A62" s="1" t="s">
        <v>30</v>
      </c>
      <c r="B62" s="2" t="s">
        <v>29</v>
      </c>
      <c r="D62" s="1"/>
      <c r="E62" s="1"/>
      <c r="N62" s="1"/>
    </row>
    <row r="63" spans="1:14">
      <c r="A63" s="1" t="s">
        <v>22</v>
      </c>
      <c r="B63" s="2" t="s">
        <v>28</v>
      </c>
      <c r="D63" s="1"/>
      <c r="E63" s="1"/>
      <c r="N63" s="1"/>
    </row>
    <row r="64" spans="1:14">
      <c r="A64" s="1" t="s">
        <v>20</v>
      </c>
      <c r="B64" s="2" t="s">
        <v>21</v>
      </c>
      <c r="D64" s="1"/>
      <c r="E64" s="1"/>
      <c r="N64" s="1"/>
    </row>
    <row r="65" spans="1:14">
      <c r="A65" s="1" t="s">
        <v>24</v>
      </c>
      <c r="B65" s="2" t="s">
        <v>23</v>
      </c>
      <c r="D65" s="1"/>
      <c r="E65" s="1"/>
      <c r="N65" s="1"/>
    </row>
    <row r="66" spans="1:14">
      <c r="A66" s="1" t="s">
        <v>14</v>
      </c>
      <c r="B66" s="2" t="s">
        <v>25</v>
      </c>
      <c r="D66" s="1"/>
      <c r="E66" s="1"/>
      <c r="N66" s="1"/>
    </row>
    <row r="67" spans="1:14">
      <c r="A67" s="1" t="s">
        <v>15</v>
      </c>
      <c r="B67" s="2" t="s">
        <v>17</v>
      </c>
      <c r="D67" s="1"/>
      <c r="E67" s="1"/>
      <c r="N67" s="1"/>
    </row>
    <row r="68" spans="1:14">
      <c r="A68" s="2" t="s">
        <v>36</v>
      </c>
      <c r="B68" s="2" t="s">
        <v>35</v>
      </c>
      <c r="D68" s="1"/>
      <c r="E68" s="1"/>
      <c r="N68" s="1"/>
    </row>
    <row r="69" spans="1:14">
      <c r="A69" s="1" t="s">
        <v>31</v>
      </c>
      <c r="B69" s="2" t="s">
        <v>32</v>
      </c>
      <c r="D69" s="1"/>
      <c r="E69" s="1"/>
      <c r="N69" s="1"/>
    </row>
    <row r="70" spans="1:14">
      <c r="A70" s="1" t="s">
        <v>33</v>
      </c>
      <c r="B70" s="2" t="s">
        <v>34</v>
      </c>
      <c r="D70" s="1"/>
      <c r="E70" s="1"/>
      <c r="N70" s="1"/>
    </row>
    <row r="71" spans="1:14">
      <c r="A71" s="1" t="s">
        <v>38</v>
      </c>
      <c r="B71" s="2" t="s">
        <v>37</v>
      </c>
      <c r="D71" s="1"/>
      <c r="E71" s="1"/>
      <c r="N71" s="1"/>
    </row>
    <row r="72" spans="1:14">
      <c r="A72" s="1"/>
      <c r="D72" s="1"/>
      <c r="E72" s="1"/>
      <c r="N72" s="1"/>
    </row>
    <row r="73" spans="1:14">
      <c r="A73" s="1"/>
      <c r="D73" s="1"/>
      <c r="E73" s="1"/>
      <c r="N73" s="1"/>
    </row>
    <row r="74" spans="1:14">
      <c r="A74" s="1"/>
      <c r="D74" s="1"/>
      <c r="E74" s="1"/>
      <c r="N74" s="1"/>
    </row>
    <row r="77" spans="1:14">
      <c r="C77" s="5"/>
    </row>
  </sheetData>
  <mergeCells count="159">
    <mergeCell ref="B34:B36"/>
    <mergeCell ref="C26:C27"/>
    <mergeCell ref="D26:D27"/>
    <mergeCell ref="E26:E27"/>
    <mergeCell ref="C9:C11"/>
    <mergeCell ref="L37:L38"/>
    <mergeCell ref="L47:L48"/>
    <mergeCell ref="L43:L46"/>
    <mergeCell ref="L26:L27"/>
    <mergeCell ref="L39:L40"/>
    <mergeCell ref="D28:D30"/>
    <mergeCell ref="D31:D33"/>
    <mergeCell ref="D34:D36"/>
    <mergeCell ref="D41:D42"/>
    <mergeCell ref="D37:D38"/>
    <mergeCell ref="D47:D48"/>
    <mergeCell ref="E28:E30"/>
    <mergeCell ref="B9:B17"/>
    <mergeCell ref="C16:C17"/>
    <mergeCell ref="E16:E17"/>
    <mergeCell ref="B18:B33"/>
    <mergeCell ref="C12:C13"/>
    <mergeCell ref="D16:D17"/>
    <mergeCell ref="D18:D19"/>
    <mergeCell ref="D14:D15"/>
    <mergeCell ref="E14:E15"/>
    <mergeCell ref="B2:B6"/>
    <mergeCell ref="B7:B8"/>
    <mergeCell ref="D2:D4"/>
    <mergeCell ref="N23:N25"/>
    <mergeCell ref="E18:E19"/>
    <mergeCell ref="E2:E4"/>
    <mergeCell ref="C5:C6"/>
    <mergeCell ref="M5:M6"/>
    <mergeCell ref="M2:M4"/>
    <mergeCell ref="E5:E6"/>
    <mergeCell ref="G2:G4"/>
    <mergeCell ref="G5:G6"/>
    <mergeCell ref="D5:D6"/>
    <mergeCell ref="N5:N6"/>
    <mergeCell ref="N18:N19"/>
    <mergeCell ref="N51:N52"/>
    <mergeCell ref="L2:L4"/>
    <mergeCell ref="L5:L6"/>
    <mergeCell ref="L7:L8"/>
    <mergeCell ref="L9:L11"/>
    <mergeCell ref="L12:L13"/>
    <mergeCell ref="L16:L17"/>
    <mergeCell ref="L18:L19"/>
    <mergeCell ref="L20:L22"/>
    <mergeCell ref="L14:L15"/>
    <mergeCell ref="L51:L52"/>
    <mergeCell ref="L23:L25"/>
    <mergeCell ref="L28:L30"/>
    <mergeCell ref="L31:L33"/>
    <mergeCell ref="L34:L36"/>
    <mergeCell ref="N34:N36"/>
    <mergeCell ref="M12:M13"/>
    <mergeCell ref="N16:N17"/>
    <mergeCell ref="N31:N33"/>
    <mergeCell ref="M28:M30"/>
    <mergeCell ref="M41:M42"/>
    <mergeCell ref="N7:N8"/>
    <mergeCell ref="N9:N11"/>
    <mergeCell ref="M16:M17"/>
    <mergeCell ref="D51:D52"/>
    <mergeCell ref="M51:M52"/>
    <mergeCell ref="M47:M48"/>
    <mergeCell ref="C28:C30"/>
    <mergeCell ref="M18:M19"/>
    <mergeCell ref="M20:M22"/>
    <mergeCell ref="M23:M25"/>
    <mergeCell ref="N12:N13"/>
    <mergeCell ref="N20:N22"/>
    <mergeCell ref="M14:M15"/>
    <mergeCell ref="N14:N15"/>
    <mergeCell ref="M26:M27"/>
    <mergeCell ref="N26:N27"/>
    <mergeCell ref="M39:M40"/>
    <mergeCell ref="D12:D13"/>
    <mergeCell ref="D20:D22"/>
    <mergeCell ref="D23:D25"/>
    <mergeCell ref="C34:C36"/>
    <mergeCell ref="E34:E36"/>
    <mergeCell ref="G26:G27"/>
    <mergeCell ref="G23:G25"/>
    <mergeCell ref="C18:C19"/>
    <mergeCell ref="C20:C22"/>
    <mergeCell ref="C51:C52"/>
    <mergeCell ref="A2:A8"/>
    <mergeCell ref="E7:E8"/>
    <mergeCell ref="C7:C8"/>
    <mergeCell ref="C2:C4"/>
    <mergeCell ref="G31:G33"/>
    <mergeCell ref="A9:A52"/>
    <mergeCell ref="B51:B52"/>
    <mergeCell ref="G51:G52"/>
    <mergeCell ref="C37:C38"/>
    <mergeCell ref="C43:C46"/>
    <mergeCell ref="G47:G48"/>
    <mergeCell ref="G49:G50"/>
    <mergeCell ref="B37:B38"/>
    <mergeCell ref="E37:E38"/>
    <mergeCell ref="G37:G38"/>
    <mergeCell ref="E23:E25"/>
    <mergeCell ref="E51:E52"/>
    <mergeCell ref="E31:E33"/>
    <mergeCell ref="C14:C15"/>
    <mergeCell ref="G7:G8"/>
    <mergeCell ref="G18:G19"/>
    <mergeCell ref="G20:G22"/>
    <mergeCell ref="E41:E42"/>
    <mergeCell ref="G41:G42"/>
    <mergeCell ref="C49:C50"/>
    <mergeCell ref="D49:D50"/>
    <mergeCell ref="E49:E50"/>
    <mergeCell ref="L49:L50"/>
    <mergeCell ref="M49:M50"/>
    <mergeCell ref="N49:N50"/>
    <mergeCell ref="B47:B50"/>
    <mergeCell ref="C39:C40"/>
    <mergeCell ref="D39:D40"/>
    <mergeCell ref="E39:E40"/>
    <mergeCell ref="G39:G40"/>
    <mergeCell ref="E43:E46"/>
    <mergeCell ref="G43:G46"/>
    <mergeCell ref="C47:C48"/>
    <mergeCell ref="B43:B46"/>
    <mergeCell ref="E47:E48"/>
    <mergeCell ref="N47:N48"/>
    <mergeCell ref="L41:L42"/>
    <mergeCell ref="D43:D46"/>
    <mergeCell ref="M43:M46"/>
    <mergeCell ref="C41:C42"/>
    <mergeCell ref="N43:N46"/>
    <mergeCell ref="N37:N38"/>
    <mergeCell ref="N41:N42"/>
    <mergeCell ref="N28:N30"/>
    <mergeCell ref="C23:C25"/>
    <mergeCell ref="N2:N4"/>
    <mergeCell ref="M37:M38"/>
    <mergeCell ref="N39:N40"/>
    <mergeCell ref="B39:B42"/>
    <mergeCell ref="M31:M33"/>
    <mergeCell ref="G34:G36"/>
    <mergeCell ref="G16:G17"/>
    <mergeCell ref="G28:G30"/>
    <mergeCell ref="M34:M36"/>
    <mergeCell ref="G9:G11"/>
    <mergeCell ref="G12:G13"/>
    <mergeCell ref="G14:G15"/>
    <mergeCell ref="M9:M11"/>
    <mergeCell ref="D7:D8"/>
    <mergeCell ref="D9:D11"/>
    <mergeCell ref="M7:M8"/>
    <mergeCell ref="C31:C33"/>
    <mergeCell ref="E20:E22"/>
    <mergeCell ref="E9:E11"/>
    <mergeCell ref="E12:E13"/>
  </mergeCells>
  <phoneticPr fontId="3" type="noConversion"/>
  <conditionalFormatting sqref="F1:G1 F53:G54 F57:G1048576 F55:F56">
    <cfRule type="containsText" dxfId="11" priority="259" operator="containsText" text="control">
      <formula>NOT(ISERROR(SEARCH("control",F1)))</formula>
    </cfRule>
    <cfRule type="containsText" dxfId="10" priority="260" operator="containsText" text="Normal adjacent">
      <formula>NOT(ISERROR(SEARCH("Normal adjacent",F1)))</formula>
    </cfRule>
    <cfRule type="containsText" dxfId="9" priority="261" operator="containsText" text="prostat">
      <formula>NOT(ISERROR(SEARCH("prostat",F1)))</formula>
    </cfRule>
  </conditionalFormatting>
  <conditionalFormatting sqref="G55">
    <cfRule type="containsText" dxfId="8" priority="7" operator="containsText" text="control">
      <formula>NOT(ISERROR(SEARCH("control",G55)))</formula>
    </cfRule>
    <cfRule type="containsText" dxfId="7" priority="8" operator="containsText" text="Normal adjacent">
      <formula>NOT(ISERROR(SEARCH("Normal adjacent",G55)))</formula>
    </cfRule>
    <cfRule type="containsText" dxfId="6" priority="9" operator="containsText" text="prostat">
      <formula>NOT(ISERROR(SEARCH("prostat",G55)))</formula>
    </cfRule>
  </conditionalFormatting>
  <conditionalFormatting sqref="G56:K56">
    <cfRule type="containsText" dxfId="5" priority="4" operator="containsText" text="control">
      <formula>NOT(ISERROR(SEARCH("control",G56)))</formula>
    </cfRule>
    <cfRule type="containsText" dxfId="4" priority="5" operator="containsText" text="Normal adjacent">
      <formula>NOT(ISERROR(SEARCH("Normal adjacent",G56)))</formula>
    </cfRule>
    <cfRule type="containsText" dxfId="3" priority="6" operator="containsText" text="prostat">
      <formula>NOT(ISERROR(SEARCH("prostat",G56)))</formula>
    </cfRule>
  </conditionalFormatting>
  <conditionalFormatting sqref="C56">
    <cfRule type="containsText" dxfId="2" priority="1" operator="containsText" text="control">
      <formula>NOT(ISERROR(SEARCH("control",C56)))</formula>
    </cfRule>
    <cfRule type="containsText" dxfId="1" priority="2" operator="containsText" text="Normal adjacent">
      <formula>NOT(ISERROR(SEARCH("Normal adjacent",C56)))</formula>
    </cfRule>
    <cfRule type="containsText" dxfId="0" priority="3" operator="containsText" text="prostat">
      <formula>NOT(ISERROR(SEARCH("prostat",C56)))</formula>
    </cfRule>
  </conditionalFormatting>
  <pageMargins left="0.75000000000000011" right="0.75000000000000011" top="1" bottom="1" header="0.5" footer="0.5"/>
  <pageSetup paperSize="9" scale="40" orientation="portrait" horizontalDpi="4294967292" verticalDpi="4294967292"/>
  <rowBreaks count="2" manualBreakCount="2">
    <brk id="52" max="16383" man="1"/>
    <brk id="71" max="16383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Datasets</vt:lpstr>
    </vt:vector>
  </TitlesOfParts>
  <Company>QMCR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Marzec</dc:creator>
  <cp:lastModifiedBy>Jacek Marzec</cp:lastModifiedBy>
  <cp:lastPrinted>2014-04-01T16:19:55Z</cp:lastPrinted>
  <dcterms:created xsi:type="dcterms:W3CDTF">2013-02-14T16:07:59Z</dcterms:created>
  <dcterms:modified xsi:type="dcterms:W3CDTF">2018-06-15T22:36:03Z</dcterms:modified>
</cp:coreProperties>
</file>