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iguel/Desktop/"/>
    </mc:Choice>
  </mc:AlternateContent>
  <bookViews>
    <workbookView xWindow="0" yWindow="460" windowWidth="25600" windowHeight="14440" tabRatio="500" activeTab="3"/>
  </bookViews>
  <sheets>
    <sheet name="Tempos Recolhidos - MPI 662 Myr" sheetId="1" r:id="rId1"/>
    <sheet name="Evolução Tempo Comunicação" sheetId="2" r:id="rId2"/>
    <sheet name="Tcom. Vs Tcomp." sheetId="3" r:id="rId3"/>
    <sheet name="Ganhos MPI 641 Eth vs 662 Myr" sheetId="4" r:id="rId4"/>
  </sheets>
  <externalReferences>
    <externalReference r:id="rId5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4" l="1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58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7" i="4"/>
  <c r="D21" i="4"/>
  <c r="D22" i="4"/>
  <c r="D23" i="4"/>
  <c r="D20" i="4"/>
  <c r="D16" i="4"/>
  <c r="D17" i="4"/>
  <c r="D18" i="4"/>
  <c r="D15" i="4"/>
  <c r="D11" i="4"/>
  <c r="D12" i="4"/>
  <c r="D13" i="4"/>
  <c r="D10" i="4"/>
  <c r="D6" i="4"/>
  <c r="D7" i="4"/>
  <c r="D8" i="4"/>
  <c r="D5" i="4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5" i="2"/>
  <c r="D3" i="2"/>
</calcChain>
</file>

<file path=xl/sharedStrings.xml><?xml version="1.0" encoding="utf-8"?>
<sst xmlns="http://schemas.openxmlformats.org/spreadsheetml/2006/main" count="74" uniqueCount="32">
  <si>
    <t>Matriz 1024*1024</t>
  </si>
  <si>
    <t>N_MAX</t>
  </si>
  <si>
    <t>PPN</t>
  </si>
  <si>
    <t>Tempo Execucao (processo mais lento)</t>
  </si>
  <si>
    <t>Tempo Comunicacao Total</t>
  </si>
  <si>
    <t>Tempo Computacao Total</t>
  </si>
  <si>
    <t>Matriz 2048*2048</t>
  </si>
  <si>
    <t>Matriz 4096*4096</t>
  </si>
  <si>
    <t>Matriz 8192*8192</t>
  </si>
  <si>
    <t>Tempos Recolhidos MPI - 1nodo 662 com Myrinet (8 processos)</t>
  </si>
  <si>
    <t>N_MAX iteracoes = 8000</t>
  </si>
  <si>
    <t>Tam. Matriz</t>
  </si>
  <si>
    <t>Tempo Comunicação Total (ms)</t>
  </si>
  <si>
    <t>Tempo Comunicação Total (minutos)</t>
  </si>
  <si>
    <t>1024*1024</t>
  </si>
  <si>
    <t>2048*2048</t>
  </si>
  <si>
    <t>4096*4096</t>
  </si>
  <si>
    <t>8192*8192</t>
  </si>
  <si>
    <t>Tempo Comunicação Total</t>
  </si>
  <si>
    <t>Tcom. + Tcomp</t>
  </si>
  <si>
    <t>% Comunicacao</t>
  </si>
  <si>
    <t>% Computacao</t>
  </si>
  <si>
    <t>Ganho (Sequencial vs MPI)</t>
  </si>
  <si>
    <t>Matriz</t>
  </si>
  <si>
    <t>Tempo Comunicação Total - 641 Ethernet</t>
  </si>
  <si>
    <t>Tempo Comunicação Total - 662 Myrinet</t>
  </si>
  <si>
    <t>Ganho Myrinet vs Ethernet</t>
  </si>
  <si>
    <t>Ganho Comunicação Myrinet - Nodo 662 vs Ethernet - Nodo 641</t>
  </si>
  <si>
    <t>Ganho Computação Nodo 662 vs Nodo 641</t>
  </si>
  <si>
    <t>Tempo Computação Total - 641</t>
  </si>
  <si>
    <t>Tempo Computação Total - 662</t>
  </si>
  <si>
    <t>Ganho Computação 662 vs 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</si>
</sst>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06D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5" fillId="0" borderId="4" xfId="0" applyFont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 applyAlignment="1">
      <alignment horizontal="center" vertical="center"/>
    </xf>
    <xf numFmtId="0" fontId="5" fillId="0" borderId="0" xfId="0" applyFont="1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8" borderId="14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10" fontId="0" fillId="0" borderId="0" xfId="0" applyNumberFormat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0" fillId="0" borderId="14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0" fontId="1" fillId="5" borderId="14" xfId="0" applyFont="1" applyFill="1" applyBorder="1" applyAlignment="1">
      <alignment horizontal="center"/>
    </xf>
    <xf numFmtId="10" fontId="1" fillId="5" borderId="14" xfId="0" applyNumberFormat="1" applyFont="1" applyFill="1" applyBorder="1" applyAlignment="1">
      <alignment horizontal="center"/>
    </xf>
    <xf numFmtId="0" fontId="1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7">
    <cellStyle name="Hiperligação" xfId="1" builtinId="8" hidden="1"/>
    <cellStyle name="Hiperligação" xfId="3" builtinId="8" hidden="1"/>
    <cellStyle name="Hiperligação" xfId="5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Evolução do Tempo de Comunicação Total de Todos os Processos (t</a:t>
            </a:r>
            <a:r>
              <a:rPr lang="en-US" sz="1800" b="1" i="0" baseline="-25000">
                <a:solidFill>
                  <a:schemeClr val="tx1"/>
                </a:solidFill>
                <a:effectLst/>
              </a:rPr>
              <a:t>MPI_SEND</a:t>
            </a:r>
            <a:r>
              <a:rPr lang="en-US" sz="1800" b="1" i="0" baseline="0">
                <a:solidFill>
                  <a:schemeClr val="tx1"/>
                </a:solidFill>
                <a:effectLst/>
              </a:rPr>
              <a:t>+t</a:t>
            </a:r>
            <a:r>
              <a:rPr lang="en-US" sz="1800" b="1" i="0" baseline="-25000">
                <a:solidFill>
                  <a:schemeClr val="tx1"/>
                </a:solidFill>
                <a:effectLst/>
              </a:rPr>
              <a:t>MPI_RECV</a:t>
            </a:r>
            <a:r>
              <a:rPr lang="en-US" sz="1800" b="1" i="0" baseline="0">
                <a:solidFill>
                  <a:schemeClr val="tx1"/>
                </a:solidFill>
                <a:effectLst/>
              </a:rPr>
              <a:t>)</a:t>
            </a:r>
            <a:endParaRPr lang="en-U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(N_MAX=8000) - 1 nodo 662 c/ Myrinet</a:t>
            </a:r>
            <a:endParaRPr lang="en-US" sz="1800" b="1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1024x1024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'Evolução Tempo Comunicação'!$B$5:$B$8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'Evolução Tempo Comunicação'!$D$5:$D$8</c:f>
              <c:numCache>
                <c:formatCode>General</c:formatCode>
                <c:ptCount val="4"/>
                <c:pt idx="0">
                  <c:v>0.297455967261579</c:v>
                </c:pt>
                <c:pt idx="1">
                  <c:v>0.400863917468394</c:v>
                </c:pt>
                <c:pt idx="2">
                  <c:v>0.61727171790121</c:v>
                </c:pt>
                <c:pt idx="3">
                  <c:v>0.792246168251159</c:v>
                </c:pt>
              </c:numCache>
            </c:numRef>
          </c:yVal>
          <c:smooth val="0"/>
        </c:ser>
        <c:ser>
          <c:idx val="1"/>
          <c:order val="1"/>
          <c:tx>
            <c:v>Matriz 2048x2048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'Evolução Tempo Comunicação'!$B$9:$B$12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'Evolução Tempo Comunicação'!$D$9:$D$12</c:f>
              <c:numCache>
                <c:formatCode>General</c:formatCode>
                <c:ptCount val="4"/>
                <c:pt idx="0">
                  <c:v>1.10965156888597</c:v>
                </c:pt>
                <c:pt idx="1">
                  <c:v>0.925232651850465</c:v>
                </c:pt>
                <c:pt idx="2">
                  <c:v>1.327710902655422</c:v>
                </c:pt>
                <c:pt idx="3">
                  <c:v>1.723589170113845</c:v>
                </c:pt>
              </c:numCache>
            </c:numRef>
          </c:yVal>
          <c:smooth val="0"/>
        </c:ser>
        <c:ser>
          <c:idx val="2"/>
          <c:order val="2"/>
          <c:tx>
            <c:v>Matriz 4096x4096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ot"/>
              </a:ln>
              <a:effectLst/>
            </c:spPr>
          </c:marker>
          <c:xVal>
            <c:numRef>
              <c:f>'Evolução Tempo Comunicação'!$B$13:$B$16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'Evolução Tempo Comunicação'!$D$13:$D$16</c:f>
              <c:numCache>
                <c:formatCode>General</c:formatCode>
                <c:ptCount val="4"/>
                <c:pt idx="0">
                  <c:v>4.81970334297274</c:v>
                </c:pt>
                <c:pt idx="1">
                  <c:v>3.170107706340215</c:v>
                </c:pt>
                <c:pt idx="2">
                  <c:v>3.663619107327238</c:v>
                </c:pt>
                <c:pt idx="3">
                  <c:v>4.045949674758565</c:v>
                </c:pt>
              </c:numCache>
            </c:numRef>
          </c:yVal>
          <c:smooth val="0"/>
        </c:ser>
        <c:ser>
          <c:idx val="3"/>
          <c:order val="3"/>
          <c:tx>
            <c:v>Matriz 8192x8192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xVal>
            <c:numRef>
              <c:f>'Evolução Tempo Comunicação'!$B$17:$B$20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'Evolução Tempo Comunicação'!$D$17:$D$20</c:f>
              <c:numCache>
                <c:formatCode>General</c:formatCode>
                <c:ptCount val="4"/>
                <c:pt idx="0">
                  <c:v>18.39995320346657</c:v>
                </c:pt>
                <c:pt idx="1">
                  <c:v>9.384974618769948</c:v>
                </c:pt>
                <c:pt idx="2">
                  <c:v>9.543158585752982</c:v>
                </c:pt>
                <c:pt idx="3">
                  <c:v>10.65441338797549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3778976"/>
        <c:axId val="-1163288416"/>
      </c:scatterChart>
      <c:valAx>
        <c:axId val="-1163778976"/>
        <c:scaling>
          <c:orientation val="minMax"/>
          <c:max val="8.0"/>
          <c:min val="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 i="0" baseline="0">
                    <a:solidFill>
                      <a:schemeClr val="tx1"/>
                    </a:solidFill>
                    <a:effectLst/>
                  </a:rPr>
                  <a:t># Processos</a:t>
                </a:r>
                <a:endParaRPr lang="pt-PT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3288416"/>
        <c:crosses val="autoZero"/>
        <c:crossBetween val="midCat"/>
        <c:majorUnit val="2.0"/>
      </c:valAx>
      <c:valAx>
        <c:axId val="-1163288416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Tempo (minutos)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63778976"/>
        <c:crosses val="autoZero"/>
        <c:crossBetween val="midCat"/>
        <c:majorUnit val="2.0"/>
        <c:min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%</a:t>
            </a:r>
            <a:r>
              <a:rPr lang="pt-PT" b="1" baseline="0">
                <a:solidFill>
                  <a:schemeClr val="tx1"/>
                </a:solidFill>
              </a:rPr>
              <a:t>Tempo Comunicação vs %Tempo Computação</a:t>
            </a:r>
          </a:p>
          <a:p>
            <a:pPr>
              <a:defRPr/>
            </a:pPr>
            <a:r>
              <a:rPr lang="pt-PT" b="1" baseline="0">
                <a:solidFill>
                  <a:schemeClr val="tx1"/>
                </a:solidFill>
              </a:rPr>
              <a:t>(Matriz 1024x1024; N_MAX = 8000) - 1 Nodo 662 c/ Myrinet</a:t>
            </a:r>
            <a:endParaRPr lang="pt-PT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'Tcom. Vs Tcomp.'!$B$5:$B$8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'Tcom. Vs Tcomp.'!$G$5:$G$8</c:f>
              <c:numCache>
                <c:formatCode>0.0</c:formatCode>
                <c:ptCount val="4"/>
                <c:pt idx="0">
                  <c:v>49.9867830668458</c:v>
                </c:pt>
                <c:pt idx="1">
                  <c:v>42.60730374555533</c:v>
                </c:pt>
                <c:pt idx="2">
                  <c:v>32.82892627275049</c:v>
                </c:pt>
                <c:pt idx="3">
                  <c:v>27.37993829884937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'Tcom. Vs Tcomp.'!$B$5:$B$8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'Tcom. Vs Tcomp.'!$F$5:$F$8</c:f>
              <c:numCache>
                <c:formatCode>0.0</c:formatCode>
                <c:ptCount val="4"/>
                <c:pt idx="0">
                  <c:v>50.01321693315421</c:v>
                </c:pt>
                <c:pt idx="1">
                  <c:v>57.39269625444467</c:v>
                </c:pt>
                <c:pt idx="2">
                  <c:v>67.17107372724951</c:v>
                </c:pt>
                <c:pt idx="3">
                  <c:v>72.62006170115063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199046416"/>
        <c:axId val="-1198794752"/>
      </c:barChart>
      <c:catAx>
        <c:axId val="-11990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98794752"/>
        <c:crosses val="autoZero"/>
        <c:auto val="1"/>
        <c:lblAlgn val="ctr"/>
        <c:lblOffset val="100"/>
        <c:noMultiLvlLbl val="0"/>
      </c:catAx>
      <c:valAx>
        <c:axId val="-11987947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%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Tempo (ms)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9904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%</a:t>
            </a:r>
            <a:r>
              <a:rPr lang="pt-PT" b="1" baseline="0">
                <a:solidFill>
                  <a:schemeClr val="tx1"/>
                </a:solidFill>
              </a:rPr>
              <a:t>Tempo Comunicação vs %Tempo Computação</a:t>
            </a:r>
          </a:p>
          <a:p>
            <a:pPr>
              <a:defRPr/>
            </a:pPr>
            <a:r>
              <a:rPr lang="pt-PT" b="1" baseline="0">
                <a:solidFill>
                  <a:schemeClr val="tx1"/>
                </a:solidFill>
              </a:rPr>
              <a:t>(Matriz 2048x2048; N_MAX = 8000) - 1 Nodo 662 c/ Myrinet</a:t>
            </a:r>
            <a:endParaRPr lang="pt-PT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'Tcom. Vs Tcomp.'!$B$5:$B$8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'Tcom. Vs Tcomp.'!$G$9:$G$12</c:f>
              <c:numCache>
                <c:formatCode>0.0</c:formatCode>
                <c:ptCount val="4"/>
                <c:pt idx="0">
                  <c:v>49.98854520790186</c:v>
                </c:pt>
                <c:pt idx="1">
                  <c:v>50.81488239592603</c:v>
                </c:pt>
                <c:pt idx="2">
                  <c:v>41.91044423145813</c:v>
                </c:pt>
                <c:pt idx="3">
                  <c:v>35.76337143494905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'Tcom. Vs Tcomp.'!$B$5:$B$8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'Tcom. Vs Tcomp.'!$F$9:$F$12</c:f>
              <c:numCache>
                <c:formatCode>0.0</c:formatCode>
                <c:ptCount val="4"/>
                <c:pt idx="0">
                  <c:v>50.01145479209813</c:v>
                </c:pt>
                <c:pt idx="1">
                  <c:v>49.18511760407396</c:v>
                </c:pt>
                <c:pt idx="2">
                  <c:v>58.08955576854187</c:v>
                </c:pt>
                <c:pt idx="3">
                  <c:v>64.23662856505093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153097488"/>
        <c:axId val="-1198803056"/>
      </c:barChart>
      <c:catAx>
        <c:axId val="-11530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98803056"/>
        <c:crosses val="autoZero"/>
        <c:auto val="1"/>
        <c:lblAlgn val="ctr"/>
        <c:lblOffset val="100"/>
        <c:noMultiLvlLbl val="0"/>
      </c:catAx>
      <c:valAx>
        <c:axId val="-119880305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%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Tempo (ms)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5309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%</a:t>
            </a:r>
            <a:r>
              <a:rPr lang="pt-PT" b="1" baseline="0">
                <a:solidFill>
                  <a:schemeClr val="tx1"/>
                </a:solidFill>
              </a:rPr>
              <a:t>Tempo Comunicação vs %Tempo Computação</a:t>
            </a:r>
          </a:p>
          <a:p>
            <a:pPr>
              <a:defRPr/>
            </a:pPr>
            <a:r>
              <a:rPr lang="pt-PT" b="1" baseline="0">
                <a:solidFill>
                  <a:schemeClr val="tx1"/>
                </a:solidFill>
              </a:rPr>
              <a:t>(Matriz 4096x4096; N_MAX = 8000) - 1 Nodo 662 c/ Myrinet</a:t>
            </a:r>
            <a:endParaRPr lang="pt-PT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'Tcom. Vs Tcomp.'!$B$5:$B$8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'Tcom. Vs Tcomp.'!$G$13:$G$16</c:f>
              <c:numCache>
                <c:formatCode>0.0</c:formatCode>
                <c:ptCount val="4"/>
                <c:pt idx="0">
                  <c:v>49.99044070344151</c:v>
                </c:pt>
                <c:pt idx="1">
                  <c:v>61.04290953766147</c:v>
                </c:pt>
                <c:pt idx="2">
                  <c:v>58.27376907083592</c:v>
                </c:pt>
                <c:pt idx="3">
                  <c:v>57.74704548205437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'Tcom. Vs Tcomp.'!$B$5:$B$8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'Tcom. Vs Tcomp.'!$F$13:$F$16</c:f>
              <c:numCache>
                <c:formatCode>0.0</c:formatCode>
                <c:ptCount val="4"/>
                <c:pt idx="0">
                  <c:v>50.0095592965585</c:v>
                </c:pt>
                <c:pt idx="1">
                  <c:v>38.95709046233853</c:v>
                </c:pt>
                <c:pt idx="2">
                  <c:v>41.72623092916407</c:v>
                </c:pt>
                <c:pt idx="3">
                  <c:v>42.25295451794562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184250768"/>
        <c:axId val="-1184238672"/>
      </c:barChart>
      <c:catAx>
        <c:axId val="-11842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84238672"/>
        <c:crosses val="autoZero"/>
        <c:auto val="1"/>
        <c:lblAlgn val="ctr"/>
        <c:lblOffset val="100"/>
        <c:noMultiLvlLbl val="0"/>
      </c:catAx>
      <c:valAx>
        <c:axId val="-118423867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%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Tempo (ms)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84250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%</a:t>
            </a:r>
            <a:r>
              <a:rPr lang="pt-PT" b="1" baseline="0">
                <a:solidFill>
                  <a:schemeClr val="tx1"/>
                </a:solidFill>
              </a:rPr>
              <a:t>Tempo Comunicação vs %Tempo Computação</a:t>
            </a:r>
          </a:p>
          <a:p>
            <a:pPr>
              <a:defRPr/>
            </a:pPr>
            <a:r>
              <a:rPr lang="pt-PT" b="1" baseline="0">
                <a:solidFill>
                  <a:schemeClr val="tx1"/>
                </a:solidFill>
              </a:rPr>
              <a:t>(Matriz 8192x8192; N_MAX = 8000) - 1 Nodo 662 c/ Myrinet</a:t>
            </a:r>
            <a:endParaRPr lang="pt-PT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Tempo Computação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'Tcom. Vs Tcomp.'!$B$5:$B$8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'Tcom. Vs Tcomp.'!$G$17:$G$20</c:f>
              <c:numCache>
                <c:formatCode>0.0</c:formatCode>
                <c:ptCount val="4"/>
                <c:pt idx="0">
                  <c:v>49.99043804776006</c:v>
                </c:pt>
                <c:pt idx="1">
                  <c:v>66.81902964406108</c:v>
                </c:pt>
                <c:pt idx="2">
                  <c:v>68.17234903464447</c:v>
                </c:pt>
                <c:pt idx="3">
                  <c:v>69.37252152450185</c:v>
                </c:pt>
              </c:numCache>
            </c:numRef>
          </c:val>
        </c:ser>
        <c:ser>
          <c:idx val="0"/>
          <c:order val="1"/>
          <c:tx>
            <c:v>Tempo Comunicação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'Tcom. Vs Tcomp.'!$B$5:$B$8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'Tcom. Vs Tcomp.'!$F$17:$F$20</c:f>
              <c:numCache>
                <c:formatCode>0.0</c:formatCode>
                <c:ptCount val="4"/>
                <c:pt idx="0">
                  <c:v>50.00956195223993</c:v>
                </c:pt>
                <c:pt idx="1">
                  <c:v>33.18097035593892</c:v>
                </c:pt>
                <c:pt idx="2">
                  <c:v>31.82765096535553</c:v>
                </c:pt>
                <c:pt idx="3">
                  <c:v>30.62747847549815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1152794288"/>
        <c:axId val="-1152769792"/>
      </c:barChart>
      <c:catAx>
        <c:axId val="-11527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52769792"/>
        <c:crosses val="autoZero"/>
        <c:auto val="1"/>
        <c:lblAlgn val="ctr"/>
        <c:lblOffset val="100"/>
        <c:noMultiLvlLbl val="0"/>
      </c:catAx>
      <c:valAx>
        <c:axId val="-11527697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%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Tempo (ms)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152794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Comparação SpeedUp's: MPI</a:t>
            </a:r>
            <a:r>
              <a:rPr lang="en-US" sz="1800" b="1" baseline="0">
                <a:solidFill>
                  <a:schemeClr val="tx1"/>
                </a:solidFill>
              </a:rPr>
              <a:t> 641 Ethernet vs MPI 662 Myrinet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/>
            </a:pPr>
            <a:r>
              <a:rPr lang="en-US" sz="1800" b="1">
                <a:solidFill>
                  <a:schemeClr val="tx1"/>
                </a:solidFill>
              </a:rPr>
              <a:t>(N_MAX=8000)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0732045215273162"/>
          <c:y val="0.153941206345061"/>
          <c:w val="0.624088120609599"/>
          <c:h val="0.717665014987132"/>
        </c:manualLayout>
      </c:layout>
      <c:scatterChart>
        <c:scatterStyle val="lineMarker"/>
        <c:varyColors val="0"/>
        <c:ser>
          <c:idx val="4"/>
          <c:order val="0"/>
          <c:tx>
            <c:v>Matriz 1024x1024 - MPI 641 Eth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'[1]Ganhos MPI - 1nodo'!$U$80:$U$95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xVal>
          <c:yVal>
            <c:numRef>
              <c:f>'[1]Ganhos MPI - 1nodo'!$W$80:$W$95</c:f>
              <c:numCache>
                <c:formatCode>General</c:formatCode>
                <c:ptCount val="16"/>
                <c:pt idx="0">
                  <c:v>0.776639164866616</c:v>
                </c:pt>
                <c:pt idx="1">
                  <c:v>1.309679600229358</c:v>
                </c:pt>
                <c:pt idx="2">
                  <c:v>1.507859098609482</c:v>
                </c:pt>
                <c:pt idx="3">
                  <c:v>1.678355288331309</c:v>
                </c:pt>
                <c:pt idx="4">
                  <c:v>1.747835641036121</c:v>
                </c:pt>
                <c:pt idx="5">
                  <c:v>1.867052904293335</c:v>
                </c:pt>
                <c:pt idx="6">
                  <c:v>1.921918579787685</c:v>
                </c:pt>
                <c:pt idx="7">
                  <c:v>2.011144278575239</c:v>
                </c:pt>
                <c:pt idx="8">
                  <c:v>1.958082428861355</c:v>
                </c:pt>
                <c:pt idx="9">
                  <c:v>1.983544358531878</c:v>
                </c:pt>
                <c:pt idx="10">
                  <c:v>1.783976925242781</c:v>
                </c:pt>
                <c:pt idx="11">
                  <c:v>1.991068990607328</c:v>
                </c:pt>
                <c:pt idx="12">
                  <c:v>1.924080467624188</c:v>
                </c:pt>
                <c:pt idx="13">
                  <c:v>2.018350436653451</c:v>
                </c:pt>
                <c:pt idx="14">
                  <c:v>2.152361490407272</c:v>
                </c:pt>
                <c:pt idx="15">
                  <c:v>0.581138293509183</c:v>
                </c:pt>
              </c:numCache>
            </c:numRef>
          </c:yVal>
          <c:smooth val="0"/>
        </c:ser>
        <c:ser>
          <c:idx val="5"/>
          <c:order val="1"/>
          <c:tx>
            <c:v>Matriz 2048x2048 - MPI 641 Eth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'[1]Ganhos MPI - 1nodo'!$U$97:$U$112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xVal>
          <c:yVal>
            <c:numRef>
              <c:f>'[1]Ganhos MPI - 1nodo'!$W$97:$W$112</c:f>
              <c:numCache>
                <c:formatCode>General</c:formatCode>
                <c:ptCount val="16"/>
                <c:pt idx="0">
                  <c:v>1.10234055607129</c:v>
                </c:pt>
                <c:pt idx="1">
                  <c:v>2.162835420868586</c:v>
                </c:pt>
                <c:pt idx="2">
                  <c:v>2.376819930328411</c:v>
                </c:pt>
                <c:pt idx="3">
                  <c:v>2.602736291297395</c:v>
                </c:pt>
                <c:pt idx="4">
                  <c:v>3.254678685642305</c:v>
                </c:pt>
                <c:pt idx="5">
                  <c:v>4.467684288525103</c:v>
                </c:pt>
                <c:pt idx="6">
                  <c:v>4.904711157987649</c:v>
                </c:pt>
                <c:pt idx="7">
                  <c:v>5.150782158839234</c:v>
                </c:pt>
                <c:pt idx="8">
                  <c:v>4.924244677925205</c:v>
                </c:pt>
                <c:pt idx="9">
                  <c:v>4.817973269249571</c:v>
                </c:pt>
                <c:pt idx="10">
                  <c:v>5.283946992460788</c:v>
                </c:pt>
                <c:pt idx="11">
                  <c:v>4.43829545568559</c:v>
                </c:pt>
                <c:pt idx="12">
                  <c:v>4.542567953848399</c:v>
                </c:pt>
                <c:pt idx="13">
                  <c:v>4.946848425900014</c:v>
                </c:pt>
                <c:pt idx="14">
                  <c:v>4.84687352413337</c:v>
                </c:pt>
                <c:pt idx="15">
                  <c:v>1.650703308980218</c:v>
                </c:pt>
              </c:numCache>
            </c:numRef>
          </c:yVal>
          <c:smooth val="0"/>
        </c:ser>
        <c:ser>
          <c:idx val="6"/>
          <c:order val="2"/>
          <c:tx>
            <c:v>Matriz 4096x4096 - MPI 641 Eth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</c:marker>
          <c:xVal>
            <c:numRef>
              <c:f>'[1]Ganhos MPI - 1nodo'!$U$114:$U$129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xVal>
          <c:yVal>
            <c:numRef>
              <c:f>'[1]Ganhos MPI - 1nodo'!$W$114:$W$129</c:f>
              <c:numCache>
                <c:formatCode>General</c:formatCode>
                <c:ptCount val="16"/>
                <c:pt idx="0">
                  <c:v>1.113626410433899</c:v>
                </c:pt>
                <c:pt idx="1">
                  <c:v>2.369473998627177</c:v>
                </c:pt>
                <c:pt idx="2">
                  <c:v>2.692701644700352</c:v>
                </c:pt>
                <c:pt idx="3">
                  <c:v>2.735831533543735</c:v>
                </c:pt>
                <c:pt idx="4">
                  <c:v>3.43184941834827</c:v>
                </c:pt>
                <c:pt idx="5">
                  <c:v>4.045470218730586</c:v>
                </c:pt>
                <c:pt idx="6">
                  <c:v>4.441153227414844</c:v>
                </c:pt>
                <c:pt idx="7">
                  <c:v>4.956843938623786</c:v>
                </c:pt>
                <c:pt idx="8">
                  <c:v>3.716832663536385</c:v>
                </c:pt>
                <c:pt idx="9">
                  <c:v>3.826779465933727</c:v>
                </c:pt>
                <c:pt idx="10">
                  <c:v>3.957276110397848</c:v>
                </c:pt>
                <c:pt idx="11">
                  <c:v>3.163482365366588</c:v>
                </c:pt>
                <c:pt idx="12">
                  <c:v>4.07032308339552</c:v>
                </c:pt>
                <c:pt idx="13">
                  <c:v>4.603204062120883</c:v>
                </c:pt>
                <c:pt idx="14">
                  <c:v>4.129214464168029</c:v>
                </c:pt>
                <c:pt idx="15">
                  <c:v>3.643547043935191</c:v>
                </c:pt>
              </c:numCache>
            </c:numRef>
          </c:yVal>
          <c:smooth val="0"/>
        </c:ser>
        <c:ser>
          <c:idx val="7"/>
          <c:order val="3"/>
          <c:tx>
            <c:v>Matriz 8192x8192 - MPI 641 Eth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  <a:prstDash val="dash"/>
              </a:ln>
              <a:effectLst/>
            </c:spPr>
          </c:marker>
          <c:xVal>
            <c:numRef>
              <c:f>'[1]Ganhos MPI - 1nodo'!$U$131:$U$146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</c:numCache>
            </c:numRef>
          </c:xVal>
          <c:yVal>
            <c:numRef>
              <c:f>'[1]Ganhos MPI - 1nodo'!$W$131:$W$146</c:f>
              <c:numCache>
                <c:formatCode>General</c:formatCode>
                <c:ptCount val="16"/>
                <c:pt idx="0">
                  <c:v>1.109510011172776</c:v>
                </c:pt>
                <c:pt idx="1">
                  <c:v>2.473561343385138</c:v>
                </c:pt>
                <c:pt idx="2">
                  <c:v>2.775837860838174</c:v>
                </c:pt>
                <c:pt idx="3">
                  <c:v>2.720285690918528</c:v>
                </c:pt>
                <c:pt idx="4">
                  <c:v>3.490347209506575</c:v>
                </c:pt>
                <c:pt idx="5">
                  <c:v>4.005291940437973</c:v>
                </c:pt>
                <c:pt idx="6">
                  <c:v>5.038060944293404</c:v>
                </c:pt>
                <c:pt idx="7">
                  <c:v>5.469664088745602</c:v>
                </c:pt>
                <c:pt idx="8">
                  <c:v>4.984932062369152</c:v>
                </c:pt>
                <c:pt idx="9">
                  <c:v>5.104096036171162</c:v>
                </c:pt>
                <c:pt idx="10">
                  <c:v>4.72062733999374</c:v>
                </c:pt>
                <c:pt idx="11">
                  <c:v>5.253693361405824</c:v>
                </c:pt>
                <c:pt idx="12">
                  <c:v>5.297072349067324</c:v>
                </c:pt>
                <c:pt idx="13">
                  <c:v>3.699780830490987</c:v>
                </c:pt>
                <c:pt idx="14">
                  <c:v>5.560199374407704</c:v>
                </c:pt>
                <c:pt idx="15">
                  <c:v>4.827005473454164</c:v>
                </c:pt>
              </c:numCache>
            </c:numRef>
          </c:yVal>
          <c:smooth val="0"/>
        </c:ser>
        <c:ser>
          <c:idx val="0"/>
          <c:order val="4"/>
          <c:tx>
            <c:v>Matriz 1024x1024 - MPI 662 Myri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'Ganhos MPI 641 Eth vs 662 Myr'!$B$5:$B$8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'Ganhos MPI 641 Eth vs 662 Myr'!$D$5:$D$8</c:f>
              <c:numCache>
                <c:formatCode>General</c:formatCode>
                <c:ptCount val="4"/>
                <c:pt idx="0">
                  <c:v>0.706936113572484</c:v>
                </c:pt>
                <c:pt idx="1">
                  <c:v>1.203698499884783</c:v>
                </c:pt>
                <c:pt idx="2">
                  <c:v>1.372187856779862</c:v>
                </c:pt>
                <c:pt idx="3">
                  <c:v>1.540939662080288</c:v>
                </c:pt>
              </c:numCache>
            </c:numRef>
          </c:yVal>
          <c:smooth val="0"/>
        </c:ser>
        <c:ser>
          <c:idx val="1"/>
          <c:order val="5"/>
          <c:tx>
            <c:v>Matriz 2048x2048 - MPI 662 Myri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'Ganhos MPI 641 Eth vs 662 Myr'!$B$10:$B$13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'Ganhos MPI 641 Eth vs 662 Myr'!$D$10:$D$13</c:f>
              <c:numCache>
                <c:formatCode>General</c:formatCode>
                <c:ptCount val="4"/>
                <c:pt idx="0">
                  <c:v>1.156228964978948</c:v>
                </c:pt>
                <c:pt idx="1">
                  <c:v>2.726841178493677</c:v>
                </c:pt>
                <c:pt idx="2">
                  <c:v>3.365809474712933</c:v>
                </c:pt>
                <c:pt idx="3">
                  <c:v>3.822328470329678</c:v>
                </c:pt>
              </c:numCache>
            </c:numRef>
          </c:yVal>
          <c:smooth val="0"/>
        </c:ser>
        <c:ser>
          <c:idx val="2"/>
          <c:order val="6"/>
          <c:tx>
            <c:v>Matriz 4096x4096 - MPI 662 Myri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  <a:effectLst/>
            </c:spPr>
          </c:marker>
          <c:xVal>
            <c:numRef>
              <c:f>'Ganhos MPI 641 Eth vs 662 Myr'!$B$15:$B$18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'Ganhos MPI 641 Eth vs 662 Myr'!$D$15:$D$18</c:f>
              <c:numCache>
                <c:formatCode>General</c:formatCode>
                <c:ptCount val="4"/>
                <c:pt idx="0">
                  <c:v>1.01848386761141</c:v>
                </c:pt>
                <c:pt idx="1">
                  <c:v>2.411879358546277</c:v>
                </c:pt>
                <c:pt idx="2">
                  <c:v>3.352319348832077</c:v>
                </c:pt>
                <c:pt idx="3">
                  <c:v>4.097799902858845</c:v>
                </c:pt>
              </c:numCache>
            </c:numRef>
          </c:yVal>
          <c:smooth val="0"/>
        </c:ser>
        <c:ser>
          <c:idx val="3"/>
          <c:order val="7"/>
          <c:tx>
            <c:v>Matriz 8192x8192 - MPI 662 Myri</c:v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  <a:effectLst/>
            </c:spPr>
          </c:marker>
          <c:xVal>
            <c:numRef>
              <c:f>'Ganhos MPI 641 Eth vs 662 Myr'!$B$20:$B$23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'Ganhos MPI 641 Eth vs 662 Myr'!$D$20:$D$23</c:f>
              <c:numCache>
                <c:formatCode>General</c:formatCode>
                <c:ptCount val="4"/>
                <c:pt idx="0">
                  <c:v>1.004372284681949</c:v>
                </c:pt>
                <c:pt idx="1">
                  <c:v>2.612287790489243</c:v>
                </c:pt>
                <c:pt idx="2">
                  <c:v>3.695445382724036</c:v>
                </c:pt>
                <c:pt idx="3">
                  <c:v>4.246324719823552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7324928"/>
        <c:axId val="-1027137136"/>
      </c:scatterChart>
      <c:valAx>
        <c:axId val="-1027324928"/>
        <c:scaling>
          <c:orientation val="minMax"/>
          <c:max val="8.0"/>
          <c:min val="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chemeClr val="tx1"/>
                    </a:solidFill>
                  </a:rPr>
                  <a:t>#</a:t>
                </a:r>
                <a:r>
                  <a:rPr lang="pt-PT" sz="1800" b="1" baseline="0">
                    <a:solidFill>
                      <a:schemeClr val="tx1"/>
                    </a:solidFill>
                  </a:rPr>
                  <a:t> Processos</a:t>
                </a:r>
                <a:endParaRPr lang="pt-PT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27137136"/>
        <c:crosses val="autoZero"/>
        <c:crossBetween val="midCat"/>
        <c:majorUnit val="2.0"/>
      </c:valAx>
      <c:valAx>
        <c:axId val="-1027137136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Ganho (TexecSeq/TexecParalel)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0273249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183183197103"/>
          <c:y val="0.358317060035402"/>
          <c:w val="0.301137527954387"/>
          <c:h val="0.407855494184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17</xdr:col>
      <xdr:colOff>397541</xdr:colOff>
      <xdr:row>29</xdr:row>
      <xdr:rowOff>165597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14</xdr:col>
      <xdr:colOff>812800</xdr:colOff>
      <xdr:row>18</xdr:row>
      <xdr:rowOff>12700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3</xdr:row>
      <xdr:rowOff>0</xdr:rowOff>
    </xdr:from>
    <xdr:to>
      <xdr:col>23</xdr:col>
      <xdr:colOff>0</xdr:colOff>
      <xdr:row>18</xdr:row>
      <xdr:rowOff>12700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30</xdr:col>
      <xdr:colOff>812800</xdr:colOff>
      <xdr:row>18</xdr:row>
      <xdr:rowOff>12700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25400</xdr:colOff>
      <xdr:row>3</xdr:row>
      <xdr:rowOff>0</xdr:rowOff>
    </xdr:from>
    <xdr:to>
      <xdr:col>39</xdr:col>
      <xdr:colOff>0</xdr:colOff>
      <xdr:row>18</xdr:row>
      <xdr:rowOff>12700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449262</xdr:colOff>
      <xdr:row>29</xdr:row>
      <xdr:rowOff>119409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P%20-%20Trabalho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hos - OpenMP"/>
      <sheetName val="Tempos Recolhidos MPI - 1nodo"/>
      <sheetName val="Tempos Recolhidos MPI - 2nodos"/>
      <sheetName val="Ganhos MPI - 1nodo"/>
      <sheetName val="Ganhos MPI - 2nodo"/>
      <sheetName val="Evol. Tcomunicacao MPI - 1nodo"/>
      <sheetName val="Evol. Tcomunicacao MPI - 2nodo"/>
      <sheetName val="Tcom. vs Tcomp. MPI - 1nodo"/>
      <sheetName val="Tcom. Vs Tcomp. MPI - 2nodo"/>
      <sheetName val="Ganhos MPI vs OpenMP - 1nodo"/>
      <sheetName val="Ganhos MPI vs OpenMP - 2nodo"/>
    </sheetNames>
    <sheetDataSet>
      <sheetData sheetId="0">
        <row r="51">
          <cell r="D51">
            <v>0</v>
          </cell>
          <cell r="G51">
            <v>0</v>
          </cell>
        </row>
        <row r="52">
          <cell r="D52">
            <v>2</v>
          </cell>
          <cell r="G52">
            <v>1.2166216135543373</v>
          </cell>
        </row>
        <row r="53">
          <cell r="D53">
            <v>4</v>
          </cell>
          <cell r="G53">
            <v>1.4984843504836904</v>
          </cell>
        </row>
        <row r="54">
          <cell r="D54">
            <v>6</v>
          </cell>
          <cell r="G54">
            <v>1.8015553505429662</v>
          </cell>
        </row>
        <row r="55">
          <cell r="D55">
            <v>8</v>
          </cell>
          <cell r="G55">
            <v>1.9971647057556996</v>
          </cell>
        </row>
        <row r="56">
          <cell r="D56">
            <v>10</v>
          </cell>
          <cell r="G56">
            <v>2.0471124911072685</v>
          </cell>
        </row>
        <row r="57">
          <cell r="D57">
            <v>12</v>
          </cell>
          <cell r="G57">
            <v>2.1765989381505753</v>
          </cell>
        </row>
        <row r="58">
          <cell r="D58">
            <v>14</v>
          </cell>
          <cell r="G58">
            <v>2.2187470924552195</v>
          </cell>
        </row>
        <row r="59">
          <cell r="D59">
            <v>16</v>
          </cell>
          <cell r="G59">
            <v>2.2784382712760434</v>
          </cell>
        </row>
        <row r="60">
          <cell r="D60">
            <v>18</v>
          </cell>
          <cell r="G60">
            <v>2.2792891939425628</v>
          </cell>
        </row>
        <row r="61">
          <cell r="D61">
            <v>20</v>
          </cell>
          <cell r="G61">
            <v>2.3893022477064396</v>
          </cell>
        </row>
        <row r="62">
          <cell r="D62">
            <v>22</v>
          </cell>
          <cell r="G62">
            <v>2.3910843130970254</v>
          </cell>
        </row>
        <row r="63">
          <cell r="D63">
            <v>24</v>
          </cell>
          <cell r="G63">
            <v>2.4901902454777813</v>
          </cell>
        </row>
        <row r="103">
          <cell r="D103">
            <v>0</v>
          </cell>
          <cell r="G103">
            <v>0</v>
          </cell>
        </row>
        <row r="104">
          <cell r="D104">
            <v>2</v>
          </cell>
          <cell r="G104">
            <v>2.1677610177520013</v>
          </cell>
        </row>
        <row r="105">
          <cell r="D105">
            <v>4</v>
          </cell>
          <cell r="G105">
            <v>3.6381883413048572</v>
          </cell>
        </row>
        <row r="106">
          <cell r="D106">
            <v>6</v>
          </cell>
          <cell r="G106">
            <v>4.279707988628112</v>
          </cell>
        </row>
        <row r="107">
          <cell r="D107">
            <v>8</v>
          </cell>
          <cell r="G107">
            <v>4.6972182946907566</v>
          </cell>
        </row>
        <row r="108">
          <cell r="D108">
            <v>10</v>
          </cell>
          <cell r="G108">
            <v>4.9107837543441049</v>
          </cell>
        </row>
        <row r="109">
          <cell r="D109">
            <v>12</v>
          </cell>
          <cell r="G109">
            <v>5.2255075385181264</v>
          </cell>
        </row>
        <row r="110">
          <cell r="D110">
            <v>14</v>
          </cell>
          <cell r="G110">
            <v>5.478662436862022</v>
          </cell>
        </row>
        <row r="111">
          <cell r="D111">
            <v>16</v>
          </cell>
          <cell r="G111">
            <v>5.3053147938905605</v>
          </cell>
        </row>
        <row r="112">
          <cell r="D112">
            <v>18</v>
          </cell>
          <cell r="G112">
            <v>5.3976526443182573</v>
          </cell>
        </row>
        <row r="113">
          <cell r="D113">
            <v>20</v>
          </cell>
          <cell r="G113">
            <v>5.5217954485568903</v>
          </cell>
        </row>
        <row r="114">
          <cell r="D114">
            <v>22</v>
          </cell>
          <cell r="G114">
            <v>5.0356446384565237</v>
          </cell>
        </row>
        <row r="115">
          <cell r="D115">
            <v>24</v>
          </cell>
          <cell r="G115">
            <v>5.54105555433574</v>
          </cell>
        </row>
        <row r="155">
          <cell r="D155">
            <v>0</v>
          </cell>
          <cell r="G155">
            <v>0</v>
          </cell>
        </row>
        <row r="156">
          <cell r="D156">
            <v>2</v>
          </cell>
          <cell r="G156">
            <v>1.9419233771314635</v>
          </cell>
        </row>
        <row r="157">
          <cell r="D157">
            <v>4</v>
          </cell>
          <cell r="G157">
            <v>2.8357476182064394</v>
          </cell>
        </row>
        <row r="158">
          <cell r="D158">
            <v>6</v>
          </cell>
          <cell r="G158">
            <v>3.2610555543713176</v>
          </cell>
        </row>
        <row r="159">
          <cell r="D159">
            <v>8</v>
          </cell>
          <cell r="G159">
            <v>3.6844883557085639</v>
          </cell>
        </row>
        <row r="160">
          <cell r="D160">
            <v>10</v>
          </cell>
          <cell r="G160">
            <v>3.2132497925889441</v>
          </cell>
        </row>
        <row r="161">
          <cell r="D161">
            <v>12</v>
          </cell>
          <cell r="G161">
            <v>3.5466565128117744</v>
          </cell>
        </row>
        <row r="162">
          <cell r="D162">
            <v>14</v>
          </cell>
          <cell r="G162">
            <v>3.6580738163246824</v>
          </cell>
        </row>
        <row r="163">
          <cell r="D163">
            <v>16</v>
          </cell>
          <cell r="G163">
            <v>3.26380247847265</v>
          </cell>
        </row>
        <row r="164">
          <cell r="D164">
            <v>18</v>
          </cell>
          <cell r="G164">
            <v>3.4305630210944704</v>
          </cell>
        </row>
        <row r="165">
          <cell r="D165">
            <v>20</v>
          </cell>
          <cell r="G165">
            <v>3.471722563947055</v>
          </cell>
        </row>
        <row r="166">
          <cell r="D166">
            <v>22</v>
          </cell>
          <cell r="G166">
            <v>3.68860802919676</v>
          </cell>
        </row>
        <row r="167">
          <cell r="D167">
            <v>24</v>
          </cell>
          <cell r="G167">
            <v>3.5370154595909145</v>
          </cell>
        </row>
        <row r="207">
          <cell r="D207">
            <v>0</v>
          </cell>
          <cell r="G207">
            <v>0</v>
          </cell>
        </row>
        <row r="208">
          <cell r="D208">
            <v>2</v>
          </cell>
          <cell r="G208">
            <v>2.0872873778504806</v>
          </cell>
        </row>
        <row r="209">
          <cell r="D209">
            <v>4</v>
          </cell>
          <cell r="G209">
            <v>3.1189483836503502</v>
          </cell>
        </row>
        <row r="210">
          <cell r="D210">
            <v>6</v>
          </cell>
          <cell r="G210">
            <v>3.6902080537124968</v>
          </cell>
        </row>
        <row r="211">
          <cell r="D211">
            <v>8</v>
          </cell>
          <cell r="G211">
            <v>4.6138333094811381</v>
          </cell>
        </row>
        <row r="212">
          <cell r="D212">
            <v>10</v>
          </cell>
          <cell r="G212">
            <v>3.4433972310515983</v>
          </cell>
        </row>
        <row r="213">
          <cell r="D213">
            <v>12</v>
          </cell>
          <cell r="G213">
            <v>3.9338822601263641</v>
          </cell>
        </row>
        <row r="214">
          <cell r="D214">
            <v>14</v>
          </cell>
          <cell r="G214">
            <v>3.783696862576353</v>
          </cell>
        </row>
        <row r="215">
          <cell r="D215">
            <v>16</v>
          </cell>
          <cell r="G215">
            <v>3.3712377928855832</v>
          </cell>
        </row>
        <row r="216">
          <cell r="D216">
            <v>18</v>
          </cell>
          <cell r="G216">
            <v>3.382813933873944</v>
          </cell>
        </row>
        <row r="217">
          <cell r="D217">
            <v>20</v>
          </cell>
          <cell r="G217">
            <v>3.4703288060959361</v>
          </cell>
        </row>
        <row r="218">
          <cell r="D218">
            <v>22</v>
          </cell>
          <cell r="G218">
            <v>3.3636632694417932</v>
          </cell>
        </row>
        <row r="219">
          <cell r="D219">
            <v>24</v>
          </cell>
          <cell r="G219">
            <v>3.5519619746476785</v>
          </cell>
        </row>
      </sheetData>
      <sheetData sheetId="1"/>
      <sheetData sheetId="2"/>
      <sheetData sheetId="3">
        <row r="80">
          <cell r="U80">
            <v>2</v>
          </cell>
          <cell r="W80">
            <v>0.77663916486661566</v>
          </cell>
        </row>
        <row r="81">
          <cell r="U81">
            <v>4</v>
          </cell>
          <cell r="W81">
            <v>1.3096796002293576</v>
          </cell>
        </row>
        <row r="82">
          <cell r="U82">
            <v>6</v>
          </cell>
          <cell r="W82">
            <v>1.507859098609482</v>
          </cell>
        </row>
        <row r="83">
          <cell r="U83">
            <v>8</v>
          </cell>
          <cell r="W83">
            <v>1.6783552883313086</v>
          </cell>
        </row>
        <row r="84">
          <cell r="U84">
            <v>10</v>
          </cell>
          <cell r="W84">
            <v>1.7478356410361213</v>
          </cell>
        </row>
        <row r="85">
          <cell r="U85">
            <v>12</v>
          </cell>
          <cell r="W85">
            <v>1.8670529042933355</v>
          </cell>
        </row>
        <row r="86">
          <cell r="U86">
            <v>14</v>
          </cell>
          <cell r="W86">
            <v>1.9219185797876854</v>
          </cell>
        </row>
        <row r="87">
          <cell r="U87">
            <v>16</v>
          </cell>
          <cell r="W87">
            <v>2.0111442785752387</v>
          </cell>
        </row>
        <row r="88">
          <cell r="U88">
            <v>18</v>
          </cell>
          <cell r="W88">
            <v>1.958082428861355</v>
          </cell>
        </row>
        <row r="89">
          <cell r="U89">
            <v>20</v>
          </cell>
          <cell r="W89">
            <v>1.9835443585318779</v>
          </cell>
        </row>
        <row r="90">
          <cell r="U90">
            <v>22</v>
          </cell>
          <cell r="W90">
            <v>1.7839769252427815</v>
          </cell>
        </row>
        <row r="91">
          <cell r="U91">
            <v>24</v>
          </cell>
          <cell r="W91">
            <v>1.9910689906073278</v>
          </cell>
        </row>
        <row r="92">
          <cell r="U92">
            <v>26</v>
          </cell>
          <cell r="W92">
            <v>1.9240804676241876</v>
          </cell>
        </row>
        <row r="93">
          <cell r="U93">
            <v>28</v>
          </cell>
          <cell r="W93">
            <v>2.0183504366534506</v>
          </cell>
        </row>
        <row r="94">
          <cell r="U94">
            <v>30</v>
          </cell>
          <cell r="W94">
            <v>2.1523614904072716</v>
          </cell>
        </row>
        <row r="95">
          <cell r="U95">
            <v>32</v>
          </cell>
          <cell r="W95">
            <v>0.58113829350918256</v>
          </cell>
        </row>
        <row r="97">
          <cell r="U97">
            <v>2</v>
          </cell>
          <cell r="W97">
            <v>1.1023405560712902</v>
          </cell>
        </row>
        <row r="98">
          <cell r="U98">
            <v>4</v>
          </cell>
          <cell r="W98">
            <v>2.162835420868586</v>
          </cell>
        </row>
        <row r="99">
          <cell r="U99">
            <v>6</v>
          </cell>
          <cell r="W99">
            <v>2.376819930328411</v>
          </cell>
        </row>
        <row r="100">
          <cell r="U100">
            <v>8</v>
          </cell>
          <cell r="W100">
            <v>2.6027362912973953</v>
          </cell>
        </row>
        <row r="101">
          <cell r="U101">
            <v>10</v>
          </cell>
          <cell r="W101">
            <v>3.2546786856423049</v>
          </cell>
        </row>
        <row r="102">
          <cell r="U102">
            <v>12</v>
          </cell>
          <cell r="W102">
            <v>4.4676842885251027</v>
          </cell>
        </row>
        <row r="103">
          <cell r="U103">
            <v>14</v>
          </cell>
          <cell r="W103">
            <v>4.9047111579876495</v>
          </cell>
        </row>
        <row r="104">
          <cell r="U104">
            <v>16</v>
          </cell>
          <cell r="W104">
            <v>5.1507821588392337</v>
          </cell>
        </row>
        <row r="105">
          <cell r="U105">
            <v>18</v>
          </cell>
          <cell r="W105">
            <v>4.9242446779252047</v>
          </cell>
        </row>
        <row r="106">
          <cell r="U106">
            <v>20</v>
          </cell>
          <cell r="W106">
            <v>4.8179732692495714</v>
          </cell>
        </row>
        <row r="107">
          <cell r="U107">
            <v>22</v>
          </cell>
          <cell r="W107">
            <v>5.2839469924607885</v>
          </cell>
        </row>
        <row r="108">
          <cell r="U108">
            <v>24</v>
          </cell>
          <cell r="W108">
            <v>4.4382954556855907</v>
          </cell>
        </row>
        <row r="109">
          <cell r="U109">
            <v>26</v>
          </cell>
          <cell r="W109">
            <v>4.5425679538483994</v>
          </cell>
        </row>
        <row r="110">
          <cell r="U110">
            <v>28</v>
          </cell>
          <cell r="W110">
            <v>4.9468484259000149</v>
          </cell>
        </row>
        <row r="111">
          <cell r="U111">
            <v>30</v>
          </cell>
          <cell r="W111">
            <v>4.8468735241333709</v>
          </cell>
        </row>
        <row r="112">
          <cell r="U112">
            <v>32</v>
          </cell>
          <cell r="W112">
            <v>1.6507033089802181</v>
          </cell>
        </row>
        <row r="114">
          <cell r="U114">
            <v>2</v>
          </cell>
          <cell r="W114">
            <v>1.1136264104338993</v>
          </cell>
        </row>
        <row r="115">
          <cell r="U115">
            <v>4</v>
          </cell>
          <cell r="W115">
            <v>2.3694739986271771</v>
          </cell>
        </row>
        <row r="116">
          <cell r="U116">
            <v>6</v>
          </cell>
          <cell r="W116">
            <v>2.6927016447003522</v>
          </cell>
        </row>
        <row r="117">
          <cell r="U117">
            <v>8</v>
          </cell>
          <cell r="W117">
            <v>2.7358315335437355</v>
          </cell>
        </row>
        <row r="118">
          <cell r="U118">
            <v>10</v>
          </cell>
          <cell r="W118">
            <v>3.4318494183482704</v>
          </cell>
        </row>
        <row r="119">
          <cell r="U119">
            <v>12</v>
          </cell>
          <cell r="W119">
            <v>4.0454702187305855</v>
          </cell>
        </row>
        <row r="120">
          <cell r="U120">
            <v>14</v>
          </cell>
          <cell r="W120">
            <v>4.4411532274148442</v>
          </cell>
        </row>
        <row r="121">
          <cell r="U121">
            <v>16</v>
          </cell>
          <cell r="W121">
            <v>4.9568439386237868</v>
          </cell>
        </row>
        <row r="122">
          <cell r="U122">
            <v>18</v>
          </cell>
          <cell r="W122">
            <v>3.7168326635363855</v>
          </cell>
        </row>
        <row r="123">
          <cell r="U123">
            <v>20</v>
          </cell>
          <cell r="W123">
            <v>3.8267794659337273</v>
          </cell>
        </row>
        <row r="124">
          <cell r="U124">
            <v>22</v>
          </cell>
          <cell r="W124">
            <v>3.957276110397848</v>
          </cell>
        </row>
        <row r="125">
          <cell r="U125">
            <v>24</v>
          </cell>
          <cell r="W125">
            <v>3.1634823653665878</v>
          </cell>
        </row>
        <row r="126">
          <cell r="U126">
            <v>26</v>
          </cell>
          <cell r="W126">
            <v>4.0703230833955208</v>
          </cell>
        </row>
        <row r="127">
          <cell r="U127">
            <v>28</v>
          </cell>
          <cell r="W127">
            <v>4.6032040621208834</v>
          </cell>
        </row>
        <row r="128">
          <cell r="U128">
            <v>30</v>
          </cell>
          <cell r="W128">
            <v>4.1292144641680295</v>
          </cell>
        </row>
        <row r="129">
          <cell r="U129">
            <v>32</v>
          </cell>
          <cell r="W129">
            <v>3.6435470439351914</v>
          </cell>
        </row>
        <row r="131">
          <cell r="U131">
            <v>2</v>
          </cell>
          <cell r="W131">
            <v>1.1095100111727763</v>
          </cell>
        </row>
        <row r="132">
          <cell r="U132">
            <v>4</v>
          </cell>
          <cell r="W132">
            <v>2.4735613433851378</v>
          </cell>
        </row>
        <row r="133">
          <cell r="U133">
            <v>6</v>
          </cell>
          <cell r="W133">
            <v>2.7758378608381742</v>
          </cell>
        </row>
        <row r="134">
          <cell r="U134">
            <v>8</v>
          </cell>
          <cell r="W134">
            <v>2.7202856909185282</v>
          </cell>
        </row>
        <row r="135">
          <cell r="U135">
            <v>10</v>
          </cell>
          <cell r="W135">
            <v>3.4903472095065751</v>
          </cell>
        </row>
        <row r="136">
          <cell r="U136">
            <v>12</v>
          </cell>
          <cell r="W136">
            <v>4.0052919404379734</v>
          </cell>
        </row>
        <row r="137">
          <cell r="U137">
            <v>14</v>
          </cell>
          <cell r="W137">
            <v>5.0380609442934041</v>
          </cell>
        </row>
        <row r="138">
          <cell r="U138">
            <v>16</v>
          </cell>
          <cell r="W138">
            <v>5.4696640887456027</v>
          </cell>
        </row>
        <row r="139">
          <cell r="U139">
            <v>18</v>
          </cell>
          <cell r="W139">
            <v>4.9849320623691522</v>
          </cell>
        </row>
        <row r="140">
          <cell r="U140">
            <v>20</v>
          </cell>
          <cell r="W140">
            <v>5.1040960361711623</v>
          </cell>
        </row>
        <row r="141">
          <cell r="U141">
            <v>22</v>
          </cell>
          <cell r="W141">
            <v>4.7206273399937393</v>
          </cell>
        </row>
        <row r="142">
          <cell r="U142">
            <v>24</v>
          </cell>
          <cell r="W142">
            <v>5.2536933614058245</v>
          </cell>
        </row>
        <row r="143">
          <cell r="U143">
            <v>26</v>
          </cell>
          <cell r="W143">
            <v>5.2970723490673244</v>
          </cell>
        </row>
        <row r="144">
          <cell r="U144">
            <v>28</v>
          </cell>
          <cell r="W144">
            <v>3.6997808304909867</v>
          </cell>
        </row>
        <row r="145">
          <cell r="U145">
            <v>30</v>
          </cell>
          <cell r="W145">
            <v>5.5601993744077038</v>
          </cell>
        </row>
        <row r="146">
          <cell r="U146">
            <v>32</v>
          </cell>
          <cell r="W146">
            <v>4.8270054734541645</v>
          </cell>
        </row>
      </sheetData>
      <sheetData sheetId="4"/>
      <sheetData sheetId="5">
        <row r="75">
          <cell r="U75">
            <v>2</v>
          </cell>
          <cell r="W75">
            <v>0.27074660054149319</v>
          </cell>
        </row>
        <row r="76">
          <cell r="U76">
            <v>4</v>
          </cell>
          <cell r="W76">
            <v>0.36836041740338749</v>
          </cell>
        </row>
        <row r="77">
          <cell r="U77">
            <v>6</v>
          </cell>
          <cell r="W77">
            <v>0.56486518446306366</v>
          </cell>
        </row>
        <row r="78">
          <cell r="U78">
            <v>8</v>
          </cell>
          <cell r="W78">
            <v>0.73013810146027613</v>
          </cell>
        </row>
        <row r="79">
          <cell r="U79">
            <v>10</v>
          </cell>
          <cell r="W79">
            <v>0.93098091852862852</v>
          </cell>
        </row>
        <row r="80">
          <cell r="U80">
            <v>12</v>
          </cell>
          <cell r="W80">
            <v>1.0790814021581627</v>
          </cell>
        </row>
        <row r="81">
          <cell r="U81">
            <v>14</v>
          </cell>
          <cell r="W81">
            <v>1.2586825858506985</v>
          </cell>
        </row>
        <row r="82">
          <cell r="U82">
            <v>16</v>
          </cell>
          <cell r="W82">
            <v>1.390214936113763</v>
          </cell>
        </row>
        <row r="83">
          <cell r="U83">
            <v>18</v>
          </cell>
          <cell r="W83">
            <v>1.6102711865538755</v>
          </cell>
        </row>
        <row r="84">
          <cell r="U84">
            <v>20</v>
          </cell>
          <cell r="W84">
            <v>1.7758921202184508</v>
          </cell>
        </row>
        <row r="85">
          <cell r="U85">
            <v>22</v>
          </cell>
          <cell r="W85">
            <v>2.221865271110397</v>
          </cell>
        </row>
        <row r="86">
          <cell r="U86">
            <v>24</v>
          </cell>
          <cell r="W86">
            <v>2.1530479209727624</v>
          </cell>
        </row>
        <row r="87">
          <cell r="U87">
            <v>26</v>
          </cell>
          <cell r="W87">
            <v>2.4385523882104381</v>
          </cell>
        </row>
        <row r="88">
          <cell r="U88">
            <v>28</v>
          </cell>
          <cell r="W88">
            <v>2.4995039883323411</v>
          </cell>
        </row>
        <row r="89">
          <cell r="U89">
            <v>30</v>
          </cell>
          <cell r="W89">
            <v>2.4968241883269817</v>
          </cell>
        </row>
        <row r="90">
          <cell r="U90">
            <v>32</v>
          </cell>
          <cell r="W90">
            <v>11.127872538922411</v>
          </cell>
        </row>
        <row r="91">
          <cell r="U91">
            <v>2</v>
          </cell>
          <cell r="W91">
            <v>1.1638775523277551</v>
          </cell>
        </row>
        <row r="92">
          <cell r="U92">
            <v>4</v>
          </cell>
          <cell r="W92">
            <v>0.99345830198691654</v>
          </cell>
        </row>
        <row r="93">
          <cell r="U93">
            <v>6</v>
          </cell>
          <cell r="W93">
            <v>1.3146585192959837</v>
          </cell>
        </row>
        <row r="94">
          <cell r="U94">
            <v>8</v>
          </cell>
          <cell r="W94">
            <v>1.3524751860382835</v>
          </cell>
        </row>
        <row r="95">
          <cell r="U95">
            <v>10</v>
          </cell>
          <cell r="W95">
            <v>2.1364442042728884</v>
          </cell>
        </row>
        <row r="96">
          <cell r="U96">
            <v>12</v>
          </cell>
          <cell r="W96">
            <v>2.3867398881068134</v>
          </cell>
        </row>
        <row r="97">
          <cell r="U97">
            <v>14</v>
          </cell>
          <cell r="W97">
            <v>2.7516757888366845</v>
          </cell>
        </row>
        <row r="98">
          <cell r="U98">
            <v>16</v>
          </cell>
          <cell r="W98">
            <v>3.0591404061182805</v>
          </cell>
        </row>
        <row r="99">
          <cell r="U99">
            <v>18</v>
          </cell>
          <cell r="W99">
            <v>3.641404373949475</v>
          </cell>
        </row>
        <row r="100">
          <cell r="U100">
            <v>20</v>
          </cell>
          <cell r="W100">
            <v>3.7953522575907046</v>
          </cell>
        </row>
        <row r="101">
          <cell r="U101">
            <v>22</v>
          </cell>
          <cell r="W101">
            <v>4.0385591080771182</v>
          </cell>
        </row>
        <row r="102">
          <cell r="U102">
            <v>24</v>
          </cell>
          <cell r="W102">
            <v>5.3006737272680136</v>
          </cell>
        </row>
        <row r="103">
          <cell r="U103">
            <v>26</v>
          </cell>
          <cell r="W103">
            <v>5.8114200282895068</v>
          </cell>
        </row>
        <row r="104">
          <cell r="U104">
            <v>28</v>
          </cell>
          <cell r="W104">
            <v>5.7708007448749346</v>
          </cell>
        </row>
        <row r="105">
          <cell r="U105">
            <v>30</v>
          </cell>
          <cell r="W105">
            <v>6.3880203294427069</v>
          </cell>
        </row>
        <row r="106">
          <cell r="U106">
            <v>32</v>
          </cell>
          <cell r="W106">
            <v>23.319577829972484</v>
          </cell>
        </row>
        <row r="107">
          <cell r="U107">
            <v>2</v>
          </cell>
          <cell r="W107">
            <v>4.4078863088157725</v>
          </cell>
        </row>
        <row r="108">
          <cell r="U108">
            <v>4</v>
          </cell>
          <cell r="W108">
            <v>2.9567804725802276</v>
          </cell>
        </row>
        <row r="109">
          <cell r="U109">
            <v>6</v>
          </cell>
          <cell r="W109">
            <v>3.371705840076745</v>
          </cell>
        </row>
        <row r="110">
          <cell r="U110">
            <v>8</v>
          </cell>
          <cell r="W110">
            <v>3.4631311735929287</v>
          </cell>
        </row>
        <row r="111">
          <cell r="U111">
            <v>10</v>
          </cell>
          <cell r="W111">
            <v>5.3125459606250915</v>
          </cell>
        </row>
        <row r="112">
          <cell r="U112">
            <v>12</v>
          </cell>
          <cell r="W112">
            <v>5.7979925115959841</v>
          </cell>
        </row>
        <row r="113">
          <cell r="U113">
            <v>14</v>
          </cell>
          <cell r="W113">
            <v>5.5721570611443143</v>
          </cell>
        </row>
        <row r="114">
          <cell r="U114">
            <v>16</v>
          </cell>
          <cell r="W114">
            <v>5.2377251938087834</v>
          </cell>
        </row>
        <row r="115">
          <cell r="U115">
            <v>18</v>
          </cell>
          <cell r="W115">
            <v>10.91447143849561</v>
          </cell>
        </row>
        <row r="116">
          <cell r="U116">
            <v>20</v>
          </cell>
          <cell r="W116">
            <v>10.864402205062138</v>
          </cell>
        </row>
        <row r="117">
          <cell r="U117">
            <v>22</v>
          </cell>
          <cell r="W117">
            <v>10.899701055132736</v>
          </cell>
        </row>
        <row r="118">
          <cell r="U118">
            <v>24</v>
          </cell>
          <cell r="W118">
            <v>11.729315306791964</v>
          </cell>
        </row>
        <row r="119">
          <cell r="U119">
            <v>26</v>
          </cell>
          <cell r="W119">
            <v>12.53115517506231</v>
          </cell>
        </row>
        <row r="120">
          <cell r="U120">
            <v>28</v>
          </cell>
          <cell r="W120">
            <v>11.744152490154972</v>
          </cell>
        </row>
        <row r="121">
          <cell r="U121">
            <v>30</v>
          </cell>
          <cell r="W121">
            <v>14.737761646142189</v>
          </cell>
        </row>
        <row r="122">
          <cell r="U122">
            <v>32</v>
          </cell>
          <cell r="W122">
            <v>28.595016373856698</v>
          </cell>
        </row>
        <row r="123">
          <cell r="U123">
            <v>2</v>
          </cell>
          <cell r="W123">
            <v>16.656232816645797</v>
          </cell>
        </row>
        <row r="124">
          <cell r="U124">
            <v>4</v>
          </cell>
          <cell r="W124">
            <v>9.2084630184169267</v>
          </cell>
        </row>
        <row r="125">
          <cell r="U125">
            <v>6</v>
          </cell>
          <cell r="W125">
            <v>9.1783462183566922</v>
          </cell>
        </row>
        <row r="126">
          <cell r="U126">
            <v>8</v>
          </cell>
          <cell r="W126">
            <v>9.2275242684550474</v>
          </cell>
        </row>
        <row r="127">
          <cell r="U127">
            <v>10</v>
          </cell>
          <cell r="W127">
            <v>15.14736048029472</v>
          </cell>
        </row>
        <row r="128">
          <cell r="U128">
            <v>12</v>
          </cell>
          <cell r="W128">
            <v>17.483139318299614</v>
          </cell>
        </row>
        <row r="129">
          <cell r="U129">
            <v>14</v>
          </cell>
          <cell r="W129">
            <v>11.843974373687947</v>
          </cell>
        </row>
        <row r="130">
          <cell r="U130">
            <v>16</v>
          </cell>
          <cell r="W130">
            <v>17.163233250993134</v>
          </cell>
        </row>
        <row r="131">
          <cell r="U131">
            <v>18</v>
          </cell>
          <cell r="W131">
            <v>24.809072999618145</v>
          </cell>
        </row>
        <row r="132">
          <cell r="U132">
            <v>20</v>
          </cell>
          <cell r="W132">
            <v>26.538595936410523</v>
          </cell>
        </row>
        <row r="133">
          <cell r="U133">
            <v>22</v>
          </cell>
          <cell r="W133">
            <v>29.945427409890854</v>
          </cell>
        </row>
        <row r="134">
          <cell r="U134">
            <v>24</v>
          </cell>
          <cell r="W134">
            <v>29.961150443255633</v>
          </cell>
        </row>
        <row r="135">
          <cell r="U135">
            <v>26</v>
          </cell>
          <cell r="W135">
            <v>27.523062238379456</v>
          </cell>
        </row>
        <row r="136">
          <cell r="U136">
            <v>28</v>
          </cell>
          <cell r="W136">
            <v>44.541142589082277</v>
          </cell>
        </row>
        <row r="137">
          <cell r="U137">
            <v>30</v>
          </cell>
          <cell r="W137">
            <v>33.981614384629893</v>
          </cell>
        </row>
        <row r="138">
          <cell r="U138">
            <v>32</v>
          </cell>
          <cell r="W138">
            <v>65.274723297216113</v>
          </cell>
        </row>
      </sheetData>
      <sheetData sheetId="6"/>
      <sheetData sheetId="7"/>
      <sheetData sheetId="8">
        <row r="5">
          <cell r="B5">
            <v>2</v>
          </cell>
          <cell r="F5">
            <v>50.012091840144478</v>
          </cell>
          <cell r="G5">
            <v>49.987908159855515</v>
          </cell>
        </row>
        <row r="6">
          <cell r="B6">
            <v>4</v>
          </cell>
          <cell r="F6">
            <v>57.530281202581357</v>
          </cell>
          <cell r="G6">
            <v>42.469718797418636</v>
          </cell>
        </row>
        <row r="7">
          <cell r="B7">
            <v>6</v>
          </cell>
          <cell r="F7">
            <v>67.583231923080334</v>
          </cell>
          <cell r="G7">
            <v>32.416768076919659</v>
          </cell>
        </row>
        <row r="8">
          <cell r="B8">
            <v>8</v>
          </cell>
          <cell r="F8">
            <v>72.912662679889621</v>
          </cell>
          <cell r="G8">
            <v>27.087337320110372</v>
          </cell>
        </row>
        <row r="9">
          <cell r="B9">
            <v>10</v>
          </cell>
          <cell r="F9">
            <v>77.247835456713801</v>
          </cell>
          <cell r="G9">
            <v>22.752164543286195</v>
          </cell>
        </row>
        <row r="10">
          <cell r="B10">
            <v>12</v>
          </cell>
          <cell r="F10">
            <v>79.922745089188169</v>
          </cell>
          <cell r="G10">
            <v>20.077254910811835</v>
          </cell>
        </row>
        <row r="11">
          <cell r="B11">
            <v>14</v>
          </cell>
          <cell r="F11">
            <v>82.174898267782709</v>
          </cell>
          <cell r="G11">
            <v>17.825101732217298</v>
          </cell>
        </row>
        <row r="12">
          <cell r="B12">
            <v>16</v>
          </cell>
          <cell r="F12">
            <v>83.676830027838847</v>
          </cell>
          <cell r="G12">
            <v>16.323169972161157</v>
          </cell>
        </row>
        <row r="13">
          <cell r="B13">
            <v>18</v>
          </cell>
          <cell r="F13">
            <v>83.314607297074119</v>
          </cell>
          <cell r="G13">
            <v>16.685392702925878</v>
          </cell>
        </row>
        <row r="14">
          <cell r="B14">
            <v>20</v>
          </cell>
          <cell r="F14">
            <v>82.461088911927447</v>
          </cell>
          <cell r="G14">
            <v>17.538911088072553</v>
          </cell>
        </row>
        <row r="15">
          <cell r="B15">
            <v>22</v>
          </cell>
          <cell r="F15">
            <v>84.626624348323332</v>
          </cell>
          <cell r="G15">
            <v>15.373375651676666</v>
          </cell>
        </row>
        <row r="16">
          <cell r="B16">
            <v>24</v>
          </cell>
          <cell r="F16">
            <v>84.642709706650081</v>
          </cell>
          <cell r="G16">
            <v>15.357290293349912</v>
          </cell>
        </row>
        <row r="17">
          <cell r="B17">
            <v>26</v>
          </cell>
          <cell r="F17">
            <v>84.755828899187762</v>
          </cell>
          <cell r="G17">
            <v>15.244171100812245</v>
          </cell>
        </row>
        <row r="18">
          <cell r="B18">
            <v>28</v>
          </cell>
          <cell r="F18">
            <v>85.960199161836314</v>
          </cell>
          <cell r="G18">
            <v>14.039800838163686</v>
          </cell>
        </row>
        <row r="19">
          <cell r="B19">
            <v>30</v>
          </cell>
          <cell r="F19">
            <v>97.627792964243099</v>
          </cell>
          <cell r="G19">
            <v>2.3722070357569072</v>
          </cell>
        </row>
        <row r="20">
          <cell r="B20">
            <v>32</v>
          </cell>
          <cell r="F20">
            <v>95.156078815410311</v>
          </cell>
          <cell r="G20">
            <v>4.8439211845896999</v>
          </cell>
        </row>
        <row r="21">
          <cell r="B21">
            <v>34</v>
          </cell>
          <cell r="F21">
            <v>96.358955304828314</v>
          </cell>
          <cell r="G21">
            <v>3.6410446951716935</v>
          </cell>
        </row>
        <row r="22">
          <cell r="B22">
            <v>36</v>
          </cell>
          <cell r="F22">
            <v>97.896955641410116</v>
          </cell>
          <cell r="G22">
            <v>2.1030443585898766</v>
          </cell>
        </row>
        <row r="23">
          <cell r="B23">
            <v>38</v>
          </cell>
          <cell r="F23">
            <v>97.675361998093692</v>
          </cell>
          <cell r="G23">
            <v>2.324638001906306</v>
          </cell>
        </row>
        <row r="24">
          <cell r="B24">
            <v>40</v>
          </cell>
          <cell r="F24">
            <v>98.786805717961997</v>
          </cell>
          <cell r="G24">
            <v>1.2131942820380024</v>
          </cell>
        </row>
        <row r="25">
          <cell r="B25">
            <v>42</v>
          </cell>
          <cell r="F25">
            <v>98.957681064913245</v>
          </cell>
          <cell r="G25">
            <v>1.0423189350867503</v>
          </cell>
        </row>
        <row r="26">
          <cell r="B26">
            <v>44</v>
          </cell>
          <cell r="F26">
            <v>98.708239974851892</v>
          </cell>
          <cell r="G26">
            <v>1.2917600251481054</v>
          </cell>
        </row>
        <row r="27">
          <cell r="B27">
            <v>46</v>
          </cell>
          <cell r="F27">
            <v>98.159836180445495</v>
          </cell>
          <cell r="G27">
            <v>1.8401638195545169</v>
          </cell>
        </row>
        <row r="28">
          <cell r="B28">
            <v>48</v>
          </cell>
          <cell r="F28">
            <v>98.483109745594348</v>
          </cell>
          <cell r="G28">
            <v>1.5168902544056508</v>
          </cell>
        </row>
        <row r="29">
          <cell r="B29">
            <v>50</v>
          </cell>
          <cell r="F29">
            <v>98.766358150247129</v>
          </cell>
          <cell r="G29">
            <v>1.2336418497528763</v>
          </cell>
        </row>
        <row r="30">
          <cell r="B30">
            <v>52</v>
          </cell>
          <cell r="F30">
            <v>99.188761406184128</v>
          </cell>
          <cell r="G30">
            <v>0.81123859381587538</v>
          </cell>
        </row>
        <row r="31">
          <cell r="B31">
            <v>54</v>
          </cell>
          <cell r="F31">
            <v>99.209096293717153</v>
          </cell>
          <cell r="G31">
            <v>0.79090370628285223</v>
          </cell>
        </row>
        <row r="32">
          <cell r="B32">
            <v>56</v>
          </cell>
          <cell r="F32">
            <v>98.060278602525415</v>
          </cell>
          <cell r="G32">
            <v>1.9397213974745833</v>
          </cell>
        </row>
        <row r="33">
          <cell r="B33">
            <v>58</v>
          </cell>
          <cell r="F33">
            <v>99.317917257183069</v>
          </cell>
          <cell r="G33">
            <v>0.68208274281693548</v>
          </cell>
        </row>
        <row r="34">
          <cell r="B34">
            <v>60</v>
          </cell>
          <cell r="F34">
            <v>99.116920095883557</v>
          </cell>
          <cell r="G34">
            <v>0.88307990411645387</v>
          </cell>
        </row>
        <row r="35">
          <cell r="B35">
            <v>62</v>
          </cell>
          <cell r="F35">
            <v>98.415150025274571</v>
          </cell>
          <cell r="G35">
            <v>1.5848499747254317</v>
          </cell>
        </row>
        <row r="36">
          <cell r="B36">
            <v>64</v>
          </cell>
          <cell r="F36">
            <v>99.315252737839927</v>
          </cell>
          <cell r="G36">
            <v>0.68474726216006121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Q1" workbookViewId="0">
      <selection activeCell="W6" sqref="W6:W9"/>
    </sheetView>
  </sheetViews>
  <sheetFormatPr baseColWidth="10" defaultRowHeight="16" x14ac:dyDescent="0.2"/>
  <cols>
    <col min="3" max="3" width="35.5" customWidth="1"/>
    <col min="4" max="4" width="22.6640625" bestFit="1" customWidth="1"/>
    <col min="5" max="5" width="22.1640625" bestFit="1" customWidth="1"/>
    <col min="9" max="9" width="32.6640625" bestFit="1" customWidth="1"/>
    <col min="10" max="10" width="22.6640625" bestFit="1" customWidth="1"/>
    <col min="11" max="11" width="22.1640625" bestFit="1" customWidth="1"/>
    <col min="15" max="15" width="32.6640625" bestFit="1" customWidth="1"/>
    <col min="16" max="16" width="22.6640625" bestFit="1" customWidth="1"/>
    <col min="17" max="17" width="22.1640625" bestFit="1" customWidth="1"/>
    <col min="21" max="21" width="32.6640625" bestFit="1" customWidth="1"/>
    <col min="22" max="22" width="22.6640625" bestFit="1" customWidth="1"/>
    <col min="23" max="23" width="22.1640625" bestFit="1" customWidth="1"/>
  </cols>
  <sheetData>
    <row r="1" spans="1:23" x14ac:dyDescent="0.2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3"/>
      <c r="M1" s="3"/>
      <c r="N1" s="3"/>
      <c r="O1" s="3"/>
      <c r="P1" s="3"/>
      <c r="Q1" s="3"/>
      <c r="R1" s="3"/>
      <c r="S1" s="3"/>
    </row>
    <row r="3" spans="1:23" x14ac:dyDescent="0.2">
      <c r="A3" s="1" t="s">
        <v>0</v>
      </c>
      <c r="B3" s="1"/>
      <c r="G3" s="1" t="s">
        <v>6</v>
      </c>
      <c r="H3" s="1"/>
      <c r="M3" s="7" t="s">
        <v>7</v>
      </c>
      <c r="N3" s="7"/>
      <c r="O3" s="4"/>
      <c r="P3" s="4"/>
      <c r="Q3" s="4"/>
      <c r="S3" s="7" t="s">
        <v>8</v>
      </c>
      <c r="T3" s="7"/>
      <c r="U3" s="4"/>
      <c r="V3" s="4"/>
      <c r="W3" s="4"/>
    </row>
    <row r="4" spans="1:23" x14ac:dyDescent="0.2">
      <c r="M4" s="4"/>
      <c r="N4" s="4"/>
      <c r="O4" s="4"/>
      <c r="P4" s="4"/>
      <c r="Q4" s="4"/>
      <c r="S4" s="4"/>
      <c r="T4" s="4"/>
      <c r="U4" s="4"/>
      <c r="V4" s="4"/>
      <c r="W4" s="4"/>
    </row>
    <row r="5" spans="1:23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G5" s="2" t="s">
        <v>1</v>
      </c>
      <c r="H5" s="2" t="s">
        <v>2</v>
      </c>
      <c r="I5" s="2" t="s">
        <v>3</v>
      </c>
      <c r="J5" s="2" t="s">
        <v>4</v>
      </c>
      <c r="K5" s="2" t="s">
        <v>5</v>
      </c>
      <c r="M5" s="5" t="s">
        <v>1</v>
      </c>
      <c r="N5" s="6" t="s">
        <v>2</v>
      </c>
      <c r="O5" s="6" t="s">
        <v>3</v>
      </c>
      <c r="P5" s="6" t="s">
        <v>4</v>
      </c>
      <c r="Q5" s="6" t="s">
        <v>5</v>
      </c>
      <c r="S5" s="5" t="s">
        <v>1</v>
      </c>
      <c r="T5" s="6" t="s">
        <v>2</v>
      </c>
      <c r="U5" s="6" t="s">
        <v>3</v>
      </c>
      <c r="V5" s="6" t="s">
        <v>4</v>
      </c>
      <c r="W5" s="6" t="s">
        <v>5</v>
      </c>
    </row>
    <row r="6" spans="1:23" x14ac:dyDescent="0.2">
      <c r="A6" s="9">
        <v>8000</v>
      </c>
      <c r="B6" s="10">
        <v>2</v>
      </c>
      <c r="C6" s="11">
        <v>17844.603999999999</v>
      </c>
      <c r="D6" s="11">
        <v>17847.358</v>
      </c>
      <c r="E6" s="12">
        <v>17837.924999999999</v>
      </c>
      <c r="G6" s="9">
        <v>8000</v>
      </c>
      <c r="H6" s="11">
        <v>2</v>
      </c>
      <c r="I6" s="11">
        <v>66570.53</v>
      </c>
      <c r="J6" s="11">
        <v>66579.093999999997</v>
      </c>
      <c r="K6" s="12">
        <v>66548.595000000001</v>
      </c>
      <c r="M6" s="21">
        <v>8000</v>
      </c>
      <c r="N6" s="22">
        <v>2</v>
      </c>
      <c r="O6" s="11">
        <v>289150.14500000002</v>
      </c>
      <c r="P6" s="11">
        <v>289182.2</v>
      </c>
      <c r="Q6" s="12">
        <v>289071.64600000001</v>
      </c>
      <c r="S6" s="21">
        <v>8000</v>
      </c>
      <c r="T6" s="22">
        <v>2</v>
      </c>
      <c r="U6" s="11">
        <v>1103874.5989999999</v>
      </c>
      <c r="V6" s="11">
        <v>1103997.19</v>
      </c>
      <c r="W6" s="12">
        <v>1103575.0160000001</v>
      </c>
    </row>
    <row r="7" spans="1:23" x14ac:dyDescent="0.2">
      <c r="A7" s="13"/>
      <c r="B7" s="14">
        <v>4</v>
      </c>
      <c r="C7" s="15">
        <v>10480.195</v>
      </c>
      <c r="D7" s="15">
        <v>24051.834999999999</v>
      </c>
      <c r="E7" s="16">
        <v>17855.649000000001</v>
      </c>
      <c r="G7" s="13"/>
      <c r="H7" s="15">
        <v>4</v>
      </c>
      <c r="I7" s="15">
        <v>28227.083999999999</v>
      </c>
      <c r="J7" s="15">
        <v>55513.959000000003</v>
      </c>
      <c r="K7" s="16">
        <v>57353.432000000001</v>
      </c>
      <c r="M7" s="23"/>
      <c r="N7" s="24">
        <v>4</v>
      </c>
      <c r="O7" s="15">
        <v>122101.77800000001</v>
      </c>
      <c r="P7" s="15">
        <v>190206.462</v>
      </c>
      <c r="Q7" s="16">
        <v>298039.60499999998</v>
      </c>
      <c r="S7" s="23"/>
      <c r="T7" s="24">
        <v>4</v>
      </c>
      <c r="U7" s="15">
        <v>424417.65299999999</v>
      </c>
      <c r="V7" s="15">
        <v>563098.47600000002</v>
      </c>
      <c r="W7" s="16">
        <v>1133953.9909999999</v>
      </c>
    </row>
    <row r="8" spans="1:23" x14ac:dyDescent="0.2">
      <c r="A8" s="13"/>
      <c r="B8" s="14">
        <v>6</v>
      </c>
      <c r="C8" s="15">
        <v>9193.3439999999991</v>
      </c>
      <c r="D8" s="15">
        <v>37036.303</v>
      </c>
      <c r="E8" s="16">
        <v>18100.976999999999</v>
      </c>
      <c r="G8" s="13"/>
      <c r="H8" s="15">
        <v>6</v>
      </c>
      <c r="I8" s="15">
        <v>22868.429</v>
      </c>
      <c r="J8" s="15">
        <v>79662.653999999995</v>
      </c>
      <c r="K8" s="16">
        <v>57475</v>
      </c>
      <c r="M8" s="23"/>
      <c r="N8" s="24">
        <v>6</v>
      </c>
      <c r="O8" s="15">
        <v>87848.062000000005</v>
      </c>
      <c r="P8" s="15">
        <v>219817.14600000001</v>
      </c>
      <c r="Q8" s="16">
        <v>306990.90999999997</v>
      </c>
      <c r="S8" s="23"/>
      <c r="T8" s="24">
        <v>6</v>
      </c>
      <c r="U8" s="15">
        <v>300018.24900000001</v>
      </c>
      <c r="V8" s="15">
        <v>572589.51399999997</v>
      </c>
      <c r="W8" s="16">
        <v>1226442.135</v>
      </c>
    </row>
    <row r="9" spans="1:23" x14ac:dyDescent="0.2">
      <c r="A9" s="17"/>
      <c r="B9" s="18">
        <v>8</v>
      </c>
      <c r="C9" s="19">
        <v>8186.56</v>
      </c>
      <c r="D9" s="19">
        <v>47534.77</v>
      </c>
      <c r="E9" s="20">
        <v>17922.031999999999</v>
      </c>
      <c r="G9" s="17"/>
      <c r="H9" s="19">
        <v>8</v>
      </c>
      <c r="I9" s="19">
        <v>20137.143</v>
      </c>
      <c r="J9" s="19">
        <v>103415.35</v>
      </c>
      <c r="K9" s="20">
        <v>57575.898000000001</v>
      </c>
      <c r="M9" s="25"/>
      <c r="N9" s="26">
        <v>8</v>
      </c>
      <c r="O9" s="19">
        <v>71866.554000000004</v>
      </c>
      <c r="P9" s="19">
        <v>242756.98</v>
      </c>
      <c r="Q9" s="20">
        <v>331775.57699999999</v>
      </c>
      <c r="S9" s="25"/>
      <c r="T9" s="26">
        <v>8</v>
      </c>
      <c r="U9" s="19">
        <v>261096.625</v>
      </c>
      <c r="V9" s="19">
        <v>639264.80200000003</v>
      </c>
      <c r="W9" s="20">
        <v>1447961.551</v>
      </c>
    </row>
  </sheetData>
  <mergeCells count="9">
    <mergeCell ref="A3:B3"/>
    <mergeCell ref="A6:A9"/>
    <mergeCell ref="G3:H3"/>
    <mergeCell ref="G6:G9"/>
    <mergeCell ref="M3:N3"/>
    <mergeCell ref="M6:M9"/>
    <mergeCell ref="S3:T3"/>
    <mergeCell ref="S6:S9"/>
    <mergeCell ref="A1:K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2" workbookViewId="0">
      <selection activeCell="S10" sqref="S10"/>
    </sheetView>
  </sheetViews>
  <sheetFormatPr baseColWidth="10" defaultRowHeight="16" x14ac:dyDescent="0.2"/>
  <cols>
    <col min="3" max="3" width="27.1640625" bestFit="1" customWidth="1"/>
    <col min="4" max="4" width="31.6640625" bestFit="1" customWidth="1"/>
  </cols>
  <sheetData>
    <row r="1" spans="1:13" ht="17" thickBot="1" x14ac:dyDescent="0.25"/>
    <row r="2" spans="1:13" ht="17" thickBot="1" x14ac:dyDescent="0.25">
      <c r="A2" s="27" t="s">
        <v>10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9"/>
    </row>
    <row r="3" spans="1:13" x14ac:dyDescent="0.2">
      <c r="D3">
        <f>1.66666667*(10^(-5))</f>
        <v>1.6666666699999999E-5</v>
      </c>
    </row>
    <row r="4" spans="1:13" x14ac:dyDescent="0.2">
      <c r="A4" s="30" t="s">
        <v>11</v>
      </c>
      <c r="B4" s="31" t="s">
        <v>2</v>
      </c>
      <c r="C4" s="31" t="s">
        <v>12</v>
      </c>
      <c r="D4" s="31" t="s">
        <v>13</v>
      </c>
    </row>
    <row r="5" spans="1:13" x14ac:dyDescent="0.2">
      <c r="A5" s="9" t="s">
        <v>14</v>
      </c>
      <c r="B5" s="11">
        <v>2</v>
      </c>
      <c r="C5" s="11">
        <v>17847.358</v>
      </c>
      <c r="D5" s="12">
        <f>C5*$D$3</f>
        <v>0.29745596726157858</v>
      </c>
    </row>
    <row r="6" spans="1:13" x14ac:dyDescent="0.2">
      <c r="A6" s="13"/>
      <c r="B6" s="15">
        <v>4</v>
      </c>
      <c r="C6" s="15">
        <v>24051.834999999999</v>
      </c>
      <c r="D6" s="16">
        <f t="shared" ref="D6:D20" si="0">C6*$D$3</f>
        <v>0.40086391746839445</v>
      </c>
    </row>
    <row r="7" spans="1:13" x14ac:dyDescent="0.2">
      <c r="A7" s="13"/>
      <c r="B7" s="15">
        <v>6</v>
      </c>
      <c r="C7" s="15">
        <v>37036.303</v>
      </c>
      <c r="D7" s="16">
        <f t="shared" si="0"/>
        <v>0.61727171790121005</v>
      </c>
    </row>
    <row r="8" spans="1:13" x14ac:dyDescent="0.2">
      <c r="A8" s="13"/>
      <c r="B8" s="15">
        <v>8</v>
      </c>
      <c r="C8" s="19">
        <v>47534.77</v>
      </c>
      <c r="D8" s="16">
        <f t="shared" si="0"/>
        <v>0.7922461682511589</v>
      </c>
    </row>
    <row r="9" spans="1:13" x14ac:dyDescent="0.2">
      <c r="A9" s="13" t="s">
        <v>15</v>
      </c>
      <c r="B9" s="15">
        <v>2</v>
      </c>
      <c r="C9" s="11">
        <v>66579.093999999997</v>
      </c>
      <c r="D9" s="16">
        <f t="shared" si="0"/>
        <v>1.1096515688859696</v>
      </c>
    </row>
    <row r="10" spans="1:13" x14ac:dyDescent="0.2">
      <c r="A10" s="13"/>
      <c r="B10" s="15">
        <v>4</v>
      </c>
      <c r="C10" s="15">
        <v>55513.959000000003</v>
      </c>
      <c r="D10" s="16">
        <f t="shared" si="0"/>
        <v>0.92523265185046533</v>
      </c>
    </row>
    <row r="11" spans="1:13" x14ac:dyDescent="0.2">
      <c r="A11" s="13"/>
      <c r="B11" s="15">
        <v>6</v>
      </c>
      <c r="C11" s="15">
        <v>79662.653999999995</v>
      </c>
      <c r="D11" s="16">
        <f t="shared" si="0"/>
        <v>1.3277109026554217</v>
      </c>
    </row>
    <row r="12" spans="1:13" x14ac:dyDescent="0.2">
      <c r="A12" s="13"/>
      <c r="B12" s="15">
        <v>8</v>
      </c>
      <c r="C12" s="19">
        <v>103415.35</v>
      </c>
      <c r="D12" s="16">
        <f t="shared" si="0"/>
        <v>1.723589170113845</v>
      </c>
    </row>
    <row r="13" spans="1:13" x14ac:dyDescent="0.2">
      <c r="A13" s="13" t="s">
        <v>16</v>
      </c>
      <c r="B13" s="15">
        <v>2</v>
      </c>
      <c r="C13" s="11">
        <v>289182.2</v>
      </c>
      <c r="D13" s="16">
        <f t="shared" si="0"/>
        <v>4.8197033429727396</v>
      </c>
    </row>
    <row r="14" spans="1:13" x14ac:dyDescent="0.2">
      <c r="A14" s="13"/>
      <c r="B14" s="15">
        <v>4</v>
      </c>
      <c r="C14" s="15">
        <v>190206.462</v>
      </c>
      <c r="D14" s="16">
        <f t="shared" si="0"/>
        <v>3.1701077063402154</v>
      </c>
    </row>
    <row r="15" spans="1:13" x14ac:dyDescent="0.2">
      <c r="A15" s="13"/>
      <c r="B15" s="15">
        <v>6</v>
      </c>
      <c r="C15" s="15">
        <v>219817.14600000001</v>
      </c>
      <c r="D15" s="16">
        <f t="shared" si="0"/>
        <v>3.6636191073272379</v>
      </c>
    </row>
    <row r="16" spans="1:13" x14ac:dyDescent="0.2">
      <c r="A16" s="13"/>
      <c r="B16" s="15">
        <v>8</v>
      </c>
      <c r="C16" s="19">
        <v>242756.98</v>
      </c>
      <c r="D16" s="16">
        <f t="shared" si="0"/>
        <v>4.0459496747585657</v>
      </c>
    </row>
    <row r="17" spans="1:4" x14ac:dyDescent="0.2">
      <c r="A17" s="13" t="s">
        <v>17</v>
      </c>
      <c r="B17" s="15">
        <v>2</v>
      </c>
      <c r="C17" s="11">
        <v>1103997.19</v>
      </c>
      <c r="D17" s="16">
        <f t="shared" si="0"/>
        <v>18.39995320346657</v>
      </c>
    </row>
    <row r="18" spans="1:4" x14ac:dyDescent="0.2">
      <c r="A18" s="13"/>
      <c r="B18" s="15">
        <v>4</v>
      </c>
      <c r="C18" s="15">
        <v>563098.47600000002</v>
      </c>
      <c r="D18" s="16">
        <f t="shared" si="0"/>
        <v>9.3849746187699488</v>
      </c>
    </row>
    <row r="19" spans="1:4" x14ac:dyDescent="0.2">
      <c r="A19" s="13"/>
      <c r="B19" s="15">
        <v>6</v>
      </c>
      <c r="C19" s="15">
        <v>572589.51399999997</v>
      </c>
      <c r="D19" s="16">
        <f t="shared" si="0"/>
        <v>9.5431585857529821</v>
      </c>
    </row>
    <row r="20" spans="1:4" x14ac:dyDescent="0.2">
      <c r="A20" s="17"/>
      <c r="B20" s="19">
        <v>8</v>
      </c>
      <c r="C20" s="19">
        <v>639264.80200000003</v>
      </c>
      <c r="D20" s="20">
        <f t="shared" si="0"/>
        <v>10.654413387975493</v>
      </c>
    </row>
  </sheetData>
  <mergeCells count="5">
    <mergeCell ref="A2:M2"/>
    <mergeCell ref="A5:A8"/>
    <mergeCell ref="A9:A12"/>
    <mergeCell ref="A13:A16"/>
    <mergeCell ref="A17:A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50" zoomScaleNormal="50" zoomScalePageLayoutView="50" workbookViewId="0">
      <selection activeCell="K35" sqref="K35"/>
    </sheetView>
  </sheetViews>
  <sheetFormatPr baseColWidth="10" defaultRowHeight="16" x14ac:dyDescent="0.2"/>
  <cols>
    <col min="3" max="3" width="23.1640625" bestFit="1" customWidth="1"/>
    <col min="4" max="4" width="22.5" bestFit="1" customWidth="1"/>
    <col min="5" max="5" width="13.6640625" bestFit="1" customWidth="1"/>
    <col min="6" max="6" width="14.1640625" style="39" bestFit="1" customWidth="1"/>
    <col min="7" max="7" width="13.5" style="39" bestFit="1" customWidth="1"/>
  </cols>
  <sheetData>
    <row r="1" spans="1:7" ht="17" thickBot="1" x14ac:dyDescent="0.25"/>
    <row r="2" spans="1:7" ht="17" thickBot="1" x14ac:dyDescent="0.25">
      <c r="A2" s="32" t="s">
        <v>10</v>
      </c>
      <c r="B2" s="33"/>
      <c r="C2" s="33"/>
      <c r="D2" s="33"/>
      <c r="E2" s="33"/>
      <c r="F2" s="33"/>
      <c r="G2" s="34"/>
    </row>
    <row r="4" spans="1:7" x14ac:dyDescent="0.2">
      <c r="A4" s="30" t="s">
        <v>11</v>
      </c>
      <c r="B4" s="31" t="s">
        <v>2</v>
      </c>
      <c r="C4" s="31" t="s">
        <v>18</v>
      </c>
      <c r="D4" s="35" t="s">
        <v>5</v>
      </c>
      <c r="E4" s="36" t="s">
        <v>19</v>
      </c>
      <c r="F4" s="37" t="s">
        <v>20</v>
      </c>
      <c r="G4" s="38" t="s">
        <v>21</v>
      </c>
    </row>
    <row r="5" spans="1:7" x14ac:dyDescent="0.2">
      <c r="A5" s="9" t="s">
        <v>14</v>
      </c>
      <c r="B5">
        <v>2</v>
      </c>
      <c r="C5" s="11">
        <v>17847.358</v>
      </c>
      <c r="D5" s="12">
        <v>17837.924999999999</v>
      </c>
      <c r="E5">
        <f>C5+D5</f>
        <v>35685.282999999996</v>
      </c>
      <c r="F5" s="39">
        <f>(C5/E5)*100</f>
        <v>50.013216933154212</v>
      </c>
      <c r="G5" s="39">
        <f>(D5/E5)*100</f>
        <v>49.986783066845796</v>
      </c>
    </row>
    <row r="6" spans="1:7" x14ac:dyDescent="0.2">
      <c r="A6" s="13"/>
      <c r="B6">
        <v>4</v>
      </c>
      <c r="C6" s="15">
        <v>24051.834999999999</v>
      </c>
      <c r="D6" s="16">
        <v>17855.649000000001</v>
      </c>
      <c r="E6">
        <f t="shared" ref="E6:E20" si="0">C6+D6</f>
        <v>41907.483999999997</v>
      </c>
      <c r="F6" s="39">
        <f t="shared" ref="F6:F20" si="1">(C6/E6)*100</f>
        <v>57.392696254444672</v>
      </c>
      <c r="G6" s="39">
        <f t="shared" ref="G6:G20" si="2">(D6/E6)*100</f>
        <v>42.607303745555335</v>
      </c>
    </row>
    <row r="7" spans="1:7" x14ac:dyDescent="0.2">
      <c r="A7" s="13"/>
      <c r="B7">
        <v>6</v>
      </c>
      <c r="C7" s="15">
        <v>37036.303</v>
      </c>
      <c r="D7" s="16">
        <v>18100.976999999999</v>
      </c>
      <c r="E7">
        <f t="shared" si="0"/>
        <v>55137.279999999999</v>
      </c>
      <c r="F7" s="39">
        <f t="shared" si="1"/>
        <v>67.171073727249507</v>
      </c>
      <c r="G7" s="39">
        <f t="shared" si="2"/>
        <v>32.828926272750486</v>
      </c>
    </row>
    <row r="8" spans="1:7" x14ac:dyDescent="0.2">
      <c r="A8" s="13"/>
      <c r="B8">
        <v>8</v>
      </c>
      <c r="C8" s="19">
        <v>47534.77</v>
      </c>
      <c r="D8" s="20">
        <v>17922.031999999999</v>
      </c>
      <c r="E8">
        <f t="shared" si="0"/>
        <v>65456.801999999996</v>
      </c>
      <c r="F8" s="39">
        <f t="shared" si="1"/>
        <v>72.620061701150632</v>
      </c>
      <c r="G8" s="39">
        <f t="shared" si="2"/>
        <v>27.379938298849371</v>
      </c>
    </row>
    <row r="9" spans="1:7" x14ac:dyDescent="0.2">
      <c r="A9" s="13" t="s">
        <v>15</v>
      </c>
      <c r="B9">
        <v>2</v>
      </c>
      <c r="C9" s="11">
        <v>66579.093999999997</v>
      </c>
      <c r="D9" s="12">
        <v>66548.595000000001</v>
      </c>
      <c r="E9">
        <f t="shared" si="0"/>
        <v>133127.68900000001</v>
      </c>
      <c r="F9" s="39">
        <f t="shared" si="1"/>
        <v>50.011454792098128</v>
      </c>
      <c r="G9" s="39">
        <f t="shared" si="2"/>
        <v>49.988545207901865</v>
      </c>
    </row>
    <row r="10" spans="1:7" x14ac:dyDescent="0.2">
      <c r="A10" s="13"/>
      <c r="B10">
        <v>4</v>
      </c>
      <c r="C10" s="15">
        <v>55513.959000000003</v>
      </c>
      <c r="D10" s="16">
        <v>57353.432000000001</v>
      </c>
      <c r="E10">
        <f t="shared" si="0"/>
        <v>112867.391</v>
      </c>
      <c r="F10" s="39">
        <f t="shared" si="1"/>
        <v>49.185117604073966</v>
      </c>
      <c r="G10" s="39">
        <f t="shared" si="2"/>
        <v>50.814882395926034</v>
      </c>
    </row>
    <row r="11" spans="1:7" x14ac:dyDescent="0.2">
      <c r="A11" s="13"/>
      <c r="B11">
        <v>6</v>
      </c>
      <c r="C11" s="15">
        <v>79662.653999999995</v>
      </c>
      <c r="D11" s="16">
        <v>57475</v>
      </c>
      <c r="E11">
        <f t="shared" si="0"/>
        <v>137137.65399999998</v>
      </c>
      <c r="F11" s="39">
        <f t="shared" si="1"/>
        <v>58.089555768541878</v>
      </c>
      <c r="G11" s="39">
        <f t="shared" si="2"/>
        <v>41.910444231458129</v>
      </c>
    </row>
    <row r="12" spans="1:7" x14ac:dyDescent="0.2">
      <c r="A12" s="13"/>
      <c r="B12">
        <v>8</v>
      </c>
      <c r="C12" s="19">
        <v>103415.35</v>
      </c>
      <c r="D12" s="20">
        <v>57575.898000000001</v>
      </c>
      <c r="E12">
        <f t="shared" si="0"/>
        <v>160991.24800000002</v>
      </c>
      <c r="F12" s="39">
        <f t="shared" si="1"/>
        <v>64.236628565050935</v>
      </c>
      <c r="G12" s="39">
        <f t="shared" si="2"/>
        <v>35.76337143494905</v>
      </c>
    </row>
    <row r="13" spans="1:7" x14ac:dyDescent="0.2">
      <c r="A13" s="13" t="s">
        <v>16</v>
      </c>
      <c r="B13">
        <v>2</v>
      </c>
      <c r="C13" s="11">
        <v>289182.2</v>
      </c>
      <c r="D13" s="12">
        <v>289071.64600000001</v>
      </c>
      <c r="E13">
        <f t="shared" si="0"/>
        <v>578253.84600000002</v>
      </c>
      <c r="F13" s="39">
        <f t="shared" si="1"/>
        <v>50.009559296558493</v>
      </c>
      <c r="G13" s="39">
        <f t="shared" si="2"/>
        <v>49.990440703441514</v>
      </c>
    </row>
    <row r="14" spans="1:7" x14ac:dyDescent="0.2">
      <c r="A14" s="13"/>
      <c r="B14">
        <v>4</v>
      </c>
      <c r="C14" s="15">
        <v>190206.462</v>
      </c>
      <c r="D14" s="16">
        <v>298039.60499999998</v>
      </c>
      <c r="E14">
        <f t="shared" si="0"/>
        <v>488246.06699999998</v>
      </c>
      <c r="F14" s="39">
        <f t="shared" si="1"/>
        <v>38.957090462338535</v>
      </c>
      <c r="G14" s="39">
        <f t="shared" si="2"/>
        <v>61.042909537661473</v>
      </c>
    </row>
    <row r="15" spans="1:7" x14ac:dyDescent="0.2">
      <c r="A15" s="13"/>
      <c r="B15">
        <v>6</v>
      </c>
      <c r="C15" s="15">
        <v>219817.14600000001</v>
      </c>
      <c r="D15" s="16">
        <v>306990.90999999997</v>
      </c>
      <c r="E15">
        <f t="shared" si="0"/>
        <v>526808.05599999998</v>
      </c>
      <c r="F15" s="39">
        <f t="shared" si="1"/>
        <v>41.726230929164075</v>
      </c>
      <c r="G15" s="39">
        <f t="shared" si="2"/>
        <v>58.273769070835925</v>
      </c>
    </row>
    <row r="16" spans="1:7" x14ac:dyDescent="0.2">
      <c r="A16" s="13"/>
      <c r="B16">
        <v>8</v>
      </c>
      <c r="C16" s="19">
        <v>242756.98</v>
      </c>
      <c r="D16" s="20">
        <v>331775.57699999999</v>
      </c>
      <c r="E16">
        <f t="shared" si="0"/>
        <v>574532.55700000003</v>
      </c>
      <c r="F16" s="39">
        <f t="shared" si="1"/>
        <v>42.252954517945618</v>
      </c>
      <c r="G16" s="39">
        <f t="shared" si="2"/>
        <v>57.747045482054368</v>
      </c>
    </row>
    <row r="17" spans="1:7" x14ac:dyDescent="0.2">
      <c r="A17" s="13" t="s">
        <v>17</v>
      </c>
      <c r="B17">
        <v>2</v>
      </c>
      <c r="C17" s="11">
        <v>1103997.19</v>
      </c>
      <c r="D17" s="12">
        <v>1103575.0160000001</v>
      </c>
      <c r="E17">
        <f t="shared" si="0"/>
        <v>2207572.2060000002</v>
      </c>
      <c r="F17" s="39">
        <f t="shared" si="1"/>
        <v>50.009561952239935</v>
      </c>
      <c r="G17" s="39">
        <f t="shared" si="2"/>
        <v>49.990438047760058</v>
      </c>
    </row>
    <row r="18" spans="1:7" x14ac:dyDescent="0.2">
      <c r="A18" s="13"/>
      <c r="B18">
        <v>4</v>
      </c>
      <c r="C18" s="15">
        <v>563098.47600000002</v>
      </c>
      <c r="D18" s="16">
        <v>1133953.9909999999</v>
      </c>
      <c r="E18">
        <f t="shared" si="0"/>
        <v>1697052.4669999999</v>
      </c>
      <c r="F18" s="39">
        <f t="shared" si="1"/>
        <v>33.180970355938918</v>
      </c>
      <c r="G18" s="39">
        <f t="shared" si="2"/>
        <v>66.819029644061089</v>
      </c>
    </row>
    <row r="19" spans="1:7" x14ac:dyDescent="0.2">
      <c r="A19" s="13"/>
      <c r="B19">
        <v>6</v>
      </c>
      <c r="C19" s="15">
        <v>572589.51399999997</v>
      </c>
      <c r="D19" s="16">
        <v>1226442.135</v>
      </c>
      <c r="E19">
        <f t="shared" si="0"/>
        <v>1799031.649</v>
      </c>
      <c r="F19" s="39">
        <f t="shared" si="1"/>
        <v>31.827650965355531</v>
      </c>
      <c r="G19" s="39">
        <f t="shared" si="2"/>
        <v>68.172349034644469</v>
      </c>
    </row>
    <row r="20" spans="1:7" x14ac:dyDescent="0.2">
      <c r="A20" s="17"/>
      <c r="B20">
        <v>8</v>
      </c>
      <c r="C20" s="19">
        <v>639264.80200000003</v>
      </c>
      <c r="D20" s="20">
        <v>1447961.551</v>
      </c>
      <c r="E20">
        <f t="shared" si="0"/>
        <v>2087226.3530000001</v>
      </c>
      <c r="F20" s="39">
        <f t="shared" si="1"/>
        <v>30.627478475498148</v>
      </c>
      <c r="G20" s="39">
        <f t="shared" si="2"/>
        <v>69.372521524501849</v>
      </c>
    </row>
  </sheetData>
  <mergeCells count="5">
    <mergeCell ref="A2:G2"/>
    <mergeCell ref="A5:A8"/>
    <mergeCell ref="A9:A12"/>
    <mergeCell ref="A13:A16"/>
    <mergeCell ref="A17:A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3"/>
  <sheetViews>
    <sheetView tabSelected="1" topLeftCell="A52" zoomScale="116" workbookViewId="0">
      <selection activeCell="G59" sqref="G59"/>
    </sheetView>
  </sheetViews>
  <sheetFormatPr baseColWidth="10" defaultRowHeight="16" x14ac:dyDescent="0.2"/>
  <cols>
    <col min="3" max="4" width="35.83203125" customWidth="1"/>
    <col min="5" max="5" width="27.6640625" style="44" customWidth="1"/>
  </cols>
  <sheetData>
    <row r="3" spans="1:4" x14ac:dyDescent="0.2">
      <c r="A3" s="35" t="s">
        <v>11</v>
      </c>
      <c r="B3" s="40" t="s">
        <v>2</v>
      </c>
      <c r="C3" s="40" t="s">
        <v>3</v>
      </c>
      <c r="D3" s="41" t="s">
        <v>22</v>
      </c>
    </row>
    <row r="4" spans="1:4" x14ac:dyDescent="0.2">
      <c r="A4" s="9" t="s">
        <v>14</v>
      </c>
      <c r="B4" s="11">
        <v>0</v>
      </c>
      <c r="C4" s="42">
        <v>12614.995000000001</v>
      </c>
      <c r="D4" s="12">
        <v>0</v>
      </c>
    </row>
    <row r="5" spans="1:4" x14ac:dyDescent="0.2">
      <c r="A5" s="13"/>
      <c r="B5" s="15">
        <v>2</v>
      </c>
      <c r="C5" s="11">
        <v>17844.603999999999</v>
      </c>
      <c r="D5" s="16">
        <f>$C$4/C5</f>
        <v>0.70693611357248398</v>
      </c>
    </row>
    <row r="6" spans="1:4" x14ac:dyDescent="0.2">
      <c r="A6" s="13"/>
      <c r="B6" s="15">
        <v>4</v>
      </c>
      <c r="C6" s="15">
        <v>10480.195</v>
      </c>
      <c r="D6" s="16">
        <f t="shared" ref="D6:D8" si="0">$C$4/C6</f>
        <v>1.2036984998847828</v>
      </c>
    </row>
    <row r="7" spans="1:4" x14ac:dyDescent="0.2">
      <c r="A7" s="13"/>
      <c r="B7" s="15">
        <v>6</v>
      </c>
      <c r="C7" s="15">
        <v>9193.3439999999991</v>
      </c>
      <c r="D7" s="16">
        <f t="shared" si="0"/>
        <v>1.3721878567798618</v>
      </c>
    </row>
    <row r="8" spans="1:4" x14ac:dyDescent="0.2">
      <c r="A8" s="13"/>
      <c r="B8" s="15">
        <v>8</v>
      </c>
      <c r="C8" s="19">
        <v>8186.56</v>
      </c>
      <c r="D8" s="16">
        <f t="shared" si="0"/>
        <v>1.5409396620802878</v>
      </c>
    </row>
    <row r="9" spans="1:4" x14ac:dyDescent="0.2">
      <c r="A9" s="13" t="s">
        <v>15</v>
      </c>
      <c r="B9" s="15">
        <v>0</v>
      </c>
      <c r="C9" s="43">
        <v>76970.774999999994</v>
      </c>
      <c r="D9" s="16">
        <v>0</v>
      </c>
    </row>
    <row r="10" spans="1:4" x14ac:dyDescent="0.2">
      <c r="A10" s="13"/>
      <c r="B10" s="15">
        <v>2</v>
      </c>
      <c r="C10" s="11">
        <v>66570.53</v>
      </c>
      <c r="D10" s="16">
        <f>$C$9/C10</f>
        <v>1.1562289649789479</v>
      </c>
    </row>
    <row r="11" spans="1:4" x14ac:dyDescent="0.2">
      <c r="A11" s="13"/>
      <c r="B11" s="15">
        <v>4</v>
      </c>
      <c r="C11" s="15">
        <v>28227.083999999999</v>
      </c>
      <c r="D11" s="16">
        <f t="shared" ref="D11:D13" si="1">$C$9/C11</f>
        <v>2.7268411784936766</v>
      </c>
    </row>
    <row r="12" spans="1:4" x14ac:dyDescent="0.2">
      <c r="A12" s="13"/>
      <c r="B12" s="15">
        <v>6</v>
      </c>
      <c r="C12" s="15">
        <v>22868.429</v>
      </c>
      <c r="D12" s="16">
        <f t="shared" si="1"/>
        <v>3.3658094747129326</v>
      </c>
    </row>
    <row r="13" spans="1:4" x14ac:dyDescent="0.2">
      <c r="A13" s="13"/>
      <c r="B13" s="15">
        <v>8</v>
      </c>
      <c r="C13" s="19">
        <v>20137.143</v>
      </c>
      <c r="D13" s="16">
        <f t="shared" si="1"/>
        <v>3.8223284703296785</v>
      </c>
    </row>
    <row r="14" spans="1:4" x14ac:dyDescent="0.2">
      <c r="A14" s="13" t="s">
        <v>16</v>
      </c>
      <c r="B14" s="15">
        <v>0</v>
      </c>
      <c r="C14" s="43">
        <v>294494.75799999997</v>
      </c>
      <c r="D14" s="16">
        <v>0</v>
      </c>
    </row>
    <row r="15" spans="1:4" x14ac:dyDescent="0.2">
      <c r="A15" s="13"/>
      <c r="B15" s="15">
        <v>2</v>
      </c>
      <c r="C15" s="11">
        <v>289150.14500000002</v>
      </c>
      <c r="D15" s="16">
        <f>$C$14/C15</f>
        <v>1.0184838676114099</v>
      </c>
    </row>
    <row r="16" spans="1:4" x14ac:dyDescent="0.2">
      <c r="A16" s="13"/>
      <c r="B16" s="15">
        <v>4</v>
      </c>
      <c r="C16" s="15">
        <v>122101.77800000001</v>
      </c>
      <c r="D16" s="16">
        <f t="shared" ref="D16:D18" si="2">$C$14/C16</f>
        <v>2.4118793585462774</v>
      </c>
    </row>
    <row r="17" spans="1:4" x14ac:dyDescent="0.2">
      <c r="A17" s="13"/>
      <c r="B17" s="15">
        <v>6</v>
      </c>
      <c r="C17" s="15">
        <v>87848.062000000005</v>
      </c>
      <c r="D17" s="16">
        <f t="shared" si="2"/>
        <v>3.3523193488320775</v>
      </c>
    </row>
    <row r="18" spans="1:4" x14ac:dyDescent="0.2">
      <c r="A18" s="13"/>
      <c r="B18" s="15">
        <v>8</v>
      </c>
      <c r="C18" s="19">
        <v>71866.554000000004</v>
      </c>
      <c r="D18" s="16">
        <f t="shared" si="2"/>
        <v>4.0977999028588457</v>
      </c>
    </row>
    <row r="19" spans="1:4" x14ac:dyDescent="0.2">
      <c r="A19" s="13" t="s">
        <v>17</v>
      </c>
      <c r="B19" s="15">
        <v>0</v>
      </c>
      <c r="C19" s="43">
        <v>1108701.0530000001</v>
      </c>
      <c r="D19" s="16">
        <v>0</v>
      </c>
    </row>
    <row r="20" spans="1:4" x14ac:dyDescent="0.2">
      <c r="A20" s="13"/>
      <c r="B20" s="15">
        <v>2</v>
      </c>
      <c r="C20" s="11">
        <v>1103874.5989999999</v>
      </c>
      <c r="D20" s="16">
        <f>$C$19/C20</f>
        <v>1.0043722846819489</v>
      </c>
    </row>
    <row r="21" spans="1:4" x14ac:dyDescent="0.2">
      <c r="A21" s="13"/>
      <c r="B21" s="15">
        <v>4</v>
      </c>
      <c r="C21" s="15">
        <v>424417.65299999999</v>
      </c>
      <c r="D21" s="16">
        <f t="shared" ref="D21:D23" si="3">$C$19/C21</f>
        <v>2.6122877904892428</v>
      </c>
    </row>
    <row r="22" spans="1:4" x14ac:dyDescent="0.2">
      <c r="A22" s="13"/>
      <c r="B22" s="15">
        <v>6</v>
      </c>
      <c r="C22" s="15">
        <v>300018.24900000001</v>
      </c>
      <c r="D22" s="16">
        <f t="shared" si="3"/>
        <v>3.6954453827240359</v>
      </c>
    </row>
    <row r="23" spans="1:4" x14ac:dyDescent="0.2">
      <c r="A23" s="17"/>
      <c r="B23" s="19">
        <v>8</v>
      </c>
      <c r="C23" s="19">
        <v>261096.625</v>
      </c>
      <c r="D23" s="20">
        <f t="shared" si="3"/>
        <v>4.2463247198235523</v>
      </c>
    </row>
    <row r="34" spans="1:6" x14ac:dyDescent="0.2">
      <c r="A34" s="57" t="s">
        <v>27</v>
      </c>
      <c r="B34" s="57"/>
      <c r="C34" s="57"/>
      <c r="D34" s="57"/>
      <c r="E34" s="57"/>
      <c r="F34" s="56"/>
    </row>
    <row r="36" spans="1:6" x14ac:dyDescent="0.2">
      <c r="A36" s="54" t="s">
        <v>23</v>
      </c>
      <c r="B36" s="54" t="s">
        <v>2</v>
      </c>
      <c r="C36" s="54" t="s">
        <v>24</v>
      </c>
      <c r="D36" s="54" t="s">
        <v>25</v>
      </c>
      <c r="E36" s="55" t="s">
        <v>26</v>
      </c>
    </row>
    <row r="37" spans="1:6" x14ac:dyDescent="0.2">
      <c r="A37" s="45" t="s">
        <v>14</v>
      </c>
      <c r="B37" s="48">
        <v>2</v>
      </c>
      <c r="C37" s="48">
        <v>16244.796</v>
      </c>
      <c r="D37" s="48">
        <v>17847.358</v>
      </c>
      <c r="E37" s="51">
        <f>((C37/D37)-1)</f>
        <v>-8.9792674075344969E-2</v>
      </c>
    </row>
    <row r="38" spans="1:6" x14ac:dyDescent="0.2">
      <c r="A38" s="46"/>
      <c r="B38" s="49">
        <v>4</v>
      </c>
      <c r="C38" s="49">
        <v>22101.625</v>
      </c>
      <c r="D38" s="49">
        <v>24051.834999999999</v>
      </c>
      <c r="E38" s="52">
        <f t="shared" ref="E38:E52" si="4">((C38/D38)-1)</f>
        <v>-8.1083626259701114E-2</v>
      </c>
    </row>
    <row r="39" spans="1:6" x14ac:dyDescent="0.2">
      <c r="A39" s="46"/>
      <c r="B39" s="49">
        <v>6</v>
      </c>
      <c r="C39" s="49">
        <v>33891.911</v>
      </c>
      <c r="D39" s="49">
        <v>37036.303</v>
      </c>
      <c r="E39" s="52">
        <f t="shared" si="4"/>
        <v>-8.4900266638384458E-2</v>
      </c>
    </row>
    <row r="40" spans="1:6" x14ac:dyDescent="0.2">
      <c r="A40" s="47"/>
      <c r="B40" s="50">
        <v>8</v>
      </c>
      <c r="C40" s="50">
        <v>43808.286</v>
      </c>
      <c r="D40" s="50">
        <v>47534.77</v>
      </c>
      <c r="E40" s="53">
        <f t="shared" si="4"/>
        <v>-7.8394909662968804E-2</v>
      </c>
    </row>
    <row r="41" spans="1:6" x14ac:dyDescent="0.2">
      <c r="A41" s="45" t="s">
        <v>15</v>
      </c>
      <c r="B41" s="48">
        <v>2</v>
      </c>
      <c r="C41" s="48">
        <v>69832.653000000006</v>
      </c>
      <c r="D41" s="48">
        <v>66579.093999999997</v>
      </c>
      <c r="E41" s="51">
        <f t="shared" si="4"/>
        <v>4.8867576960419656E-2</v>
      </c>
    </row>
    <row r="42" spans="1:6" x14ac:dyDescent="0.2">
      <c r="A42" s="46"/>
      <c r="B42" s="49">
        <v>4</v>
      </c>
      <c r="C42" s="49">
        <v>59607.498</v>
      </c>
      <c r="D42" s="49">
        <v>55513.959000000003</v>
      </c>
      <c r="E42" s="52">
        <f t="shared" si="4"/>
        <v>7.3738913126336403E-2</v>
      </c>
    </row>
    <row r="43" spans="1:6" x14ac:dyDescent="0.2">
      <c r="A43" s="46"/>
      <c r="B43" s="49">
        <v>6</v>
      </c>
      <c r="C43" s="49">
        <v>78879.510999999999</v>
      </c>
      <c r="D43" s="49">
        <v>79662.653999999995</v>
      </c>
      <c r="E43" s="52">
        <f t="shared" si="4"/>
        <v>-9.8307420187130345E-3</v>
      </c>
    </row>
    <row r="44" spans="1:6" x14ac:dyDescent="0.2">
      <c r="A44" s="47"/>
      <c r="B44" s="50">
        <v>8</v>
      </c>
      <c r="C44" s="50">
        <v>81148.510999999999</v>
      </c>
      <c r="D44" s="50">
        <v>103415.35</v>
      </c>
      <c r="E44" s="53">
        <f t="shared" si="4"/>
        <v>-0.21531464139511214</v>
      </c>
    </row>
    <row r="45" spans="1:6" x14ac:dyDescent="0.2">
      <c r="A45" s="45" t="s">
        <v>16</v>
      </c>
      <c r="B45" s="48">
        <v>2</v>
      </c>
      <c r="C45" s="48">
        <v>264473.17800000001</v>
      </c>
      <c r="D45" s="48">
        <v>289182.2</v>
      </c>
      <c r="E45" s="51">
        <f t="shared" si="4"/>
        <v>-8.5444477564663335E-2</v>
      </c>
    </row>
    <row r="46" spans="1:6" x14ac:dyDescent="0.2">
      <c r="A46" s="46"/>
      <c r="B46" s="49">
        <v>4</v>
      </c>
      <c r="C46" s="49">
        <v>177406.82800000001</v>
      </c>
      <c r="D46" s="49">
        <v>190206.462</v>
      </c>
      <c r="E46" s="52">
        <f t="shared" si="4"/>
        <v>-6.7293370926588159E-2</v>
      </c>
    </row>
    <row r="47" spans="1:6" x14ac:dyDescent="0.2">
      <c r="A47" s="46"/>
      <c r="B47" s="49">
        <v>6</v>
      </c>
      <c r="C47" s="49">
        <v>202302.35</v>
      </c>
      <c r="D47" s="49">
        <v>219817.14600000001</v>
      </c>
      <c r="E47" s="52">
        <f t="shared" si="4"/>
        <v>-7.9678934599578533E-2</v>
      </c>
    </row>
    <row r="48" spans="1:6" x14ac:dyDescent="0.2">
      <c r="A48" s="47"/>
      <c r="B48" s="50">
        <v>8</v>
      </c>
      <c r="C48" s="50">
        <v>207787.87</v>
      </c>
      <c r="D48" s="50">
        <v>242756.98</v>
      </c>
      <c r="E48" s="53">
        <f t="shared" si="4"/>
        <v>-0.14404986418928101</v>
      </c>
    </row>
    <row r="49" spans="1:5" x14ac:dyDescent="0.2">
      <c r="A49" s="46" t="s">
        <v>17</v>
      </c>
      <c r="B49" s="49">
        <v>2</v>
      </c>
      <c r="C49" s="49">
        <v>999373.96699999995</v>
      </c>
      <c r="D49" s="49">
        <v>1103997.19</v>
      </c>
      <c r="E49" s="52">
        <f t="shared" si="4"/>
        <v>-9.4767653348827863E-2</v>
      </c>
    </row>
    <row r="50" spans="1:5" x14ac:dyDescent="0.2">
      <c r="A50" s="46"/>
      <c r="B50" s="49">
        <v>4</v>
      </c>
      <c r="C50" s="49">
        <v>552507.78</v>
      </c>
      <c r="D50" s="49">
        <v>563098.47600000002</v>
      </c>
      <c r="E50" s="52">
        <f t="shared" si="4"/>
        <v>-1.8807893204100923E-2</v>
      </c>
    </row>
    <row r="51" spans="1:5" x14ac:dyDescent="0.2">
      <c r="A51" s="46"/>
      <c r="B51" s="49">
        <v>6</v>
      </c>
      <c r="C51" s="49">
        <v>550700.772</v>
      </c>
      <c r="D51" s="49">
        <v>572589.51399999997</v>
      </c>
      <c r="E51" s="52">
        <f t="shared" si="4"/>
        <v>-3.8227633347822643E-2</v>
      </c>
    </row>
    <row r="52" spans="1:5" x14ac:dyDescent="0.2">
      <c r="A52" s="47"/>
      <c r="B52" s="50">
        <v>8</v>
      </c>
      <c r="C52" s="50">
        <v>553651.45499999996</v>
      </c>
      <c r="D52" s="50">
        <v>639264.80200000003</v>
      </c>
      <c r="E52" s="53">
        <f t="shared" si="4"/>
        <v>-0.13392470026841874</v>
      </c>
    </row>
    <row r="55" spans="1:5" x14ac:dyDescent="0.2">
      <c r="A55" s="57" t="s">
        <v>28</v>
      </c>
      <c r="B55" s="57"/>
      <c r="C55" s="57"/>
      <c r="D55" s="57"/>
      <c r="E55" s="57"/>
    </row>
    <row r="57" spans="1:5" x14ac:dyDescent="0.2">
      <c r="A57" s="54" t="s">
        <v>23</v>
      </c>
      <c r="B57" s="54" t="s">
        <v>2</v>
      </c>
      <c r="C57" s="54" t="s">
        <v>29</v>
      </c>
      <c r="D57" s="58" t="s">
        <v>30</v>
      </c>
      <c r="E57" s="55" t="s">
        <v>31</v>
      </c>
    </row>
    <row r="58" spans="1:5" x14ac:dyDescent="0.2">
      <c r="A58" s="45" t="s">
        <v>14</v>
      </c>
      <c r="B58" s="48">
        <v>2</v>
      </c>
      <c r="C58" s="12">
        <v>16237.91</v>
      </c>
      <c r="D58" s="11">
        <v>17837.924999999999</v>
      </c>
      <c r="E58" s="51">
        <f>(C58/D58)-1</f>
        <v>-8.9697372312082191E-2</v>
      </c>
    </row>
    <row r="59" spans="1:5" x14ac:dyDescent="0.2">
      <c r="A59" s="46"/>
      <c r="B59" s="49">
        <v>4</v>
      </c>
      <c r="C59" s="16">
        <v>16415.47</v>
      </c>
      <c r="D59" s="15">
        <v>17855.649000000001</v>
      </c>
      <c r="E59" s="52">
        <f t="shared" ref="E59:E73" si="5">(C59/D59)-1</f>
        <v>-8.0656771422870199E-2</v>
      </c>
    </row>
    <row r="60" spans="1:5" x14ac:dyDescent="0.2">
      <c r="A60" s="46"/>
      <c r="B60" s="49">
        <v>6</v>
      </c>
      <c r="C60" s="16">
        <v>16285.009</v>
      </c>
      <c r="D60" s="15">
        <v>18100.976999999999</v>
      </c>
      <c r="E60" s="52">
        <f t="shared" si="5"/>
        <v>-0.10032430846136087</v>
      </c>
    </row>
    <row r="61" spans="1:5" x14ac:dyDescent="0.2">
      <c r="A61" s="47"/>
      <c r="B61" s="50">
        <v>8</v>
      </c>
      <c r="C61" s="20">
        <v>16282.971</v>
      </c>
      <c r="D61" s="19">
        <v>17922.031999999999</v>
      </c>
      <c r="E61" s="53">
        <f t="shared" si="5"/>
        <v>-9.1455087235643773E-2</v>
      </c>
    </row>
    <row r="62" spans="1:5" x14ac:dyDescent="0.2">
      <c r="A62" s="45" t="s">
        <v>15</v>
      </c>
      <c r="B62" s="48">
        <v>2</v>
      </c>
      <c r="C62" s="12">
        <v>69804.441000000006</v>
      </c>
      <c r="D62" s="11">
        <v>66548.595000000001</v>
      </c>
      <c r="E62" s="51">
        <f t="shared" si="5"/>
        <v>4.8924338673115519E-2</v>
      </c>
    </row>
    <row r="63" spans="1:5" x14ac:dyDescent="0.2">
      <c r="A63" s="46"/>
      <c r="B63" s="49">
        <v>4</v>
      </c>
      <c r="C63" s="16">
        <v>82704.661999999997</v>
      </c>
      <c r="D63" s="15">
        <v>57353.432000000001</v>
      </c>
      <c r="E63" s="52">
        <f t="shared" si="5"/>
        <v>0.44201766338935045</v>
      </c>
    </row>
    <row r="64" spans="1:5" x14ac:dyDescent="0.2">
      <c r="A64" s="46"/>
      <c r="B64" s="49">
        <v>6</v>
      </c>
      <c r="C64" s="16">
        <v>115355.076</v>
      </c>
      <c r="D64" s="15">
        <v>57475</v>
      </c>
      <c r="E64" s="52">
        <f t="shared" si="5"/>
        <v>1.0070478642888214</v>
      </c>
    </row>
    <row r="65" spans="1:5" x14ac:dyDescent="0.2">
      <c r="A65" s="47"/>
      <c r="B65" s="50">
        <v>8</v>
      </c>
      <c r="C65" s="20">
        <v>155315.67300000001</v>
      </c>
      <c r="D65" s="19">
        <v>57575.898000000001</v>
      </c>
      <c r="E65" s="53">
        <f t="shared" si="5"/>
        <v>1.6975814254777233</v>
      </c>
    </row>
    <row r="66" spans="1:5" x14ac:dyDescent="0.2">
      <c r="A66" s="45" t="s">
        <v>16</v>
      </c>
      <c r="B66" s="48">
        <v>2</v>
      </c>
      <c r="C66" s="12">
        <v>264377.97100000002</v>
      </c>
      <c r="D66" s="11">
        <v>289071.64600000001</v>
      </c>
      <c r="E66" s="51">
        <f t="shared" si="5"/>
        <v>-8.5424064731689398E-2</v>
      </c>
    </row>
    <row r="67" spans="1:5" x14ac:dyDescent="0.2">
      <c r="A67" s="46"/>
      <c r="B67" s="49">
        <v>4</v>
      </c>
      <c r="C67" s="16">
        <v>319588.375</v>
      </c>
      <c r="D67" s="15">
        <v>298039.60499999998</v>
      </c>
      <c r="E67" s="52">
        <f t="shared" si="5"/>
        <v>7.2301699634852223E-2</v>
      </c>
    </row>
    <row r="68" spans="1:5" x14ac:dyDescent="0.2">
      <c r="A68" s="46"/>
      <c r="B68" s="49">
        <v>6</v>
      </c>
      <c r="C68" s="16">
        <v>453651.712</v>
      </c>
      <c r="D68" s="15">
        <v>306990.90999999997</v>
      </c>
      <c r="E68" s="52">
        <f t="shared" si="5"/>
        <v>0.47773662744607015</v>
      </c>
    </row>
    <row r="69" spans="1:5" x14ac:dyDescent="0.2">
      <c r="A69" s="47"/>
      <c r="B69" s="50">
        <v>8</v>
      </c>
      <c r="C69" s="20">
        <v>652903.875</v>
      </c>
      <c r="D69" s="19">
        <v>331775.57699999999</v>
      </c>
      <c r="E69" s="53">
        <f t="shared" si="5"/>
        <v>0.96790818933607037</v>
      </c>
    </row>
    <row r="70" spans="1:5" x14ac:dyDescent="0.2">
      <c r="A70" s="45" t="s">
        <v>17</v>
      </c>
      <c r="B70" s="48">
        <v>2</v>
      </c>
      <c r="C70" s="12">
        <v>999008.94200000004</v>
      </c>
      <c r="D70" s="11">
        <v>1103575.0160000001</v>
      </c>
      <c r="E70" s="51">
        <f t="shared" si="5"/>
        <v>-9.475212149964074E-2</v>
      </c>
    </row>
    <row r="71" spans="1:5" x14ac:dyDescent="0.2">
      <c r="A71" s="46"/>
      <c r="B71" s="49">
        <v>4</v>
      </c>
      <c r="C71" s="16">
        <v>1239795.3370000001</v>
      </c>
      <c r="D71" s="15">
        <v>1133953.9909999999</v>
      </c>
      <c r="E71" s="52">
        <f t="shared" si="5"/>
        <v>9.3338307232960771E-2</v>
      </c>
    </row>
    <row r="72" spans="1:5" x14ac:dyDescent="0.2">
      <c r="A72" s="46"/>
      <c r="B72" s="49">
        <v>6</v>
      </c>
      <c r="C72" s="16">
        <v>1844721.5970000001</v>
      </c>
      <c r="D72" s="15">
        <v>1226442.135</v>
      </c>
      <c r="E72" s="52">
        <f t="shared" si="5"/>
        <v>0.5041244461158374</v>
      </c>
    </row>
    <row r="73" spans="1:5" x14ac:dyDescent="0.2">
      <c r="A73" s="47"/>
      <c r="B73" s="50">
        <v>8</v>
      </c>
      <c r="C73" s="20">
        <v>2705090.7910000002</v>
      </c>
      <c r="D73" s="19">
        <v>1447961.551</v>
      </c>
      <c r="E73" s="53">
        <f t="shared" si="5"/>
        <v>0.86820623042911182</v>
      </c>
    </row>
  </sheetData>
  <mergeCells count="14">
    <mergeCell ref="A62:A65"/>
    <mergeCell ref="A66:A69"/>
    <mergeCell ref="A70:A73"/>
    <mergeCell ref="A41:A44"/>
    <mergeCell ref="A45:A48"/>
    <mergeCell ref="A49:A52"/>
    <mergeCell ref="A34:E34"/>
    <mergeCell ref="A55:E55"/>
    <mergeCell ref="A58:A61"/>
    <mergeCell ref="A4:A8"/>
    <mergeCell ref="A9:A13"/>
    <mergeCell ref="A14:A18"/>
    <mergeCell ref="A19:A23"/>
    <mergeCell ref="A37:A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Tempos Recolhidos - MPI 662 Myr</vt:lpstr>
      <vt:lpstr>Evolução Tempo Comunicação</vt:lpstr>
      <vt:lpstr>Tcom. Vs Tcomp.</vt:lpstr>
      <vt:lpstr>Ganhos MPI 641 Eth vs 662 Myr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2016-12-17T00:30:44Z</dcterms:created>
  <dcterms:modified xsi:type="dcterms:W3CDTF">2016-12-17T03:28:34Z</dcterms:modified>
</cp:coreProperties>
</file>