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7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8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9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Miguel/Desktop/"/>
    </mc:Choice>
  </mc:AlternateContent>
  <bookViews>
    <workbookView xWindow="0" yWindow="460" windowWidth="25600" windowHeight="14440" tabRatio="500" firstSheet="2" activeTab="7"/>
  </bookViews>
  <sheets>
    <sheet name="Ganhos - OpenMP" sheetId="1" r:id="rId1"/>
    <sheet name="Tempos Recolhidos MPI - 1nodo" sheetId="2" r:id="rId2"/>
    <sheet name="Tempos Recolhidos MPI - 2nodos" sheetId="10" r:id="rId3"/>
    <sheet name="Ganhos MPI - 1nodo" sheetId="3" r:id="rId4"/>
    <sheet name="Ganhos MPI - 2nodo" sheetId="11" r:id="rId5"/>
    <sheet name="Evol. Tcomunicacao MPI - 1nodo" sheetId="6" r:id="rId6"/>
    <sheet name="Evol. Tcomunicacao MPI - 2nodo" sheetId="12" r:id="rId7"/>
    <sheet name="Tcom. vs Tcomp. MPI - 1nodo" sheetId="7" r:id="rId8"/>
    <sheet name="Tcom. Vs Tcomp. MPI - 2nodo" sheetId="13" r:id="rId9"/>
    <sheet name="Ganhos MPI vs OpenMP - 1nodo" sheetId="8" r:id="rId10"/>
    <sheet name="Ganhos MPI vs OpenMP - 2nodo" sheetId="14" r:id="rId1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3" l="1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5" i="13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5" i="12"/>
  <c r="D3" i="12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05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72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39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6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21" i="11"/>
  <c r="B102" i="11"/>
  <c r="B103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88" i="11"/>
  <c r="B70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55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22" i="11"/>
  <c r="T20" i="10"/>
  <c r="T21" i="10"/>
  <c r="T22" i="10"/>
  <c r="T23" i="10"/>
  <c r="T24" i="10"/>
  <c r="T25" i="10"/>
  <c r="T26" i="10"/>
  <c r="T27" i="10"/>
  <c r="T28" i="10"/>
  <c r="T29" i="10"/>
  <c r="T30" i="10"/>
  <c r="T31" i="10"/>
  <c r="T32" i="10"/>
  <c r="T33" i="10"/>
  <c r="T34" i="10"/>
  <c r="T35" i="10"/>
  <c r="N20" i="10"/>
  <c r="N21" i="10"/>
  <c r="N22" i="10"/>
  <c r="N23" i="10"/>
  <c r="N24" i="10"/>
  <c r="N25" i="10"/>
  <c r="N26" i="10"/>
  <c r="N27" i="10"/>
  <c r="N28" i="10"/>
  <c r="N29" i="10"/>
  <c r="N30" i="10"/>
  <c r="N31" i="10"/>
  <c r="N32" i="10"/>
  <c r="N33" i="10"/>
  <c r="N34" i="10"/>
  <c r="N35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20" i="10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12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143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74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5" i="7"/>
  <c r="W76" i="6"/>
  <c r="W77" i="6"/>
  <c r="W78" i="6"/>
  <c r="W79" i="6"/>
  <c r="W80" i="6"/>
  <c r="W81" i="6"/>
  <c r="W82" i="6"/>
  <c r="W83" i="6"/>
  <c r="W84" i="6"/>
  <c r="W85" i="6"/>
  <c r="W86" i="6"/>
  <c r="W87" i="6"/>
  <c r="W88" i="6"/>
  <c r="W89" i="6"/>
  <c r="W90" i="6"/>
  <c r="W91" i="6"/>
  <c r="W92" i="6"/>
  <c r="W93" i="6"/>
  <c r="W94" i="6"/>
  <c r="W95" i="6"/>
  <c r="W96" i="6"/>
  <c r="W97" i="6"/>
  <c r="W98" i="6"/>
  <c r="W99" i="6"/>
  <c r="W100" i="6"/>
  <c r="W101" i="6"/>
  <c r="W102" i="6"/>
  <c r="W103" i="6"/>
  <c r="W104" i="6"/>
  <c r="W105" i="6"/>
  <c r="W106" i="6"/>
  <c r="W107" i="6"/>
  <c r="W108" i="6"/>
  <c r="W109" i="6"/>
  <c r="W110" i="6"/>
  <c r="W111" i="6"/>
  <c r="W112" i="6"/>
  <c r="W113" i="6"/>
  <c r="W114" i="6"/>
  <c r="W115" i="6"/>
  <c r="W116" i="6"/>
  <c r="W117" i="6"/>
  <c r="W118" i="6"/>
  <c r="W119" i="6"/>
  <c r="W120" i="6"/>
  <c r="W121" i="6"/>
  <c r="W122" i="6"/>
  <c r="W123" i="6"/>
  <c r="W124" i="6"/>
  <c r="W125" i="6"/>
  <c r="W126" i="6"/>
  <c r="W127" i="6"/>
  <c r="W128" i="6"/>
  <c r="W129" i="6"/>
  <c r="W130" i="6"/>
  <c r="W131" i="6"/>
  <c r="W132" i="6"/>
  <c r="W133" i="6"/>
  <c r="W134" i="6"/>
  <c r="W135" i="6"/>
  <c r="W136" i="6"/>
  <c r="W137" i="6"/>
  <c r="W138" i="6"/>
  <c r="W75" i="6"/>
  <c r="W73" i="6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25" i="6"/>
  <c r="W26" i="6"/>
  <c r="W27" i="6"/>
  <c r="W28" i="6"/>
  <c r="W29" i="6"/>
  <c r="W30" i="6"/>
  <c r="W31" i="6"/>
  <c r="W32" i="6"/>
  <c r="W33" i="6"/>
  <c r="W34" i="6"/>
  <c r="W35" i="6"/>
  <c r="W36" i="6"/>
  <c r="W37" i="6"/>
  <c r="W38" i="6"/>
  <c r="W39" i="6"/>
  <c r="W40" i="6"/>
  <c r="W41" i="6"/>
  <c r="W42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65" i="6"/>
  <c r="W66" i="6"/>
  <c r="W67" i="6"/>
  <c r="W68" i="6"/>
  <c r="W5" i="6"/>
  <c r="W3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75" i="6"/>
  <c r="D73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21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5" i="6"/>
  <c r="D3" i="6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31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129" i="3"/>
  <c r="W114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97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80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57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40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23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6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31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14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97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80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57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40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23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6" i="3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7" i="1"/>
  <c r="G28" i="1"/>
  <c r="G29" i="1"/>
  <c r="G30" i="1"/>
  <c r="G31" i="1"/>
  <c r="G32" i="1"/>
  <c r="G33" i="1"/>
  <c r="G34" i="1"/>
  <c r="G35" i="1"/>
  <c r="G36" i="1"/>
  <c r="G37" i="1"/>
  <c r="G39" i="1"/>
  <c r="G40" i="1"/>
  <c r="G41" i="1"/>
  <c r="G42" i="1"/>
  <c r="G43" i="1"/>
  <c r="G44" i="1"/>
  <c r="G45" i="1"/>
  <c r="G46" i="1"/>
  <c r="G47" i="1"/>
  <c r="G48" i="1"/>
  <c r="G49" i="1"/>
  <c r="G50" i="1"/>
  <c r="G52" i="1"/>
  <c r="G53" i="1"/>
  <c r="G54" i="1"/>
  <c r="G55" i="1"/>
  <c r="G56" i="1"/>
  <c r="G57" i="1"/>
  <c r="G58" i="1"/>
  <c r="G59" i="1"/>
  <c r="G60" i="1"/>
  <c r="G61" i="1"/>
  <c r="G62" i="1"/>
  <c r="G63" i="1"/>
  <c r="G65" i="1"/>
  <c r="G66" i="1"/>
  <c r="G67" i="1"/>
  <c r="G68" i="1"/>
  <c r="G69" i="1"/>
  <c r="G70" i="1"/>
  <c r="G71" i="1"/>
  <c r="G72" i="1"/>
  <c r="G73" i="1"/>
  <c r="G74" i="1"/>
  <c r="G75" i="1"/>
  <c r="G76" i="1"/>
  <c r="G78" i="1"/>
  <c r="G79" i="1"/>
  <c r="G80" i="1"/>
  <c r="G81" i="1"/>
  <c r="G82" i="1"/>
  <c r="G83" i="1"/>
  <c r="G84" i="1"/>
  <c r="G85" i="1"/>
  <c r="G86" i="1"/>
  <c r="G87" i="1"/>
  <c r="G88" i="1"/>
  <c r="G89" i="1"/>
  <c r="G91" i="1"/>
  <c r="G92" i="1"/>
  <c r="G93" i="1"/>
  <c r="G94" i="1"/>
  <c r="G95" i="1"/>
  <c r="G96" i="1"/>
  <c r="G97" i="1"/>
  <c r="G98" i="1"/>
  <c r="G99" i="1"/>
  <c r="G100" i="1"/>
  <c r="G101" i="1"/>
  <c r="G102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8" i="1"/>
  <c r="G209" i="1"/>
  <c r="G210" i="1"/>
  <c r="G211" i="1"/>
  <c r="G212" i="1"/>
  <c r="G213" i="1"/>
  <c r="G214" i="1"/>
  <c r="G215" i="1"/>
  <c r="G216" i="1"/>
  <c r="G217" i="1"/>
  <c r="G218" i="1"/>
  <c r="G219" i="1"/>
</calcChain>
</file>

<file path=xl/sharedStrings.xml><?xml version="1.0" encoding="utf-8"?>
<sst xmlns="http://schemas.openxmlformats.org/spreadsheetml/2006/main" count="229" uniqueCount="32">
  <si>
    <t>N_MAX</t>
  </si>
  <si>
    <t>Ganho (Sequencial vs Paralelo)</t>
  </si>
  <si>
    <t>1024*1024</t>
  </si>
  <si>
    <t>2048*2048</t>
  </si>
  <si>
    <t>4096*4096</t>
  </si>
  <si>
    <t>8192*8192</t>
  </si>
  <si>
    <t>Tam. Matriz</t>
  </si>
  <si>
    <t>Mediana Tempos</t>
  </si>
  <si>
    <t>PPN</t>
  </si>
  <si>
    <t>Paradigmas Computação Paralela - Trabalho 2</t>
  </si>
  <si>
    <t>Allocated computing node: compute-641-7</t>
  </si>
  <si>
    <t>Matriz 1024*1024</t>
  </si>
  <si>
    <t>Tempo Execucao (processo mais lento)</t>
  </si>
  <si>
    <t>Tempo Comunicacao Total</t>
  </si>
  <si>
    <t>Tempo Computacao Total</t>
  </si>
  <si>
    <t>Matriz 2048*2048</t>
  </si>
  <si>
    <t>Matriz 4096*4096</t>
  </si>
  <si>
    <t>Matriz 8192*8192</t>
  </si>
  <si>
    <t>N_MAX iteracoes = 1000</t>
  </si>
  <si>
    <t>Ganho (Sequencial vs MPI)</t>
  </si>
  <si>
    <t>0 (Seq.)</t>
  </si>
  <si>
    <t>N_MAX iteracoes = 2000</t>
  </si>
  <si>
    <t>N_MAX iteracoes = 4000</t>
  </si>
  <si>
    <t>N_MAX iteracoes = 8000</t>
  </si>
  <si>
    <t>Tempo Comunicacao Total (ms)</t>
  </si>
  <si>
    <t>Tempo Comunicacao Total (minutos)</t>
  </si>
  <si>
    <t>Tcom. + Tcomp</t>
  </si>
  <si>
    <t>% Comunicacao</t>
  </si>
  <si>
    <t>% Computacao</t>
  </si>
  <si>
    <t>Tempo Comunicação Total (ms)</t>
  </si>
  <si>
    <t>Tempo Comunicação Total (minutos)</t>
  </si>
  <si>
    <t>Tempo Comunicação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</si>
</sst>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06D43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</borders>
  <cellStyleXfs count="7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9">
    <xf numFmtId="0" fontId="0" fillId="0" borderId="0" xfId="0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1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1" xfId="0" applyBorder="1" applyAlignment="1"/>
    <xf numFmtId="0" fontId="0" fillId="0" borderId="7" xfId="0" applyBorder="1" applyAlignment="1"/>
    <xf numFmtId="0" fontId="5" fillId="0" borderId="0" xfId="0" applyFont="1" applyAlignment="1">
      <alignment horizontal="center" vertical="center" readingOrder="1"/>
    </xf>
    <xf numFmtId="0" fontId="5" fillId="0" borderId="0" xfId="0" applyFont="1"/>
    <xf numFmtId="0" fontId="0" fillId="0" borderId="0" xfId="0" applyBorder="1" applyAlignment="1">
      <alignment horizontal="center"/>
    </xf>
    <xf numFmtId="0" fontId="0" fillId="0" borderId="0" xfId="0" applyFill="1"/>
    <xf numFmtId="0" fontId="0" fillId="0" borderId="0" xfId="0" applyAlignment="1">
      <alignment vertical="center"/>
    </xf>
    <xf numFmtId="0" fontId="1" fillId="0" borderId="0" xfId="0" applyFont="1" applyFill="1"/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Alignment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3" borderId="16" xfId="0" applyFill="1" applyBorder="1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1" fillId="3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27" xfId="0" applyBorder="1"/>
    <xf numFmtId="0" fontId="8" fillId="4" borderId="16" xfId="0" applyFont="1" applyFill="1" applyBorder="1" applyAlignment="1">
      <alignment horizontal="center" vertical="center"/>
    </xf>
    <xf numFmtId="0" fontId="8" fillId="4" borderId="26" xfId="0" applyFont="1" applyFill="1" applyBorder="1" applyAlignment="1">
      <alignment horizontal="center" vertical="center"/>
    </xf>
    <xf numFmtId="0" fontId="8" fillId="4" borderId="19" xfId="0" applyFont="1" applyFill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9" fillId="0" borderId="24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/>
    </xf>
    <xf numFmtId="0" fontId="1" fillId="5" borderId="16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164" fontId="0" fillId="0" borderId="27" xfId="0" applyNumberFormat="1" applyBorder="1"/>
    <xf numFmtId="164" fontId="0" fillId="0" borderId="28" xfId="0" applyNumberFormat="1" applyBorder="1"/>
    <xf numFmtId="164" fontId="0" fillId="0" borderId="29" xfId="0" applyNumberFormat="1" applyBorder="1"/>
    <xf numFmtId="0" fontId="0" fillId="0" borderId="17" xfId="0" applyBorder="1"/>
    <xf numFmtId="0" fontId="0" fillId="0" borderId="20" xfId="0" applyBorder="1"/>
    <xf numFmtId="0" fontId="0" fillId="0" borderId="22" xfId="0" applyBorder="1"/>
    <xf numFmtId="0" fontId="1" fillId="7" borderId="27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164" fontId="0" fillId="0" borderId="17" xfId="0" applyNumberFormat="1" applyBorder="1"/>
    <xf numFmtId="164" fontId="0" fillId="0" borderId="20" xfId="0" applyNumberFormat="1" applyBorder="1"/>
    <xf numFmtId="0" fontId="0" fillId="0" borderId="16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3" xfId="0" applyFill="1" applyBorder="1"/>
    <xf numFmtId="0" fontId="0" fillId="0" borderId="18" xfId="0" applyBorder="1" applyAlignment="1">
      <alignment horizontal="center" vertical="center"/>
    </xf>
    <xf numFmtId="0" fontId="8" fillId="4" borderId="27" xfId="0" applyFont="1" applyFill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165" fontId="0" fillId="0" borderId="0" xfId="0" applyNumberFormat="1"/>
    <xf numFmtId="165" fontId="1" fillId="5" borderId="27" xfId="0" applyNumberFormat="1" applyFont="1" applyFill="1" applyBorder="1" applyAlignment="1">
      <alignment horizontal="center" vertical="center"/>
    </xf>
    <xf numFmtId="165" fontId="0" fillId="0" borderId="18" xfId="0" applyNumberFormat="1" applyBorder="1"/>
    <xf numFmtId="165" fontId="0" fillId="0" borderId="0" xfId="0" applyNumberFormat="1" applyBorder="1"/>
    <xf numFmtId="165" fontId="0" fillId="0" borderId="23" xfId="0" applyNumberFormat="1" applyBorder="1"/>
    <xf numFmtId="165" fontId="1" fillId="6" borderId="27" xfId="0" applyNumberFormat="1" applyFont="1" applyFill="1" applyBorder="1" applyAlignment="1">
      <alignment horizontal="center" vertical="center"/>
    </xf>
    <xf numFmtId="165" fontId="0" fillId="0" borderId="19" xfId="0" applyNumberFormat="1" applyBorder="1"/>
    <xf numFmtId="165" fontId="0" fillId="0" borderId="21" xfId="0" applyNumberFormat="1" applyBorder="1"/>
    <xf numFmtId="165" fontId="0" fillId="0" borderId="24" xfId="0" applyNumberForma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79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Normal" xfId="0" builtinId="0"/>
  </cellStyles>
  <dxfs count="0"/>
  <tableStyles count="0" defaultTableStyle="TableStyleMedium9" defaultPivotStyle="PivotStyleMedium7"/>
  <colors>
    <mruColors>
      <color rgb="FFFF3FFA"/>
      <color rgb="FFE06D43"/>
      <color rgb="FFE03E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_rels/chart16.xml.rels><?xml version="1.0" encoding="UTF-8" standalone="yes"?>
<Relationships xmlns="http://schemas.openxmlformats.org/package/2006/relationships"><Relationship Id="rId1" Type="http://schemas.microsoft.com/office/2011/relationships/chartStyle" Target="style16.xml"/><Relationship Id="rId2" Type="http://schemas.microsoft.com/office/2011/relationships/chartColorStyle" Target="colors16.xml"/></Relationships>
</file>

<file path=xl/charts/_rels/chart17.xml.rels><?xml version="1.0" encoding="UTF-8" standalone="yes"?>
<Relationships xmlns="http://schemas.openxmlformats.org/package/2006/relationships"><Relationship Id="rId1" Type="http://schemas.microsoft.com/office/2011/relationships/chartStyle" Target="style17.xml"/><Relationship Id="rId2" Type="http://schemas.microsoft.com/office/2011/relationships/chartColorStyle" Target="colors17.xml"/></Relationships>
</file>

<file path=xl/charts/_rels/chart18.xml.rels><?xml version="1.0" encoding="UTF-8" standalone="yes"?>
<Relationships xmlns="http://schemas.openxmlformats.org/package/2006/relationships"><Relationship Id="rId1" Type="http://schemas.microsoft.com/office/2011/relationships/chartStyle" Target="style18.xml"/><Relationship Id="rId2" Type="http://schemas.microsoft.com/office/2011/relationships/chartColorStyle" Target="colors18.xml"/></Relationships>
</file>

<file path=xl/charts/_rels/chart19.xml.rels><?xml version="1.0" encoding="UTF-8" standalone="yes"?>
<Relationships xmlns="http://schemas.openxmlformats.org/package/2006/relationships"><Relationship Id="rId1" Type="http://schemas.microsoft.com/office/2011/relationships/chartStyle" Target="style19.xml"/><Relationship Id="rId2" Type="http://schemas.microsoft.com/office/2011/relationships/chartColorStyle" Target="colors19.xml"/></Relationships>
</file>

<file path=xl/charts/_rels/chart20.xml.rels><?xml version="1.0" encoding="UTF-8" standalone="yes"?>
<Relationships xmlns="http://schemas.openxmlformats.org/package/2006/relationships"><Relationship Id="rId1" Type="http://schemas.microsoft.com/office/2011/relationships/chartStyle" Target="style20.xml"/><Relationship Id="rId2" Type="http://schemas.microsoft.com/office/2011/relationships/chartColorStyle" Target="colors20.xml"/></Relationships>
</file>

<file path=xl/charts/_rels/chart21.xml.rels><?xml version="1.0" encoding="UTF-8" standalone="yes"?>
<Relationships xmlns="http://schemas.openxmlformats.org/package/2006/relationships"><Relationship Id="rId1" Type="http://schemas.microsoft.com/office/2011/relationships/chartStyle" Target="style21.xml"/><Relationship Id="rId2" Type="http://schemas.microsoft.com/office/2011/relationships/chartColorStyle" Target="colors21.xml"/></Relationships>
</file>

<file path=xl/charts/_rels/chart22.xml.rels><?xml version="1.0" encoding="UTF-8" standalone="yes"?>
<Relationships xmlns="http://schemas.openxmlformats.org/package/2006/relationships"><Relationship Id="rId1" Type="http://schemas.microsoft.com/office/2011/relationships/chartStyle" Target="style22.xml"/><Relationship Id="rId2" Type="http://schemas.microsoft.com/office/2011/relationships/chartColorStyle" Target="colors22.xml"/></Relationships>
</file>

<file path=xl/charts/_rels/chart23.xml.rels><?xml version="1.0" encoding="UTF-8" standalone="yes"?>
<Relationships xmlns="http://schemas.openxmlformats.org/package/2006/relationships"><Relationship Id="rId1" Type="http://schemas.microsoft.com/office/2011/relationships/chartStyle" Target="style23.xml"/><Relationship Id="rId2" Type="http://schemas.microsoft.com/office/2011/relationships/chartColorStyle" Target="colors23.xml"/></Relationships>
</file>

<file path=xl/charts/_rels/chart24.xml.rels><?xml version="1.0" encoding="UTF-8" standalone="yes"?>
<Relationships xmlns="http://schemas.openxmlformats.org/package/2006/relationships"><Relationship Id="rId1" Type="http://schemas.microsoft.com/office/2011/relationships/chartStyle" Target="style24.xml"/><Relationship Id="rId2" Type="http://schemas.microsoft.com/office/2011/relationships/chartColorStyle" Target="colors24.xml"/></Relationships>
</file>

<file path=xl/charts/_rels/chart25.xml.rels><?xml version="1.0" encoding="UTF-8" standalone="yes"?>
<Relationships xmlns="http://schemas.openxmlformats.org/package/2006/relationships"><Relationship Id="rId1" Type="http://schemas.microsoft.com/office/2011/relationships/chartStyle" Target="style25.xml"/><Relationship Id="rId2" Type="http://schemas.microsoft.com/office/2011/relationships/chartColorStyle" Target="colors25.xml"/></Relationships>
</file>

<file path=xl/charts/_rels/chart26.xml.rels><?xml version="1.0" encoding="UTF-8" standalone="yes"?>
<Relationships xmlns="http://schemas.openxmlformats.org/package/2006/relationships"><Relationship Id="rId1" Type="http://schemas.microsoft.com/office/2011/relationships/chartStyle" Target="style26.xml"/><Relationship Id="rId2" Type="http://schemas.microsoft.com/office/2011/relationships/chartColorStyle" Target="colors26.xml"/></Relationships>
</file>

<file path=xl/charts/_rels/chart27.xml.rels><?xml version="1.0" encoding="UTF-8" standalone="yes"?>
<Relationships xmlns="http://schemas.openxmlformats.org/package/2006/relationships"><Relationship Id="rId1" Type="http://schemas.microsoft.com/office/2011/relationships/chartStyle" Target="style27.xml"/><Relationship Id="rId2" Type="http://schemas.microsoft.com/office/2011/relationships/chartColorStyle" Target="colors27.xml"/></Relationships>
</file>

<file path=xl/charts/_rels/chart28.xml.rels><?xml version="1.0" encoding="UTF-8" standalone="yes"?>
<Relationships xmlns="http://schemas.openxmlformats.org/package/2006/relationships"><Relationship Id="rId1" Type="http://schemas.microsoft.com/office/2011/relationships/chartStyle" Target="style28.xml"/><Relationship Id="rId2" Type="http://schemas.microsoft.com/office/2011/relationships/chartColorStyle" Target="colors28.xml"/></Relationships>
</file>

<file path=xl/charts/_rels/chart29.xml.rels><?xml version="1.0" encoding="UTF-8" standalone="yes"?>
<Relationships xmlns="http://schemas.openxmlformats.org/package/2006/relationships"><Relationship Id="rId1" Type="http://schemas.microsoft.com/office/2011/relationships/chartStyle" Target="style29.xml"/><Relationship Id="rId2" Type="http://schemas.microsoft.com/office/2011/relationships/chartColorStyle" Target="colors29.xml"/></Relationships>
</file>

<file path=xl/charts/_rels/chart30.xml.rels><?xml version="1.0" encoding="UTF-8" standalone="yes"?>
<Relationships xmlns="http://schemas.openxmlformats.org/package/2006/relationships"><Relationship Id="rId1" Type="http://schemas.microsoft.com/office/2011/relationships/chartStyle" Target="style30.xml"/><Relationship Id="rId2" Type="http://schemas.microsoft.com/office/2011/relationships/chartColorStyle" Target="colors30.xml"/></Relationships>
</file>

<file path=xl/charts/_rels/chart31.xml.rels><?xml version="1.0" encoding="UTF-8" standalone="yes"?>
<Relationships xmlns="http://schemas.openxmlformats.org/package/2006/relationships"><Relationship Id="rId1" Type="http://schemas.microsoft.com/office/2011/relationships/chartStyle" Target="style31.xml"/><Relationship Id="rId2" Type="http://schemas.microsoft.com/office/2011/relationships/chartColorStyle" Target="colors31.xml"/></Relationships>
</file>

<file path=xl/charts/_rels/chart32.xml.rels><?xml version="1.0" encoding="UTF-8" standalone="yes"?>
<Relationships xmlns="http://schemas.openxmlformats.org/package/2006/relationships"><Relationship Id="rId1" Type="http://schemas.microsoft.com/office/2011/relationships/chartStyle" Target="style32.xml"/><Relationship Id="rId2" Type="http://schemas.microsoft.com/office/2011/relationships/chartColorStyle" Target="colors32.xml"/></Relationships>
</file>

<file path=xl/charts/_rels/chart33.xml.rels><?xml version="1.0" encoding="UTF-8" standalone="yes"?>
<Relationships xmlns="http://schemas.openxmlformats.org/package/2006/relationships"><Relationship Id="rId1" Type="http://schemas.microsoft.com/office/2011/relationships/chartStyle" Target="style33.xml"/><Relationship Id="rId2" Type="http://schemas.microsoft.com/office/2011/relationships/chartColorStyle" Target="colors33.xml"/></Relationships>
</file>

<file path=xl/charts/_rels/chart34.xml.rels><?xml version="1.0" encoding="UTF-8" standalone="yes"?>
<Relationships xmlns="http://schemas.openxmlformats.org/package/2006/relationships"><Relationship Id="rId1" Type="http://schemas.microsoft.com/office/2011/relationships/chartStyle" Target="style34.xml"/><Relationship Id="rId2" Type="http://schemas.microsoft.com/office/2011/relationships/chartColorStyle" Target="colors34.xml"/></Relationships>
</file>

<file path=xl/charts/_rels/chart35.xml.rels><?xml version="1.0" encoding="UTF-8" standalone="yes"?>
<Relationships xmlns="http://schemas.openxmlformats.org/package/2006/relationships"><Relationship Id="rId1" Type="http://schemas.microsoft.com/office/2011/relationships/chartStyle" Target="style35.xml"/><Relationship Id="rId2" Type="http://schemas.microsoft.com/office/2011/relationships/chartColorStyle" Target="colors35.xml"/></Relationships>
</file>

<file path=xl/charts/_rels/chart36.xml.rels><?xml version="1.0" encoding="UTF-8" standalone="yes"?>
<Relationships xmlns="http://schemas.openxmlformats.org/package/2006/relationships"><Relationship Id="rId1" Type="http://schemas.microsoft.com/office/2011/relationships/chartStyle" Target="style36.xml"/><Relationship Id="rId2" Type="http://schemas.microsoft.com/office/2011/relationships/chartColorStyle" Target="colors36.xml"/></Relationships>
</file>

<file path=xl/charts/_rels/chart37.xml.rels><?xml version="1.0" encoding="UTF-8" standalone="yes"?>
<Relationships xmlns="http://schemas.openxmlformats.org/package/2006/relationships"><Relationship Id="rId1" Type="http://schemas.microsoft.com/office/2011/relationships/chartStyle" Target="style37.xml"/><Relationship Id="rId2" Type="http://schemas.microsoft.com/office/2011/relationships/chartColorStyle" Target="colors37.xml"/></Relationships>
</file>

<file path=xl/charts/_rels/chart38.xml.rels><?xml version="1.0" encoding="UTF-8" standalone="yes"?>
<Relationships xmlns="http://schemas.openxmlformats.org/package/2006/relationships"><Relationship Id="rId1" Type="http://schemas.microsoft.com/office/2011/relationships/chartStyle" Target="style38.xml"/><Relationship Id="rId2" Type="http://schemas.microsoft.com/office/2011/relationships/chartColorStyle" Target="colors38.xml"/></Relationships>
</file>

<file path=xl/charts/_rels/chart39.xml.rels><?xml version="1.0" encoding="UTF-8" standalone="yes"?>
<Relationships xmlns="http://schemas.openxmlformats.org/package/2006/relationships"><Relationship Id="rId1" Type="http://schemas.microsoft.com/office/2011/relationships/chartStyle" Target="style39.xml"/><Relationship Id="rId2" Type="http://schemas.microsoft.com/office/2011/relationships/chartColorStyle" Target="colors3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Comparação SpeedUp's: compute-641-8 @ SeARCH</a:t>
            </a:r>
          </a:p>
          <a:p>
            <a:pPr>
              <a:defRPr sz="1800"/>
            </a:pPr>
            <a:r>
              <a:rPr lang="en-US" sz="1800" b="1">
                <a:solidFill>
                  <a:schemeClr val="tx1"/>
                </a:solidFill>
              </a:rPr>
              <a:t>(N_MAX=1000)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Matriz 1024x1024</c:v>
          </c:tx>
          <c:spPr>
            <a:ln w="25400" cap="rnd">
              <a:solidFill>
                <a:srgbClr val="0070C0"/>
              </a:solidFill>
              <a:round/>
              <a:headEnd type="none" w="med" len="med"/>
              <a:tailEnd type="none" w="med" len="med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  <a:headEnd type="none" w="med" len="med"/>
                <a:tailEnd type="none" w="med" len="med"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'Ganhos - OpenMP'!$D$12:$D$24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OpenMP'!$G$12:$G$24</c:f>
              <c:numCache>
                <c:formatCode>General</c:formatCode>
                <c:ptCount val="13"/>
                <c:pt idx="0">
                  <c:v>0.0</c:v>
                </c:pt>
                <c:pt idx="1">
                  <c:v>1.546728645950649</c:v>
                </c:pt>
                <c:pt idx="2">
                  <c:v>2.465848585624421</c:v>
                </c:pt>
                <c:pt idx="3">
                  <c:v>3.225164489407422</c:v>
                </c:pt>
                <c:pt idx="4">
                  <c:v>3.724155473911301</c:v>
                </c:pt>
                <c:pt idx="5">
                  <c:v>3.967825895756311</c:v>
                </c:pt>
                <c:pt idx="6">
                  <c:v>4.27928471963712</c:v>
                </c:pt>
                <c:pt idx="7">
                  <c:v>4.230442533842907</c:v>
                </c:pt>
                <c:pt idx="8">
                  <c:v>4.344964484997466</c:v>
                </c:pt>
                <c:pt idx="9">
                  <c:v>4.25457765495763</c:v>
                </c:pt>
                <c:pt idx="10">
                  <c:v>4.182218006209037</c:v>
                </c:pt>
                <c:pt idx="11">
                  <c:v>4.327650152536796</c:v>
                </c:pt>
                <c:pt idx="12">
                  <c:v>4.329968471861834</c:v>
                </c:pt>
              </c:numCache>
            </c:numRef>
          </c:yVal>
          <c:smooth val="0"/>
        </c:ser>
        <c:ser>
          <c:idx val="1"/>
          <c:order val="1"/>
          <c:tx>
            <c:v>Matriz 2048x2048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'Ganhos - OpenMP'!$D$64:$D$76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OpenMP'!$G$64:$G$76</c:f>
              <c:numCache>
                <c:formatCode>General</c:formatCode>
                <c:ptCount val="13"/>
                <c:pt idx="0">
                  <c:v>0.0</c:v>
                </c:pt>
                <c:pt idx="1">
                  <c:v>2.312053120882902</c:v>
                </c:pt>
                <c:pt idx="2">
                  <c:v>3.741285124384244</c:v>
                </c:pt>
                <c:pt idx="3">
                  <c:v>4.682204096965854</c:v>
                </c:pt>
                <c:pt idx="4">
                  <c:v>5.443333406392337</c:v>
                </c:pt>
                <c:pt idx="5">
                  <c:v>5.982532053712662</c:v>
                </c:pt>
                <c:pt idx="6">
                  <c:v>6.38954409669781</c:v>
                </c:pt>
                <c:pt idx="7">
                  <c:v>6.705699936798483</c:v>
                </c:pt>
                <c:pt idx="8">
                  <c:v>6.290144169209569</c:v>
                </c:pt>
                <c:pt idx="9">
                  <c:v>6.102524176066194</c:v>
                </c:pt>
                <c:pt idx="10">
                  <c:v>6.347718129064627</c:v>
                </c:pt>
                <c:pt idx="11">
                  <c:v>6.19671438815945</c:v>
                </c:pt>
                <c:pt idx="12">
                  <c:v>7.108671776442027</c:v>
                </c:pt>
              </c:numCache>
            </c:numRef>
          </c:yVal>
          <c:smooth val="0"/>
        </c:ser>
        <c:ser>
          <c:idx val="2"/>
          <c:order val="2"/>
          <c:tx>
            <c:v>Matriz 4096x4096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'Ganhos - OpenMP'!$D$116:$D$128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OpenMP'!$G$116:$G$128</c:f>
              <c:numCache>
                <c:formatCode>General</c:formatCode>
                <c:ptCount val="13"/>
                <c:pt idx="0">
                  <c:v>0.0</c:v>
                </c:pt>
                <c:pt idx="1">
                  <c:v>1.527752360814251</c:v>
                </c:pt>
                <c:pt idx="2">
                  <c:v>2.438171739325903</c:v>
                </c:pt>
                <c:pt idx="3">
                  <c:v>2.834447008313699</c:v>
                </c:pt>
                <c:pt idx="4">
                  <c:v>2.847549601386913</c:v>
                </c:pt>
                <c:pt idx="5">
                  <c:v>2.994956609105509</c:v>
                </c:pt>
                <c:pt idx="6">
                  <c:v>2.933435709569415</c:v>
                </c:pt>
                <c:pt idx="7">
                  <c:v>2.871249951442502</c:v>
                </c:pt>
                <c:pt idx="8">
                  <c:v>2.793853739259453</c:v>
                </c:pt>
                <c:pt idx="9">
                  <c:v>2.79054219728739</c:v>
                </c:pt>
                <c:pt idx="10">
                  <c:v>2.86790296316477</c:v>
                </c:pt>
                <c:pt idx="11">
                  <c:v>2.87679459089987</c:v>
                </c:pt>
                <c:pt idx="12">
                  <c:v>2.883665677508601</c:v>
                </c:pt>
              </c:numCache>
            </c:numRef>
          </c:yVal>
          <c:smooth val="0"/>
        </c:ser>
        <c:ser>
          <c:idx val="3"/>
          <c:order val="3"/>
          <c:tx>
            <c:v>Matriz 8192x8192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'Ganhos - OpenMP'!$D$168:$D$180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OpenMP'!$G$168:$G$180</c:f>
              <c:numCache>
                <c:formatCode>General</c:formatCode>
                <c:ptCount val="13"/>
                <c:pt idx="0">
                  <c:v>0.0</c:v>
                </c:pt>
                <c:pt idx="1">
                  <c:v>1.452748602271528</c:v>
                </c:pt>
                <c:pt idx="2">
                  <c:v>2.387613250530261</c:v>
                </c:pt>
                <c:pt idx="3">
                  <c:v>2.744580312254196</c:v>
                </c:pt>
                <c:pt idx="4">
                  <c:v>2.802841813158996</c:v>
                </c:pt>
                <c:pt idx="5">
                  <c:v>2.878084526387484</c:v>
                </c:pt>
                <c:pt idx="6">
                  <c:v>2.865865363813714</c:v>
                </c:pt>
                <c:pt idx="7">
                  <c:v>2.808425049523628</c:v>
                </c:pt>
                <c:pt idx="8">
                  <c:v>2.562873806679894</c:v>
                </c:pt>
                <c:pt idx="9">
                  <c:v>2.482626664813539</c:v>
                </c:pt>
                <c:pt idx="10">
                  <c:v>2.658943086226062</c:v>
                </c:pt>
                <c:pt idx="11">
                  <c:v>2.681582822953961</c:v>
                </c:pt>
                <c:pt idx="12">
                  <c:v>2.638104038524947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8541312"/>
        <c:axId val="2098547296"/>
      </c:scatterChart>
      <c:valAx>
        <c:axId val="2098541312"/>
        <c:scaling>
          <c:orientation val="minMax"/>
          <c:max val="24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800" b="1">
                    <a:solidFill>
                      <a:schemeClr val="tx1"/>
                    </a:solidFill>
                  </a:rPr>
                  <a:t>#</a:t>
                </a:r>
                <a:r>
                  <a:rPr lang="pt-PT" sz="1800" b="1" baseline="0">
                    <a:solidFill>
                      <a:schemeClr val="tx1"/>
                    </a:solidFill>
                  </a:rPr>
                  <a:t> Threads</a:t>
                </a:r>
                <a:endParaRPr lang="pt-PT" sz="18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8547296"/>
        <c:crosses val="autoZero"/>
        <c:crossBetween val="midCat"/>
        <c:majorUnit val="2.0"/>
      </c:valAx>
      <c:valAx>
        <c:axId val="2098547296"/>
        <c:scaling>
          <c:orientation val="minMax"/>
          <c:max val="8.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solidFill>
                      <a:schemeClr val="tx1"/>
                    </a:solidFill>
                    <a:effectLst/>
                  </a:rPr>
                  <a:t>Ganho (TexecSeq/TexecParalel)</a:t>
                </a:r>
                <a:endParaRPr lang="en-US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854131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Comparação SpeedUp's: compute-641-8 @ SeARCH</a:t>
            </a:r>
          </a:p>
          <a:p>
            <a:pPr>
              <a:defRPr sz="1800"/>
            </a:pPr>
            <a:r>
              <a:rPr lang="en-US" sz="1800" b="1">
                <a:solidFill>
                  <a:schemeClr val="tx1"/>
                </a:solidFill>
              </a:rPr>
              <a:t>(N_MAX=2000)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Matriz 1024x1024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0070C0"/>
                </a:solidFill>
                <a:headEnd type="none" w="med" len="med"/>
                <a:tailEnd type="none" w="med" len="med"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'Ganhos - OpenMP'!$D$25:$D$37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OpenMP'!$G$25:$G$37</c:f>
              <c:numCache>
                <c:formatCode>General</c:formatCode>
                <c:ptCount val="13"/>
                <c:pt idx="0">
                  <c:v>0.0</c:v>
                </c:pt>
                <c:pt idx="1">
                  <c:v>1.403470784738288</c:v>
                </c:pt>
                <c:pt idx="2">
                  <c:v>2.092861693485676</c:v>
                </c:pt>
                <c:pt idx="3">
                  <c:v>2.389996925764885</c:v>
                </c:pt>
                <c:pt idx="4">
                  <c:v>2.566574305890372</c:v>
                </c:pt>
                <c:pt idx="5">
                  <c:v>2.676572531669724</c:v>
                </c:pt>
                <c:pt idx="6">
                  <c:v>2.831289722780251</c:v>
                </c:pt>
                <c:pt idx="7">
                  <c:v>2.965271703507505</c:v>
                </c:pt>
                <c:pt idx="8">
                  <c:v>2.939230353889974</c:v>
                </c:pt>
                <c:pt idx="9">
                  <c:v>2.959852087224771</c:v>
                </c:pt>
                <c:pt idx="10">
                  <c:v>2.914616233711977</c:v>
                </c:pt>
                <c:pt idx="11">
                  <c:v>2.997881942913103</c:v>
                </c:pt>
                <c:pt idx="12">
                  <c:v>3.000861421991504</c:v>
                </c:pt>
              </c:numCache>
            </c:numRef>
          </c:yVal>
          <c:smooth val="0"/>
        </c:ser>
        <c:ser>
          <c:idx val="1"/>
          <c:order val="1"/>
          <c:tx>
            <c:v>Matriz 2048x2048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'Ganhos - OpenMP'!$D$77:$D$89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OpenMP'!$G$77:$G$89</c:f>
              <c:numCache>
                <c:formatCode>General</c:formatCode>
                <c:ptCount val="13"/>
                <c:pt idx="0">
                  <c:v>0.0</c:v>
                </c:pt>
                <c:pt idx="1">
                  <c:v>2.35541440886576</c:v>
                </c:pt>
                <c:pt idx="2">
                  <c:v>3.785472254058437</c:v>
                </c:pt>
                <c:pt idx="3">
                  <c:v>4.876811245046647</c:v>
                </c:pt>
                <c:pt idx="4">
                  <c:v>5.481106760110474</c:v>
                </c:pt>
                <c:pt idx="5">
                  <c:v>6.523564126993064</c:v>
                </c:pt>
                <c:pt idx="6">
                  <c:v>7.098722148010264</c:v>
                </c:pt>
                <c:pt idx="7">
                  <c:v>7.573239782458093</c:v>
                </c:pt>
                <c:pt idx="8">
                  <c:v>7.523182010414754</c:v>
                </c:pt>
                <c:pt idx="9">
                  <c:v>7.165866710936852</c:v>
                </c:pt>
                <c:pt idx="10">
                  <c:v>6.997024958878638</c:v>
                </c:pt>
                <c:pt idx="11">
                  <c:v>7.396532455156316</c:v>
                </c:pt>
                <c:pt idx="12">
                  <c:v>7.536862214929764</c:v>
                </c:pt>
              </c:numCache>
            </c:numRef>
          </c:yVal>
          <c:smooth val="0"/>
        </c:ser>
        <c:ser>
          <c:idx val="2"/>
          <c:order val="2"/>
          <c:tx>
            <c:v>Matriz 4096x4096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'Ganhos - OpenMP'!$D$129:$D$141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OpenMP'!$G$129:$G$141</c:f>
              <c:numCache>
                <c:formatCode>General</c:formatCode>
                <c:ptCount val="13"/>
                <c:pt idx="0">
                  <c:v>0.0</c:v>
                </c:pt>
                <c:pt idx="1">
                  <c:v>1.995816028136802</c:v>
                </c:pt>
                <c:pt idx="2">
                  <c:v>3.034371572284816</c:v>
                </c:pt>
                <c:pt idx="3">
                  <c:v>3.358311144503211</c:v>
                </c:pt>
                <c:pt idx="4">
                  <c:v>3.444127443120818</c:v>
                </c:pt>
                <c:pt idx="5">
                  <c:v>3.51143194073519</c:v>
                </c:pt>
                <c:pt idx="6">
                  <c:v>3.49146264791716</c:v>
                </c:pt>
                <c:pt idx="7">
                  <c:v>3.653790196485751</c:v>
                </c:pt>
                <c:pt idx="8">
                  <c:v>3.38468184271454</c:v>
                </c:pt>
                <c:pt idx="9">
                  <c:v>3.405047444689135</c:v>
                </c:pt>
                <c:pt idx="10">
                  <c:v>3.426277943326064</c:v>
                </c:pt>
                <c:pt idx="11">
                  <c:v>3.446062998434263</c:v>
                </c:pt>
                <c:pt idx="12">
                  <c:v>3.57108315729818</c:v>
                </c:pt>
              </c:numCache>
            </c:numRef>
          </c:yVal>
          <c:smooth val="0"/>
        </c:ser>
        <c:ser>
          <c:idx val="3"/>
          <c:order val="3"/>
          <c:tx>
            <c:v>Matriz 8192x8192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'Ganhos - OpenMP'!$D$181:$D$193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OpenMP'!$G$181:$G$193</c:f>
              <c:numCache>
                <c:formatCode>General</c:formatCode>
                <c:ptCount val="13"/>
                <c:pt idx="0">
                  <c:v>0.0</c:v>
                </c:pt>
                <c:pt idx="1">
                  <c:v>1.985241715670148</c:v>
                </c:pt>
                <c:pt idx="2">
                  <c:v>3.279587173978551</c:v>
                </c:pt>
                <c:pt idx="3">
                  <c:v>3.812701441278254</c:v>
                </c:pt>
                <c:pt idx="4">
                  <c:v>3.811986274334016</c:v>
                </c:pt>
                <c:pt idx="5">
                  <c:v>3.716035320434677</c:v>
                </c:pt>
                <c:pt idx="6">
                  <c:v>3.83494956356099</c:v>
                </c:pt>
                <c:pt idx="7">
                  <c:v>3.814371049778022</c:v>
                </c:pt>
                <c:pt idx="8">
                  <c:v>3.42796710359562</c:v>
                </c:pt>
                <c:pt idx="9">
                  <c:v>3.488094463268426</c:v>
                </c:pt>
                <c:pt idx="10">
                  <c:v>3.56238475644323</c:v>
                </c:pt>
                <c:pt idx="11">
                  <c:v>3.593517515704998</c:v>
                </c:pt>
                <c:pt idx="12">
                  <c:v>3.628287067101412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008640"/>
        <c:axId val="2075014576"/>
      </c:scatterChart>
      <c:valAx>
        <c:axId val="2075008640"/>
        <c:scaling>
          <c:orientation val="minMax"/>
          <c:max val="24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800" b="1">
                    <a:solidFill>
                      <a:schemeClr val="tx1"/>
                    </a:solidFill>
                  </a:rPr>
                  <a:t>#</a:t>
                </a:r>
                <a:r>
                  <a:rPr lang="pt-PT" sz="1800" b="1" baseline="0">
                    <a:solidFill>
                      <a:schemeClr val="tx1"/>
                    </a:solidFill>
                  </a:rPr>
                  <a:t> Threads</a:t>
                </a:r>
                <a:endParaRPr lang="pt-PT" sz="18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5014576"/>
        <c:crosses val="autoZero"/>
        <c:crossBetween val="midCat"/>
        <c:majorUnit val="2.0"/>
      </c:valAx>
      <c:valAx>
        <c:axId val="2075014576"/>
        <c:scaling>
          <c:orientation val="minMax"/>
          <c:max val="8.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solidFill>
                      <a:schemeClr val="tx1"/>
                    </a:solidFill>
                    <a:effectLst/>
                  </a:rPr>
                  <a:t>Ganho (TexecSeq/TexecParalel)</a:t>
                </a:r>
                <a:endParaRPr lang="en-US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5008640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Comparação SpeedUp's: compute-641-8 @ SeARCH</a:t>
            </a:r>
          </a:p>
          <a:p>
            <a:pPr>
              <a:defRPr sz="1800"/>
            </a:pPr>
            <a:r>
              <a:rPr lang="en-US" sz="1800" b="1">
                <a:solidFill>
                  <a:schemeClr val="tx1"/>
                </a:solidFill>
              </a:rPr>
              <a:t>(N_MAX=4000)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Matriz 1024x1024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'Ganhos - OpenMP'!$D$38:$D$50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OpenMP'!$G$38:$G$50</c:f>
              <c:numCache>
                <c:formatCode>General</c:formatCode>
                <c:ptCount val="13"/>
                <c:pt idx="0">
                  <c:v>0.0</c:v>
                </c:pt>
                <c:pt idx="1">
                  <c:v>1.163548570574366</c:v>
                </c:pt>
                <c:pt idx="2">
                  <c:v>1.780752897524362</c:v>
                </c:pt>
                <c:pt idx="3">
                  <c:v>1.905086415300984</c:v>
                </c:pt>
                <c:pt idx="4">
                  <c:v>2.18896125196867</c:v>
                </c:pt>
                <c:pt idx="5">
                  <c:v>2.349733003091283</c:v>
                </c:pt>
                <c:pt idx="6">
                  <c:v>2.445347695438451</c:v>
                </c:pt>
                <c:pt idx="7">
                  <c:v>2.503312196817062</c:v>
                </c:pt>
                <c:pt idx="8">
                  <c:v>2.45117101743659</c:v>
                </c:pt>
                <c:pt idx="9">
                  <c:v>2.488037820564256</c:v>
                </c:pt>
                <c:pt idx="10">
                  <c:v>2.563890907342422</c:v>
                </c:pt>
                <c:pt idx="11">
                  <c:v>2.683172856703477</c:v>
                </c:pt>
                <c:pt idx="12">
                  <c:v>2.667111541390411</c:v>
                </c:pt>
              </c:numCache>
            </c:numRef>
          </c:yVal>
          <c:smooth val="0"/>
        </c:ser>
        <c:ser>
          <c:idx val="1"/>
          <c:order val="1"/>
          <c:tx>
            <c:v>Matriz 2048x2048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'Ganhos - OpenMP'!$D$90:$D$102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OpenMP'!$G$90:$G$102</c:f>
              <c:numCache>
                <c:formatCode>General</c:formatCode>
                <c:ptCount val="13"/>
                <c:pt idx="0">
                  <c:v>0.0</c:v>
                </c:pt>
                <c:pt idx="1">
                  <c:v>2.253262783913319</c:v>
                </c:pt>
                <c:pt idx="2">
                  <c:v>4.063830170746152</c:v>
                </c:pt>
                <c:pt idx="3">
                  <c:v>4.623857458140228</c:v>
                </c:pt>
                <c:pt idx="4">
                  <c:v>5.318969230547804</c:v>
                </c:pt>
                <c:pt idx="5">
                  <c:v>5.67472729926462</c:v>
                </c:pt>
                <c:pt idx="6">
                  <c:v>6.067472610911696</c:v>
                </c:pt>
                <c:pt idx="7">
                  <c:v>6.236498029915226</c:v>
                </c:pt>
                <c:pt idx="8">
                  <c:v>6.230402009176863</c:v>
                </c:pt>
                <c:pt idx="9">
                  <c:v>5.830190480558518</c:v>
                </c:pt>
                <c:pt idx="10">
                  <c:v>6.186296049387872</c:v>
                </c:pt>
                <c:pt idx="11">
                  <c:v>6.160235327071807</c:v>
                </c:pt>
                <c:pt idx="12">
                  <c:v>6.313075694232012</c:v>
                </c:pt>
              </c:numCache>
            </c:numRef>
          </c:yVal>
          <c:smooth val="0"/>
        </c:ser>
        <c:ser>
          <c:idx val="2"/>
          <c:order val="2"/>
          <c:tx>
            <c:v>Matriz 4096x4096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'Ganhos - OpenMP'!$D$142:$D$154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OpenMP'!$G$142:$G$154</c:f>
              <c:numCache>
                <c:formatCode>General</c:formatCode>
                <c:ptCount val="13"/>
                <c:pt idx="0">
                  <c:v>0.0</c:v>
                </c:pt>
                <c:pt idx="1">
                  <c:v>2.057703458296636</c:v>
                </c:pt>
                <c:pt idx="2">
                  <c:v>3.102250666958482</c:v>
                </c:pt>
                <c:pt idx="3">
                  <c:v>3.485785830953807</c:v>
                </c:pt>
                <c:pt idx="4">
                  <c:v>3.711034798029584</c:v>
                </c:pt>
                <c:pt idx="5">
                  <c:v>3.768131004666126</c:v>
                </c:pt>
                <c:pt idx="6">
                  <c:v>3.735231866814728</c:v>
                </c:pt>
                <c:pt idx="7">
                  <c:v>3.782418541606929</c:v>
                </c:pt>
                <c:pt idx="8">
                  <c:v>3.45962236819219</c:v>
                </c:pt>
                <c:pt idx="9">
                  <c:v>3.711652728756213</c:v>
                </c:pt>
                <c:pt idx="10">
                  <c:v>3.647358035960633</c:v>
                </c:pt>
                <c:pt idx="11">
                  <c:v>3.605561954231934</c:v>
                </c:pt>
                <c:pt idx="12">
                  <c:v>3.646707081352251</c:v>
                </c:pt>
              </c:numCache>
            </c:numRef>
          </c:yVal>
          <c:smooth val="0"/>
        </c:ser>
        <c:ser>
          <c:idx val="3"/>
          <c:order val="3"/>
          <c:tx>
            <c:v>Matriz 8192x8192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'Ganhos - OpenMP'!$D$194:$D$206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OpenMP'!$G$194:$G$206</c:f>
              <c:numCache>
                <c:formatCode>General</c:formatCode>
                <c:ptCount val="13"/>
                <c:pt idx="0">
                  <c:v>0.0</c:v>
                </c:pt>
                <c:pt idx="1">
                  <c:v>2.17876230636086</c:v>
                </c:pt>
                <c:pt idx="2">
                  <c:v>3.684125242531532</c:v>
                </c:pt>
                <c:pt idx="3">
                  <c:v>4.183957079604117</c:v>
                </c:pt>
                <c:pt idx="4">
                  <c:v>4.308367332704337</c:v>
                </c:pt>
                <c:pt idx="5">
                  <c:v>4.60333310993636</c:v>
                </c:pt>
                <c:pt idx="6">
                  <c:v>4.256944533285871</c:v>
                </c:pt>
                <c:pt idx="7">
                  <c:v>4.273204687296094</c:v>
                </c:pt>
                <c:pt idx="8">
                  <c:v>4.070182235548635</c:v>
                </c:pt>
                <c:pt idx="9">
                  <c:v>4.097561511930183</c:v>
                </c:pt>
                <c:pt idx="10">
                  <c:v>4.079728558317315</c:v>
                </c:pt>
                <c:pt idx="11">
                  <c:v>4.183513428440781</c:v>
                </c:pt>
                <c:pt idx="12">
                  <c:v>4.237043086446432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984336"/>
        <c:axId val="-2133978528"/>
      </c:scatterChart>
      <c:valAx>
        <c:axId val="-2133984336"/>
        <c:scaling>
          <c:orientation val="minMax"/>
          <c:max val="24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800" b="1">
                    <a:solidFill>
                      <a:schemeClr val="tx1"/>
                    </a:solidFill>
                  </a:rPr>
                  <a:t>#</a:t>
                </a:r>
                <a:r>
                  <a:rPr lang="pt-PT" sz="1800" b="1" baseline="0">
                    <a:solidFill>
                      <a:schemeClr val="tx1"/>
                    </a:solidFill>
                  </a:rPr>
                  <a:t> Threads</a:t>
                </a:r>
                <a:endParaRPr lang="pt-PT" sz="18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33978528"/>
        <c:crosses val="autoZero"/>
        <c:crossBetween val="midCat"/>
        <c:majorUnit val="2.0"/>
      </c:valAx>
      <c:valAx>
        <c:axId val="-2133978528"/>
        <c:scaling>
          <c:orientation val="minMax"/>
          <c:max val="8.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solidFill>
                      <a:schemeClr val="tx1"/>
                    </a:solidFill>
                    <a:effectLst/>
                  </a:rPr>
                  <a:t>Ganho (TexecSeq/TexecParalel)</a:t>
                </a:r>
                <a:endParaRPr lang="en-US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3398433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Comparação SpeedUp's: compute-641-8 @ SeARCH</a:t>
            </a:r>
          </a:p>
          <a:p>
            <a:pPr>
              <a:defRPr sz="1800"/>
            </a:pPr>
            <a:r>
              <a:rPr lang="en-US" sz="1800" b="1">
                <a:solidFill>
                  <a:schemeClr val="tx1"/>
                </a:solidFill>
              </a:rPr>
              <a:t>(N_MAX=8000)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Matriz 1024x1024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'Ganhos - OpenMP'!$D$51:$D$63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OpenMP'!$G$51:$G$63</c:f>
              <c:numCache>
                <c:formatCode>General</c:formatCode>
                <c:ptCount val="13"/>
                <c:pt idx="0">
                  <c:v>0.0</c:v>
                </c:pt>
                <c:pt idx="1">
                  <c:v>1.216621613554337</c:v>
                </c:pt>
                <c:pt idx="2">
                  <c:v>1.49848435048369</c:v>
                </c:pt>
                <c:pt idx="3">
                  <c:v>1.801555350542966</c:v>
                </c:pt>
                <c:pt idx="4">
                  <c:v>1.9971647057557</c:v>
                </c:pt>
                <c:pt idx="5">
                  <c:v>2.047112491107268</c:v>
                </c:pt>
                <c:pt idx="6">
                  <c:v>2.176598938150575</c:v>
                </c:pt>
                <c:pt idx="7">
                  <c:v>2.218747092455219</c:v>
                </c:pt>
                <c:pt idx="8">
                  <c:v>2.278438271276043</c:v>
                </c:pt>
                <c:pt idx="9">
                  <c:v>2.279289193942563</c:v>
                </c:pt>
                <c:pt idx="10">
                  <c:v>2.38930224770644</c:v>
                </c:pt>
                <c:pt idx="11">
                  <c:v>2.391084313097025</c:v>
                </c:pt>
                <c:pt idx="12">
                  <c:v>2.490190245477781</c:v>
                </c:pt>
              </c:numCache>
            </c:numRef>
          </c:yVal>
          <c:smooth val="0"/>
        </c:ser>
        <c:ser>
          <c:idx val="1"/>
          <c:order val="1"/>
          <c:tx>
            <c:v>Matriz 2048x2048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'Ganhos - OpenMP'!$D$103:$D$115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OpenMP'!$G$103:$G$115</c:f>
              <c:numCache>
                <c:formatCode>General</c:formatCode>
                <c:ptCount val="13"/>
                <c:pt idx="0">
                  <c:v>0.0</c:v>
                </c:pt>
                <c:pt idx="1">
                  <c:v>2.167761017752001</c:v>
                </c:pt>
                <c:pt idx="2">
                  <c:v>3.638188341304857</c:v>
                </c:pt>
                <c:pt idx="3">
                  <c:v>4.279707988628111</c:v>
                </c:pt>
                <c:pt idx="4">
                  <c:v>4.697218294690756</c:v>
                </c:pt>
                <c:pt idx="5">
                  <c:v>4.910783754344104</c:v>
                </c:pt>
                <c:pt idx="6">
                  <c:v>5.225507538518126</c:v>
                </c:pt>
                <c:pt idx="7">
                  <c:v>5.47866243686202</c:v>
                </c:pt>
                <c:pt idx="8">
                  <c:v>5.30531479389056</c:v>
                </c:pt>
                <c:pt idx="9">
                  <c:v>5.397652644318257</c:v>
                </c:pt>
                <c:pt idx="10">
                  <c:v>5.52179544855689</c:v>
                </c:pt>
                <c:pt idx="11">
                  <c:v>5.035644638456524</c:v>
                </c:pt>
                <c:pt idx="12">
                  <c:v>5.54105555433574</c:v>
                </c:pt>
              </c:numCache>
            </c:numRef>
          </c:yVal>
          <c:smooth val="0"/>
        </c:ser>
        <c:ser>
          <c:idx val="2"/>
          <c:order val="2"/>
          <c:tx>
            <c:v>Matriz 4096x4096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'Ganhos - OpenMP'!$D$155:$D$167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OpenMP'!$G$155:$G$167</c:f>
              <c:numCache>
                <c:formatCode>General</c:formatCode>
                <c:ptCount val="13"/>
                <c:pt idx="0">
                  <c:v>0.0</c:v>
                </c:pt>
                <c:pt idx="1">
                  <c:v>1.941923377131463</c:v>
                </c:pt>
                <c:pt idx="2">
                  <c:v>2.835747618206439</c:v>
                </c:pt>
                <c:pt idx="3">
                  <c:v>3.261055554371317</c:v>
                </c:pt>
                <c:pt idx="4">
                  <c:v>3.684488355708564</c:v>
                </c:pt>
                <c:pt idx="5">
                  <c:v>3.213249792588944</c:v>
                </c:pt>
                <c:pt idx="6">
                  <c:v>3.546656512811774</c:v>
                </c:pt>
                <c:pt idx="7">
                  <c:v>3.658073816324682</c:v>
                </c:pt>
                <c:pt idx="8">
                  <c:v>3.26380247847265</c:v>
                </c:pt>
                <c:pt idx="9">
                  <c:v>3.43056302109447</c:v>
                </c:pt>
                <c:pt idx="10">
                  <c:v>3.471722563947055</c:v>
                </c:pt>
                <c:pt idx="11">
                  <c:v>3.68860802919676</c:v>
                </c:pt>
                <c:pt idx="12">
                  <c:v>3.537015459590914</c:v>
                </c:pt>
              </c:numCache>
            </c:numRef>
          </c:yVal>
          <c:smooth val="0"/>
        </c:ser>
        <c:ser>
          <c:idx val="3"/>
          <c:order val="3"/>
          <c:tx>
            <c:v>Matriz 8192x8192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'Ganhos - OpenMP'!$D$207:$D$219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OpenMP'!$G$207:$G$219</c:f>
              <c:numCache>
                <c:formatCode>General</c:formatCode>
                <c:ptCount val="13"/>
                <c:pt idx="0">
                  <c:v>0.0</c:v>
                </c:pt>
                <c:pt idx="1">
                  <c:v>2.08728737785048</c:v>
                </c:pt>
                <c:pt idx="2">
                  <c:v>3.11894838365035</c:v>
                </c:pt>
                <c:pt idx="3">
                  <c:v>3.690208053712497</c:v>
                </c:pt>
                <c:pt idx="4">
                  <c:v>4.613833309481138</c:v>
                </c:pt>
                <c:pt idx="5">
                  <c:v>3.443397231051598</c:v>
                </c:pt>
                <c:pt idx="6">
                  <c:v>3.933882260126364</c:v>
                </c:pt>
                <c:pt idx="7">
                  <c:v>3.783696862576352</c:v>
                </c:pt>
                <c:pt idx="8">
                  <c:v>3.371237792885583</c:v>
                </c:pt>
                <c:pt idx="9">
                  <c:v>3.382813933873944</c:v>
                </c:pt>
                <c:pt idx="10">
                  <c:v>3.470328806095936</c:v>
                </c:pt>
                <c:pt idx="11">
                  <c:v>3.363663269441793</c:v>
                </c:pt>
                <c:pt idx="12">
                  <c:v>3.551961974647678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926256"/>
        <c:axId val="-2133920240"/>
      </c:scatterChart>
      <c:valAx>
        <c:axId val="-2133926256"/>
        <c:scaling>
          <c:orientation val="minMax"/>
          <c:max val="24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800" b="1">
                    <a:solidFill>
                      <a:schemeClr val="tx1"/>
                    </a:solidFill>
                  </a:rPr>
                  <a:t>#</a:t>
                </a:r>
                <a:r>
                  <a:rPr lang="pt-PT" sz="1800" b="1" baseline="0">
                    <a:solidFill>
                      <a:schemeClr val="tx1"/>
                    </a:solidFill>
                  </a:rPr>
                  <a:t> Threads</a:t>
                </a:r>
                <a:endParaRPr lang="pt-PT" sz="18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33920240"/>
        <c:crosses val="autoZero"/>
        <c:crossBetween val="midCat"/>
        <c:majorUnit val="2.0"/>
      </c:valAx>
      <c:valAx>
        <c:axId val="-2133920240"/>
        <c:scaling>
          <c:orientation val="minMax"/>
          <c:max val="8.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solidFill>
                      <a:schemeClr val="tx1"/>
                    </a:solidFill>
                    <a:effectLst/>
                  </a:rPr>
                  <a:t>Ganho (TexecSeq/TexecParalel)</a:t>
                </a:r>
                <a:endParaRPr lang="en-US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3392625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Comparação SpeedUp's: compute-641-7 @ SeARCH</a:t>
            </a:r>
            <a:endParaRPr lang="en-US" sz="1800" b="1">
              <a:solidFill>
                <a:schemeClr val="tx1"/>
              </a:solidFill>
              <a:effectLst/>
            </a:endParaRPr>
          </a:p>
          <a:p>
            <a:pPr>
              <a:defRPr/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(N_MAX=1000)</a:t>
            </a:r>
            <a:endParaRPr lang="en-US" sz="1800" b="1">
              <a:solidFill>
                <a:schemeClr val="tx1"/>
              </a:solidFill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Matriz 1024x1024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ot"/>
              </a:ln>
              <a:effectLst/>
            </c:spPr>
          </c:marker>
          <c:xVal>
            <c:numRef>
              <c:f>'Ganhos MPI - 1nodo'!$B$6:$B$21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- 1nodo'!$D$6:$D$21</c:f>
              <c:numCache>
                <c:formatCode>General</c:formatCode>
                <c:ptCount val="16"/>
                <c:pt idx="0">
                  <c:v>1.024612692910787</c:v>
                </c:pt>
                <c:pt idx="1">
                  <c:v>2.123417600280221</c:v>
                </c:pt>
                <c:pt idx="2">
                  <c:v>2.758229434190297</c:v>
                </c:pt>
                <c:pt idx="3">
                  <c:v>3.061920921789914</c:v>
                </c:pt>
                <c:pt idx="4">
                  <c:v>3.437134421974215</c:v>
                </c:pt>
                <c:pt idx="5">
                  <c:v>3.63037162146356</c:v>
                </c:pt>
                <c:pt idx="6">
                  <c:v>3.816276244669916</c:v>
                </c:pt>
                <c:pt idx="7">
                  <c:v>3.987912178274813</c:v>
                </c:pt>
                <c:pt idx="8">
                  <c:v>3.000570375655207</c:v>
                </c:pt>
                <c:pt idx="9">
                  <c:v>3.936384896739599</c:v>
                </c:pt>
                <c:pt idx="10">
                  <c:v>3.281327835923459</c:v>
                </c:pt>
                <c:pt idx="11">
                  <c:v>1.123477203295351</c:v>
                </c:pt>
                <c:pt idx="12">
                  <c:v>3.140991052074457</c:v>
                </c:pt>
                <c:pt idx="13">
                  <c:v>2.25030051780414</c:v>
                </c:pt>
                <c:pt idx="14">
                  <c:v>0.382415487602516</c:v>
                </c:pt>
                <c:pt idx="15">
                  <c:v>0.140313062145896</c:v>
                </c:pt>
              </c:numCache>
            </c:numRef>
          </c:yVal>
          <c:smooth val="0"/>
        </c:ser>
        <c:ser>
          <c:idx val="1"/>
          <c:order val="1"/>
          <c:tx>
            <c:v>Matriz 2048x2048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xVal>
            <c:numRef>
              <c:f>'Ganhos MPI - 1nodo'!$B$23:$B$38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- 1nodo'!$D$23:$D$38</c:f>
              <c:numCache>
                <c:formatCode>General</c:formatCode>
                <c:ptCount val="16"/>
                <c:pt idx="0">
                  <c:v>0.865102580275518</c:v>
                </c:pt>
                <c:pt idx="1">
                  <c:v>1.846132477508866</c:v>
                </c:pt>
                <c:pt idx="2">
                  <c:v>2.100149175338808</c:v>
                </c:pt>
                <c:pt idx="3">
                  <c:v>2.198215212393462</c:v>
                </c:pt>
                <c:pt idx="4">
                  <c:v>3.214027948531755</c:v>
                </c:pt>
                <c:pt idx="5">
                  <c:v>5.087805196352249</c:v>
                </c:pt>
                <c:pt idx="6">
                  <c:v>6.259499578999643</c:v>
                </c:pt>
                <c:pt idx="7">
                  <c:v>6.946132180330092</c:v>
                </c:pt>
                <c:pt idx="8">
                  <c:v>3.211828061026055</c:v>
                </c:pt>
                <c:pt idx="9">
                  <c:v>4.46074197363817</c:v>
                </c:pt>
                <c:pt idx="10">
                  <c:v>5.27166259039919</c:v>
                </c:pt>
                <c:pt idx="11">
                  <c:v>6.981787381316551</c:v>
                </c:pt>
                <c:pt idx="12">
                  <c:v>7.118376355089786</c:v>
                </c:pt>
                <c:pt idx="13">
                  <c:v>2.430845732187647</c:v>
                </c:pt>
                <c:pt idx="14">
                  <c:v>2.733884931654293</c:v>
                </c:pt>
                <c:pt idx="15">
                  <c:v>0.999754442474087</c:v>
                </c:pt>
              </c:numCache>
            </c:numRef>
          </c:yVal>
          <c:smooth val="0"/>
        </c:ser>
        <c:ser>
          <c:idx val="2"/>
          <c:order val="2"/>
          <c:tx>
            <c:v>Matriz 4096x4096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xVal>
            <c:numRef>
              <c:f>'Ganhos MPI - 1nodo'!$B$40:$B$55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- 1nodo'!$D$40:$D$55</c:f>
              <c:numCache>
                <c:formatCode>General</c:formatCode>
                <c:ptCount val="16"/>
                <c:pt idx="0">
                  <c:v>0.884681998153087</c:v>
                </c:pt>
                <c:pt idx="1">
                  <c:v>2.00327347481428</c:v>
                </c:pt>
                <c:pt idx="2">
                  <c:v>2.293315244289666</c:v>
                </c:pt>
                <c:pt idx="3">
                  <c:v>2.411853253502777</c:v>
                </c:pt>
                <c:pt idx="4">
                  <c:v>2.862991582897738</c:v>
                </c:pt>
                <c:pt idx="5">
                  <c:v>3.577522869649892</c:v>
                </c:pt>
                <c:pt idx="6">
                  <c:v>3.789479820823099</c:v>
                </c:pt>
                <c:pt idx="7">
                  <c:v>4.35786263481284</c:v>
                </c:pt>
                <c:pt idx="8">
                  <c:v>2.869944188447674</c:v>
                </c:pt>
                <c:pt idx="9">
                  <c:v>2.841943990641472</c:v>
                </c:pt>
                <c:pt idx="10">
                  <c:v>3.101022069501267</c:v>
                </c:pt>
                <c:pt idx="11">
                  <c:v>3.59303901892992</c:v>
                </c:pt>
                <c:pt idx="12">
                  <c:v>2.959109740652764</c:v>
                </c:pt>
                <c:pt idx="13">
                  <c:v>2.850044871607498</c:v>
                </c:pt>
                <c:pt idx="14">
                  <c:v>3.222804510679805</c:v>
                </c:pt>
                <c:pt idx="15">
                  <c:v>2.273689897996091</c:v>
                </c:pt>
              </c:numCache>
            </c:numRef>
          </c:yVal>
          <c:smooth val="0"/>
        </c:ser>
        <c:ser>
          <c:idx val="3"/>
          <c:order val="3"/>
          <c:tx>
            <c:v>Matriz 8192x8192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ysDot"/>
              </a:ln>
              <a:effectLst/>
            </c:spPr>
          </c:marker>
          <c:xVal>
            <c:numRef>
              <c:f>'Ganhos MPI - 1nodo'!$B$57:$B$72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- 1nodo'!$D$57:$D$72</c:f>
              <c:numCache>
                <c:formatCode>General</c:formatCode>
                <c:ptCount val="16"/>
                <c:pt idx="0">
                  <c:v>0.821495910238705</c:v>
                </c:pt>
                <c:pt idx="1">
                  <c:v>1.890853332062534</c:v>
                </c:pt>
                <c:pt idx="2">
                  <c:v>2.066424381773702</c:v>
                </c:pt>
                <c:pt idx="3">
                  <c:v>2.047904514405011</c:v>
                </c:pt>
                <c:pt idx="4">
                  <c:v>2.650938785663038</c:v>
                </c:pt>
                <c:pt idx="5">
                  <c:v>3.344090801137746</c:v>
                </c:pt>
                <c:pt idx="6">
                  <c:v>3.855937389315454</c:v>
                </c:pt>
                <c:pt idx="7">
                  <c:v>3.778510532790166</c:v>
                </c:pt>
                <c:pt idx="8">
                  <c:v>1.06833600282685</c:v>
                </c:pt>
                <c:pt idx="9">
                  <c:v>2.770455868503871</c:v>
                </c:pt>
                <c:pt idx="10">
                  <c:v>3.068307250820793</c:v>
                </c:pt>
                <c:pt idx="11">
                  <c:v>3.072828923489768</c:v>
                </c:pt>
                <c:pt idx="12">
                  <c:v>2.937401251292431</c:v>
                </c:pt>
                <c:pt idx="13">
                  <c:v>3.224872065800381</c:v>
                </c:pt>
                <c:pt idx="14">
                  <c:v>3.269942569831127</c:v>
                </c:pt>
                <c:pt idx="15">
                  <c:v>3.920724942870808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989376"/>
        <c:axId val="2074825264"/>
      </c:scatterChart>
      <c:valAx>
        <c:axId val="2074989376"/>
        <c:scaling>
          <c:orientation val="minMax"/>
          <c:max val="32.0"/>
          <c:min val="2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800" b="1" i="0" baseline="0">
                    <a:solidFill>
                      <a:schemeClr val="tx1"/>
                    </a:solidFill>
                    <a:effectLst/>
                  </a:rPr>
                  <a:t># Processos</a:t>
                </a:r>
                <a:endParaRPr lang="pt-PT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825264"/>
        <c:crosses val="autoZero"/>
        <c:crossBetween val="midCat"/>
        <c:majorUnit val="2.0"/>
      </c:valAx>
      <c:valAx>
        <c:axId val="2074825264"/>
        <c:scaling>
          <c:orientation val="minMax"/>
          <c:max val="8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solidFill>
                      <a:schemeClr val="tx1"/>
                    </a:solidFill>
                    <a:effectLst/>
                  </a:rPr>
                  <a:t>Ganho (TexecSeq/TexecParalel)</a:t>
                </a:r>
                <a:endParaRPr lang="en-US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98937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Comparação SpeedUp's: compute-641-7 @ SeARCH</a:t>
            </a:r>
            <a:endParaRPr lang="en-US" sz="1800" b="1">
              <a:solidFill>
                <a:schemeClr val="tx1"/>
              </a:solidFill>
              <a:effectLst/>
            </a:endParaRPr>
          </a:p>
          <a:p>
            <a:pPr>
              <a:defRPr/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(N_MAX=2000)</a:t>
            </a:r>
            <a:endParaRPr lang="en-US" sz="1800" b="1">
              <a:solidFill>
                <a:schemeClr val="tx1"/>
              </a:solidFill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Matriz 1024x1024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ot"/>
              </a:ln>
              <a:effectLst/>
            </c:spPr>
          </c:marker>
          <c:xVal>
            <c:numRef>
              <c:f>'Ganhos MPI - 1nodo'!$B$80:$B$95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- 1nodo'!$D$80:$D$95</c:f>
              <c:numCache>
                <c:formatCode>General</c:formatCode>
                <c:ptCount val="16"/>
                <c:pt idx="0">
                  <c:v>0.809631296675052</c:v>
                </c:pt>
                <c:pt idx="1">
                  <c:v>1.586194104642153</c:v>
                </c:pt>
                <c:pt idx="2">
                  <c:v>1.869638778027515</c:v>
                </c:pt>
                <c:pt idx="3">
                  <c:v>2.156404677173361</c:v>
                </c:pt>
                <c:pt idx="4">
                  <c:v>2.348713050935754</c:v>
                </c:pt>
                <c:pt idx="5">
                  <c:v>2.514318936467455</c:v>
                </c:pt>
                <c:pt idx="6">
                  <c:v>2.572264683137642</c:v>
                </c:pt>
                <c:pt idx="7">
                  <c:v>2.64035241483441</c:v>
                </c:pt>
                <c:pt idx="8">
                  <c:v>2.333026784182064</c:v>
                </c:pt>
                <c:pt idx="9">
                  <c:v>2.17920400357415</c:v>
                </c:pt>
                <c:pt idx="10">
                  <c:v>2.413832350268514</c:v>
                </c:pt>
                <c:pt idx="11">
                  <c:v>2.096837852438387</c:v>
                </c:pt>
                <c:pt idx="12">
                  <c:v>1.637876974651191</c:v>
                </c:pt>
                <c:pt idx="13">
                  <c:v>1.404188895433339</c:v>
                </c:pt>
                <c:pt idx="14">
                  <c:v>0.754993122264213</c:v>
                </c:pt>
                <c:pt idx="15">
                  <c:v>2.575998880604629</c:v>
                </c:pt>
              </c:numCache>
            </c:numRef>
          </c:yVal>
          <c:smooth val="0"/>
        </c:ser>
        <c:ser>
          <c:idx val="1"/>
          <c:order val="1"/>
          <c:tx>
            <c:v>Matriz 2048x2048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xVal>
            <c:numRef>
              <c:f>'Ganhos MPI - 1nodo'!$B$97:$B$112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- 1nodo'!$D$97:$D$112</c:f>
              <c:numCache>
                <c:formatCode>General</c:formatCode>
                <c:ptCount val="16"/>
                <c:pt idx="0">
                  <c:v>1.101416949774561</c:v>
                </c:pt>
                <c:pt idx="1">
                  <c:v>2.331627110018172</c:v>
                </c:pt>
                <c:pt idx="2">
                  <c:v>2.440217613454423</c:v>
                </c:pt>
                <c:pt idx="3">
                  <c:v>2.719210517457916</c:v>
                </c:pt>
                <c:pt idx="4">
                  <c:v>3.736590323446446</c:v>
                </c:pt>
                <c:pt idx="5">
                  <c:v>5.726111791742424</c:v>
                </c:pt>
                <c:pt idx="6">
                  <c:v>6.828908260605382</c:v>
                </c:pt>
                <c:pt idx="7">
                  <c:v>7.289630822340236</c:v>
                </c:pt>
                <c:pt idx="8">
                  <c:v>3.699996575456867</c:v>
                </c:pt>
                <c:pt idx="9">
                  <c:v>5.302974058291157</c:v>
                </c:pt>
                <c:pt idx="10">
                  <c:v>6.557869141199558</c:v>
                </c:pt>
                <c:pt idx="11">
                  <c:v>5.476000684068966</c:v>
                </c:pt>
                <c:pt idx="12">
                  <c:v>3.208314941167233</c:v>
                </c:pt>
                <c:pt idx="13">
                  <c:v>6.843625660955709</c:v>
                </c:pt>
                <c:pt idx="14">
                  <c:v>4.040374628020658</c:v>
                </c:pt>
                <c:pt idx="15">
                  <c:v>1.061392153995861</c:v>
                </c:pt>
              </c:numCache>
            </c:numRef>
          </c:yVal>
          <c:smooth val="0"/>
        </c:ser>
        <c:ser>
          <c:idx val="2"/>
          <c:order val="2"/>
          <c:tx>
            <c:v>Matriz 4096x4096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xVal>
            <c:numRef>
              <c:f>'Ganhos MPI - 1nodo'!$B$114:$B$129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- 1nodo'!$D$114:$D$129</c:f>
              <c:numCache>
                <c:formatCode>General</c:formatCode>
                <c:ptCount val="16"/>
                <c:pt idx="0">
                  <c:v>1.064000171504349</c:v>
                </c:pt>
                <c:pt idx="1">
                  <c:v>2.360633900750987</c:v>
                </c:pt>
                <c:pt idx="2">
                  <c:v>2.749948516578727</c:v>
                </c:pt>
                <c:pt idx="3">
                  <c:v>2.873961769456734</c:v>
                </c:pt>
                <c:pt idx="4">
                  <c:v>3.452905156902365</c:v>
                </c:pt>
                <c:pt idx="5">
                  <c:v>4.16330033983729</c:v>
                </c:pt>
                <c:pt idx="6">
                  <c:v>4.814200551058108</c:v>
                </c:pt>
                <c:pt idx="7">
                  <c:v>5.530182761848516</c:v>
                </c:pt>
                <c:pt idx="8">
                  <c:v>3.879534802644378</c:v>
                </c:pt>
                <c:pt idx="9">
                  <c:v>3.773758471133513</c:v>
                </c:pt>
                <c:pt idx="10">
                  <c:v>4.126180528917786</c:v>
                </c:pt>
                <c:pt idx="11">
                  <c:v>4.019652079244017</c:v>
                </c:pt>
                <c:pt idx="12">
                  <c:v>4.287119517150643</c:v>
                </c:pt>
                <c:pt idx="13">
                  <c:v>4.123871655744002</c:v>
                </c:pt>
                <c:pt idx="14">
                  <c:v>3.593697869905564</c:v>
                </c:pt>
                <c:pt idx="15">
                  <c:v>2.313921858683762</c:v>
                </c:pt>
              </c:numCache>
            </c:numRef>
          </c:yVal>
          <c:smooth val="0"/>
        </c:ser>
        <c:ser>
          <c:idx val="3"/>
          <c:order val="3"/>
          <c:tx>
            <c:v>Matriz 8192x8192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ysDot"/>
              </a:ln>
              <a:effectLst/>
            </c:spPr>
          </c:marker>
          <c:xVal>
            <c:numRef>
              <c:f>'Ganhos MPI - 1nodo'!$B$131:$B$146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- 1nodo'!$D$131:$D$146</c:f>
              <c:numCache>
                <c:formatCode>General</c:formatCode>
                <c:ptCount val="16"/>
                <c:pt idx="0">
                  <c:v>1.139356698846649</c:v>
                </c:pt>
                <c:pt idx="1">
                  <c:v>2.599218267432439</c:v>
                </c:pt>
                <c:pt idx="2">
                  <c:v>2.91161891728866</c:v>
                </c:pt>
                <c:pt idx="3">
                  <c:v>2.792414373633782</c:v>
                </c:pt>
                <c:pt idx="4">
                  <c:v>3.64551406473791</c:v>
                </c:pt>
                <c:pt idx="5">
                  <c:v>4.357745842773279</c:v>
                </c:pt>
                <c:pt idx="6">
                  <c:v>5.111389326385066</c:v>
                </c:pt>
                <c:pt idx="7">
                  <c:v>5.3796471235942</c:v>
                </c:pt>
                <c:pt idx="8">
                  <c:v>3.873058610075156</c:v>
                </c:pt>
                <c:pt idx="9">
                  <c:v>4.93089511712183</c:v>
                </c:pt>
                <c:pt idx="10">
                  <c:v>4.418579483493438</c:v>
                </c:pt>
                <c:pt idx="11">
                  <c:v>4.24860539187013</c:v>
                </c:pt>
                <c:pt idx="12">
                  <c:v>4.89330264359402</c:v>
                </c:pt>
                <c:pt idx="13">
                  <c:v>3.862799428720285</c:v>
                </c:pt>
                <c:pt idx="14">
                  <c:v>4.467622165242352</c:v>
                </c:pt>
                <c:pt idx="15">
                  <c:v>4.904833674142541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880928"/>
        <c:axId val="2074887232"/>
      </c:scatterChart>
      <c:valAx>
        <c:axId val="2074880928"/>
        <c:scaling>
          <c:orientation val="minMax"/>
          <c:max val="32.0"/>
          <c:min val="2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800" b="1" i="0" baseline="0">
                    <a:solidFill>
                      <a:schemeClr val="tx1"/>
                    </a:solidFill>
                    <a:effectLst/>
                  </a:rPr>
                  <a:t># Processos</a:t>
                </a:r>
                <a:endParaRPr lang="pt-PT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887232"/>
        <c:crosses val="autoZero"/>
        <c:crossBetween val="midCat"/>
        <c:majorUnit val="2.0"/>
      </c:valAx>
      <c:valAx>
        <c:axId val="2074887232"/>
        <c:scaling>
          <c:orientation val="minMax"/>
          <c:max val="8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solidFill>
                      <a:schemeClr val="tx1"/>
                    </a:solidFill>
                    <a:effectLst/>
                  </a:rPr>
                  <a:t>Ganho (TexecSeq/TexecParalel)</a:t>
                </a:r>
                <a:endParaRPr lang="en-US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88092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Comparação SpeedUp's: compute-641-7 @ SeARCH</a:t>
            </a:r>
            <a:endParaRPr lang="en-US" sz="1800" b="1">
              <a:solidFill>
                <a:schemeClr val="tx1"/>
              </a:solidFill>
              <a:effectLst/>
            </a:endParaRPr>
          </a:p>
          <a:p>
            <a:pPr>
              <a:defRPr/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(N_MAX=4000)</a:t>
            </a:r>
            <a:endParaRPr lang="en-US" sz="1800" b="1">
              <a:solidFill>
                <a:schemeClr val="tx1"/>
              </a:solidFill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Matriz 1024x1024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ot"/>
              </a:ln>
              <a:effectLst/>
            </c:spPr>
          </c:marker>
          <c:xVal>
            <c:numRef>
              <c:f>'Ganhos MPI - 1nodo'!$U$6:$U$21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- 1nodo'!$W$6:$W$21</c:f>
              <c:numCache>
                <c:formatCode>General</c:formatCode>
                <c:ptCount val="16"/>
                <c:pt idx="0">
                  <c:v>0.791716946047957</c:v>
                </c:pt>
                <c:pt idx="1">
                  <c:v>1.417173962721564</c:v>
                </c:pt>
                <c:pt idx="2">
                  <c:v>1.694416478527819</c:v>
                </c:pt>
                <c:pt idx="3">
                  <c:v>1.864001502850515</c:v>
                </c:pt>
                <c:pt idx="4">
                  <c:v>1.983861517753791</c:v>
                </c:pt>
                <c:pt idx="5">
                  <c:v>2.098753165825818</c:v>
                </c:pt>
                <c:pt idx="6">
                  <c:v>2.197636437731639</c:v>
                </c:pt>
                <c:pt idx="7">
                  <c:v>2.291252291080008</c:v>
                </c:pt>
                <c:pt idx="8">
                  <c:v>2.23368631144916</c:v>
                </c:pt>
                <c:pt idx="9">
                  <c:v>2.081796975655571</c:v>
                </c:pt>
                <c:pt idx="10">
                  <c:v>2.107021634032137</c:v>
                </c:pt>
                <c:pt idx="11">
                  <c:v>2.073203470801279</c:v>
                </c:pt>
                <c:pt idx="12">
                  <c:v>1.27929494062881</c:v>
                </c:pt>
                <c:pt idx="13">
                  <c:v>1.393689516163506</c:v>
                </c:pt>
                <c:pt idx="14">
                  <c:v>1.54036090061545</c:v>
                </c:pt>
                <c:pt idx="15">
                  <c:v>0.279704491505565</c:v>
                </c:pt>
              </c:numCache>
            </c:numRef>
          </c:yVal>
          <c:smooth val="0"/>
        </c:ser>
        <c:ser>
          <c:idx val="1"/>
          <c:order val="1"/>
          <c:tx>
            <c:v>Matriz 2048x2048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xVal>
            <c:numRef>
              <c:f>'Ganhos MPI - 1nodo'!$U$23:$U$38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- 1nodo'!$W$23:$W$38</c:f>
              <c:numCache>
                <c:formatCode>General</c:formatCode>
                <c:ptCount val="16"/>
                <c:pt idx="0">
                  <c:v>1.08073520371693</c:v>
                </c:pt>
                <c:pt idx="1">
                  <c:v>2.123488682385523</c:v>
                </c:pt>
                <c:pt idx="2">
                  <c:v>2.604664037146167</c:v>
                </c:pt>
                <c:pt idx="3">
                  <c:v>2.582626898692067</c:v>
                </c:pt>
                <c:pt idx="4">
                  <c:v>3.5413730895983</c:v>
                </c:pt>
                <c:pt idx="5">
                  <c:v>4.871611404389136</c:v>
                </c:pt>
                <c:pt idx="6">
                  <c:v>5.74958663144687</c:v>
                </c:pt>
                <c:pt idx="7">
                  <c:v>6.090879001025759</c:v>
                </c:pt>
                <c:pt idx="8">
                  <c:v>3.957617553876043</c:v>
                </c:pt>
                <c:pt idx="9">
                  <c:v>5.279505576382284</c:v>
                </c:pt>
                <c:pt idx="10">
                  <c:v>5.347677400288723</c:v>
                </c:pt>
                <c:pt idx="11">
                  <c:v>5.421732217202385</c:v>
                </c:pt>
                <c:pt idx="12">
                  <c:v>5.338771654406404</c:v>
                </c:pt>
                <c:pt idx="13">
                  <c:v>4.044727295006526</c:v>
                </c:pt>
                <c:pt idx="14">
                  <c:v>5.078363119717777</c:v>
                </c:pt>
                <c:pt idx="15">
                  <c:v>1.815571866852881</c:v>
                </c:pt>
              </c:numCache>
            </c:numRef>
          </c:yVal>
          <c:smooth val="0"/>
        </c:ser>
        <c:ser>
          <c:idx val="2"/>
          <c:order val="2"/>
          <c:tx>
            <c:v>Matriz 4096x4096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xVal>
            <c:numRef>
              <c:f>'Ganhos MPI - 1nodo'!$U$40:$U$55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- 1nodo'!$W$40:$W$55</c:f>
              <c:numCache>
                <c:formatCode>General</c:formatCode>
                <c:ptCount val="16"/>
                <c:pt idx="0">
                  <c:v>1.159143855547234</c:v>
                </c:pt>
                <c:pt idx="1">
                  <c:v>2.555072711131152</c:v>
                </c:pt>
                <c:pt idx="2">
                  <c:v>2.827355336296883</c:v>
                </c:pt>
                <c:pt idx="3">
                  <c:v>2.975391015996751</c:v>
                </c:pt>
                <c:pt idx="4">
                  <c:v>3.604542636710501</c:v>
                </c:pt>
                <c:pt idx="5">
                  <c:v>4.40852678593986</c:v>
                </c:pt>
                <c:pt idx="6">
                  <c:v>4.977290234292351</c:v>
                </c:pt>
                <c:pt idx="7">
                  <c:v>5.516037525376808</c:v>
                </c:pt>
                <c:pt idx="8">
                  <c:v>3.665156390820781</c:v>
                </c:pt>
                <c:pt idx="9">
                  <c:v>4.213485785749762</c:v>
                </c:pt>
                <c:pt idx="10">
                  <c:v>3.717259433012032</c:v>
                </c:pt>
                <c:pt idx="11">
                  <c:v>4.692547539266671</c:v>
                </c:pt>
                <c:pt idx="12">
                  <c:v>4.285454043032887</c:v>
                </c:pt>
                <c:pt idx="13">
                  <c:v>5.675765043528173</c:v>
                </c:pt>
                <c:pt idx="14">
                  <c:v>4.552628290625424</c:v>
                </c:pt>
                <c:pt idx="15">
                  <c:v>3.269109999249075</c:v>
                </c:pt>
              </c:numCache>
            </c:numRef>
          </c:yVal>
          <c:smooth val="0"/>
        </c:ser>
        <c:ser>
          <c:idx val="3"/>
          <c:order val="3"/>
          <c:tx>
            <c:v>Matriz 8192x8192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ysDot"/>
              </a:ln>
              <a:effectLst/>
            </c:spPr>
          </c:marker>
          <c:xVal>
            <c:numRef>
              <c:f>'Ganhos MPI - 1nodo'!$U$57:$U$72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- 1nodo'!$W$57:$W$72</c:f>
              <c:numCache>
                <c:formatCode>General</c:formatCode>
                <c:ptCount val="16"/>
                <c:pt idx="0">
                  <c:v>1.264548437806103</c:v>
                </c:pt>
                <c:pt idx="1">
                  <c:v>2.836311328619751</c:v>
                </c:pt>
                <c:pt idx="2">
                  <c:v>3.256755303011332</c:v>
                </c:pt>
                <c:pt idx="3">
                  <c:v>3.0924488580483</c:v>
                </c:pt>
                <c:pt idx="4">
                  <c:v>4.040312773058075</c:v>
                </c:pt>
                <c:pt idx="5">
                  <c:v>4.853562764195636</c:v>
                </c:pt>
                <c:pt idx="6">
                  <c:v>5.679535770480988</c:v>
                </c:pt>
                <c:pt idx="7">
                  <c:v>6.256659885129451</c:v>
                </c:pt>
                <c:pt idx="8">
                  <c:v>4.971739016638146</c:v>
                </c:pt>
                <c:pt idx="9">
                  <c:v>5.761930697811783</c:v>
                </c:pt>
                <c:pt idx="10">
                  <c:v>5.048912022363011</c:v>
                </c:pt>
                <c:pt idx="11">
                  <c:v>5.811301806002889</c:v>
                </c:pt>
                <c:pt idx="12">
                  <c:v>5.153707381271365</c:v>
                </c:pt>
                <c:pt idx="13">
                  <c:v>4.512642619606708</c:v>
                </c:pt>
                <c:pt idx="14">
                  <c:v>5.616928032969591</c:v>
                </c:pt>
                <c:pt idx="15">
                  <c:v>5.946915408078895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746096"/>
        <c:axId val="2074752400"/>
      </c:scatterChart>
      <c:valAx>
        <c:axId val="2074746096"/>
        <c:scaling>
          <c:orientation val="minMax"/>
          <c:max val="32.0"/>
          <c:min val="2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800" b="1" i="0" baseline="0">
                    <a:solidFill>
                      <a:schemeClr val="tx1"/>
                    </a:solidFill>
                    <a:effectLst/>
                  </a:rPr>
                  <a:t># Processos</a:t>
                </a:r>
                <a:endParaRPr lang="pt-PT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752400"/>
        <c:crosses val="autoZero"/>
        <c:crossBetween val="midCat"/>
        <c:majorUnit val="2.0"/>
      </c:valAx>
      <c:valAx>
        <c:axId val="2074752400"/>
        <c:scaling>
          <c:orientation val="minMax"/>
          <c:max val="8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solidFill>
                      <a:schemeClr val="tx1"/>
                    </a:solidFill>
                    <a:effectLst/>
                  </a:rPr>
                  <a:t>Ganho (TexecSeq/TexecParalel)</a:t>
                </a:r>
                <a:endParaRPr lang="en-US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746096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Comparação SpeedUp's: compute-641-7 @ SeARCH</a:t>
            </a:r>
            <a:endParaRPr lang="en-US" sz="1800" b="1">
              <a:solidFill>
                <a:schemeClr val="tx1"/>
              </a:solidFill>
              <a:effectLst/>
            </a:endParaRPr>
          </a:p>
          <a:p>
            <a:pPr>
              <a:defRPr/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(N_MAX=8000)</a:t>
            </a:r>
            <a:endParaRPr lang="en-US" sz="1800" b="1">
              <a:solidFill>
                <a:schemeClr val="tx1"/>
              </a:solidFill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Matriz 1024x1024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ot"/>
              </a:ln>
              <a:effectLst/>
            </c:spPr>
          </c:marker>
          <c:xVal>
            <c:numRef>
              <c:f>'Ganhos MPI - 1nodo'!$U$80:$U$95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- 1nodo'!$W$80:$W$95</c:f>
              <c:numCache>
                <c:formatCode>General</c:formatCode>
                <c:ptCount val="16"/>
                <c:pt idx="0">
                  <c:v>0.776639164866616</c:v>
                </c:pt>
                <c:pt idx="1">
                  <c:v>1.309679600229358</c:v>
                </c:pt>
                <c:pt idx="2">
                  <c:v>1.507859098609482</c:v>
                </c:pt>
                <c:pt idx="3">
                  <c:v>1.678355288331309</c:v>
                </c:pt>
                <c:pt idx="4">
                  <c:v>1.747835641036121</c:v>
                </c:pt>
                <c:pt idx="5">
                  <c:v>1.867052904293335</c:v>
                </c:pt>
                <c:pt idx="6">
                  <c:v>1.921918579787685</c:v>
                </c:pt>
                <c:pt idx="7">
                  <c:v>2.011144278575239</c:v>
                </c:pt>
                <c:pt idx="8">
                  <c:v>1.958082428861355</c:v>
                </c:pt>
                <c:pt idx="9">
                  <c:v>1.983544358531878</c:v>
                </c:pt>
                <c:pt idx="10">
                  <c:v>1.783976925242781</c:v>
                </c:pt>
                <c:pt idx="11">
                  <c:v>1.991068990607328</c:v>
                </c:pt>
                <c:pt idx="12">
                  <c:v>1.924080467624188</c:v>
                </c:pt>
                <c:pt idx="13">
                  <c:v>2.018350436653451</c:v>
                </c:pt>
                <c:pt idx="14">
                  <c:v>2.152361490407272</c:v>
                </c:pt>
                <c:pt idx="15">
                  <c:v>0.581138293509183</c:v>
                </c:pt>
              </c:numCache>
            </c:numRef>
          </c:yVal>
          <c:smooth val="0"/>
        </c:ser>
        <c:ser>
          <c:idx val="1"/>
          <c:order val="1"/>
          <c:tx>
            <c:v>Matriz 2048x2048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xVal>
            <c:numRef>
              <c:f>'Ganhos MPI - 1nodo'!$U$97:$U$112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- 1nodo'!$W$97:$W$112</c:f>
              <c:numCache>
                <c:formatCode>General</c:formatCode>
                <c:ptCount val="16"/>
                <c:pt idx="0">
                  <c:v>1.10234055607129</c:v>
                </c:pt>
                <c:pt idx="1">
                  <c:v>2.162835420868586</c:v>
                </c:pt>
                <c:pt idx="2">
                  <c:v>2.376819930328411</c:v>
                </c:pt>
                <c:pt idx="3">
                  <c:v>2.602736291297395</c:v>
                </c:pt>
                <c:pt idx="4">
                  <c:v>3.254678685642305</c:v>
                </c:pt>
                <c:pt idx="5">
                  <c:v>4.467684288525103</c:v>
                </c:pt>
                <c:pt idx="6">
                  <c:v>4.904711157987649</c:v>
                </c:pt>
                <c:pt idx="7">
                  <c:v>5.150782158839234</c:v>
                </c:pt>
                <c:pt idx="8">
                  <c:v>4.924244677925205</c:v>
                </c:pt>
                <c:pt idx="9">
                  <c:v>4.817973269249571</c:v>
                </c:pt>
                <c:pt idx="10">
                  <c:v>5.283946992460788</c:v>
                </c:pt>
                <c:pt idx="11">
                  <c:v>4.43829545568559</c:v>
                </c:pt>
                <c:pt idx="12">
                  <c:v>4.542567953848399</c:v>
                </c:pt>
                <c:pt idx="13">
                  <c:v>4.946848425900014</c:v>
                </c:pt>
                <c:pt idx="14">
                  <c:v>4.84687352413337</c:v>
                </c:pt>
                <c:pt idx="15">
                  <c:v>1.650703308980218</c:v>
                </c:pt>
              </c:numCache>
            </c:numRef>
          </c:yVal>
          <c:smooth val="0"/>
        </c:ser>
        <c:ser>
          <c:idx val="2"/>
          <c:order val="2"/>
          <c:tx>
            <c:v>Matriz 4096x4096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xVal>
            <c:numRef>
              <c:f>'Ganhos MPI - 1nodo'!$U$114:$U$129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- 1nodo'!$W$114:$W$129</c:f>
              <c:numCache>
                <c:formatCode>General</c:formatCode>
                <c:ptCount val="16"/>
                <c:pt idx="0">
                  <c:v>1.113626410433899</c:v>
                </c:pt>
                <c:pt idx="1">
                  <c:v>2.369473998627177</c:v>
                </c:pt>
                <c:pt idx="2">
                  <c:v>2.692701644700352</c:v>
                </c:pt>
                <c:pt idx="3">
                  <c:v>2.735831533543735</c:v>
                </c:pt>
                <c:pt idx="4">
                  <c:v>3.43184941834827</c:v>
                </c:pt>
                <c:pt idx="5">
                  <c:v>4.045470218730586</c:v>
                </c:pt>
                <c:pt idx="6">
                  <c:v>4.441153227414844</c:v>
                </c:pt>
                <c:pt idx="7">
                  <c:v>4.956843938623786</c:v>
                </c:pt>
                <c:pt idx="8">
                  <c:v>3.716832663536385</c:v>
                </c:pt>
                <c:pt idx="9">
                  <c:v>3.826779465933727</c:v>
                </c:pt>
                <c:pt idx="10">
                  <c:v>3.957276110397848</c:v>
                </c:pt>
                <c:pt idx="11">
                  <c:v>3.163482365366588</c:v>
                </c:pt>
                <c:pt idx="12">
                  <c:v>4.07032308339552</c:v>
                </c:pt>
                <c:pt idx="13">
                  <c:v>4.603204062120883</c:v>
                </c:pt>
                <c:pt idx="14">
                  <c:v>4.129214464168029</c:v>
                </c:pt>
                <c:pt idx="15">
                  <c:v>3.643547043935191</c:v>
                </c:pt>
              </c:numCache>
            </c:numRef>
          </c:yVal>
          <c:smooth val="0"/>
        </c:ser>
        <c:ser>
          <c:idx val="3"/>
          <c:order val="3"/>
          <c:tx>
            <c:v>Matriz 8192x8192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ysDot"/>
              </a:ln>
              <a:effectLst/>
            </c:spPr>
          </c:marker>
          <c:xVal>
            <c:numRef>
              <c:f>'Ganhos MPI - 1nodo'!$U$131:$U$146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- 1nodo'!$W$131:$W$146</c:f>
              <c:numCache>
                <c:formatCode>General</c:formatCode>
                <c:ptCount val="16"/>
                <c:pt idx="0">
                  <c:v>1.109510011172776</c:v>
                </c:pt>
                <c:pt idx="1">
                  <c:v>2.473561343385138</c:v>
                </c:pt>
                <c:pt idx="2">
                  <c:v>2.775837860838174</c:v>
                </c:pt>
                <c:pt idx="3">
                  <c:v>2.720285690918528</c:v>
                </c:pt>
                <c:pt idx="4">
                  <c:v>3.490347209506575</c:v>
                </c:pt>
                <c:pt idx="5">
                  <c:v>4.005291940437973</c:v>
                </c:pt>
                <c:pt idx="6">
                  <c:v>5.038060944293404</c:v>
                </c:pt>
                <c:pt idx="7">
                  <c:v>5.469664088745602</c:v>
                </c:pt>
                <c:pt idx="8">
                  <c:v>4.984932062369152</c:v>
                </c:pt>
                <c:pt idx="9">
                  <c:v>5.104096036171162</c:v>
                </c:pt>
                <c:pt idx="10">
                  <c:v>4.72062733999374</c:v>
                </c:pt>
                <c:pt idx="11">
                  <c:v>5.253693361405824</c:v>
                </c:pt>
                <c:pt idx="12">
                  <c:v>5.297072349067324</c:v>
                </c:pt>
                <c:pt idx="13">
                  <c:v>3.699780830490987</c:v>
                </c:pt>
                <c:pt idx="14">
                  <c:v>5.560199374407704</c:v>
                </c:pt>
                <c:pt idx="15">
                  <c:v>4.827005473454164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784480"/>
        <c:axId val="2074790784"/>
      </c:scatterChart>
      <c:valAx>
        <c:axId val="2074784480"/>
        <c:scaling>
          <c:orientation val="minMax"/>
          <c:max val="32.0"/>
          <c:min val="2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800" b="1" i="0" baseline="0">
                    <a:solidFill>
                      <a:schemeClr val="tx1"/>
                    </a:solidFill>
                    <a:effectLst/>
                  </a:rPr>
                  <a:t># Processos</a:t>
                </a:r>
                <a:endParaRPr lang="pt-PT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790784"/>
        <c:crosses val="autoZero"/>
        <c:crossBetween val="midCat"/>
        <c:majorUnit val="2.0"/>
      </c:valAx>
      <c:valAx>
        <c:axId val="2074790784"/>
        <c:scaling>
          <c:orientation val="minMax"/>
          <c:max val="8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solidFill>
                      <a:schemeClr val="tx1"/>
                    </a:solidFill>
                    <a:effectLst/>
                  </a:rPr>
                  <a:t>Ganho (TexecSeq/TexecParalel)</a:t>
                </a:r>
                <a:endParaRPr lang="en-US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784480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Comparação SpeedUp's: compute-641 @ SeARCH</a:t>
            </a:r>
            <a:endParaRPr lang="en-US" sz="1800" b="1">
              <a:solidFill>
                <a:schemeClr val="tx1"/>
              </a:solidFill>
              <a:effectLst/>
            </a:endParaRPr>
          </a:p>
          <a:p>
            <a:pPr>
              <a:defRPr/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(N_MAX=8000)</a:t>
            </a:r>
            <a:endParaRPr lang="en-US" sz="1800" b="1">
              <a:solidFill>
                <a:schemeClr val="tx1"/>
              </a:solidFill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Matriz 1024x1024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ot"/>
              </a:ln>
              <a:effectLst/>
            </c:spPr>
          </c:marker>
          <c:xVal>
            <c:numRef>
              <c:f>'Ganhos MPI - 2nodo'!$B$6:$B$37</c:f>
              <c:numCache>
                <c:formatCode>General</c:formatCode>
                <c:ptCount val="32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  <c:pt idx="28">
                  <c:v>58.0</c:v>
                </c:pt>
                <c:pt idx="29">
                  <c:v>60.0</c:v>
                </c:pt>
                <c:pt idx="30">
                  <c:v>62.0</c:v>
                </c:pt>
                <c:pt idx="31">
                  <c:v>64.0</c:v>
                </c:pt>
              </c:numCache>
            </c:numRef>
          </c:xVal>
          <c:yVal>
            <c:numRef>
              <c:f>'Ganhos MPI - 2nodo'!$D$6:$D$37</c:f>
              <c:numCache>
                <c:formatCode>General</c:formatCode>
                <c:ptCount val="32"/>
                <c:pt idx="0">
                  <c:v>0.779468284402293</c:v>
                </c:pt>
                <c:pt idx="1">
                  <c:v>1.313644760117334</c:v>
                </c:pt>
                <c:pt idx="2">
                  <c:v>1.508477010394684</c:v>
                </c:pt>
                <c:pt idx="3">
                  <c:v>1.679023208728422</c:v>
                </c:pt>
                <c:pt idx="4">
                  <c:v>1.746997662498198</c:v>
                </c:pt>
                <c:pt idx="5">
                  <c:v>1.866556473454198</c:v>
                </c:pt>
                <c:pt idx="6">
                  <c:v>1.920223546683979</c:v>
                </c:pt>
                <c:pt idx="7">
                  <c:v>2.016434386333956</c:v>
                </c:pt>
                <c:pt idx="8">
                  <c:v>1.909548807420829</c:v>
                </c:pt>
                <c:pt idx="9">
                  <c:v>1.868024705617552</c:v>
                </c:pt>
                <c:pt idx="10">
                  <c:v>1.921876416365588</c:v>
                </c:pt>
                <c:pt idx="11">
                  <c:v>1.98060793304836</c:v>
                </c:pt>
                <c:pt idx="12">
                  <c:v>2.060336441723242</c:v>
                </c:pt>
                <c:pt idx="13">
                  <c:v>1.99920966606767</c:v>
                </c:pt>
                <c:pt idx="14">
                  <c:v>0.345475120359034</c:v>
                </c:pt>
                <c:pt idx="15">
                  <c:v>0.740047819486221</c:v>
                </c:pt>
                <c:pt idx="16">
                  <c:v>0.611964074614144</c:v>
                </c:pt>
                <c:pt idx="17">
                  <c:v>0.378647655535252</c:v>
                </c:pt>
                <c:pt idx="18">
                  <c:v>0.455843623063174</c:v>
                </c:pt>
                <c:pt idx="19">
                  <c:v>0.224133563970978</c:v>
                </c:pt>
                <c:pt idx="20">
                  <c:v>0.19590440215458</c:v>
                </c:pt>
                <c:pt idx="21">
                  <c:v>0.28140823921713</c:v>
                </c:pt>
                <c:pt idx="22">
                  <c:v>0.455184004824122</c:v>
                </c:pt>
                <c:pt idx="23">
                  <c:v>0.395068930238723</c:v>
                </c:pt>
                <c:pt idx="24">
                  <c:v>0.326406247420639</c:v>
                </c:pt>
                <c:pt idx="25">
                  <c:v>0.190038879574913</c:v>
                </c:pt>
                <c:pt idx="26">
                  <c:v>0.195338202023169</c:v>
                </c:pt>
                <c:pt idx="27">
                  <c:v>0.553250793749645</c:v>
                </c:pt>
                <c:pt idx="28">
                  <c:v>0.165967659461961</c:v>
                </c:pt>
                <c:pt idx="29">
                  <c:v>0.226799250042991</c:v>
                </c:pt>
                <c:pt idx="30">
                  <c:v>0.468484568245899</c:v>
                </c:pt>
                <c:pt idx="31">
                  <c:v>0.209141931513293</c:v>
                </c:pt>
              </c:numCache>
            </c:numRef>
          </c:yVal>
          <c:smooth val="0"/>
        </c:ser>
        <c:ser>
          <c:idx val="1"/>
          <c:order val="1"/>
          <c:tx>
            <c:v>Matriz 2048x2048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xVal>
            <c:numRef>
              <c:f>'Ganhos MPI - 2nodo'!$B$39:$B$70</c:f>
              <c:numCache>
                <c:formatCode>General</c:formatCode>
                <c:ptCount val="32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  <c:pt idx="28">
                  <c:v>58.0</c:v>
                </c:pt>
                <c:pt idx="29">
                  <c:v>60.0</c:v>
                </c:pt>
                <c:pt idx="30">
                  <c:v>62.0</c:v>
                </c:pt>
                <c:pt idx="31">
                  <c:v>64.0</c:v>
                </c:pt>
              </c:numCache>
            </c:numRef>
          </c:xVal>
          <c:yVal>
            <c:numRef>
              <c:f>'Ganhos MPI - 2nodo'!$D$39:$D$70</c:f>
              <c:numCache>
                <c:formatCode>General</c:formatCode>
                <c:ptCount val="32"/>
                <c:pt idx="0">
                  <c:v>1.094556219656749</c:v>
                </c:pt>
                <c:pt idx="1">
                  <c:v>2.1102279363182</c:v>
                </c:pt>
                <c:pt idx="2">
                  <c:v>2.419962974970723</c:v>
                </c:pt>
                <c:pt idx="3">
                  <c:v>2.457180148406185</c:v>
                </c:pt>
                <c:pt idx="4">
                  <c:v>3.378872736524856</c:v>
                </c:pt>
                <c:pt idx="5">
                  <c:v>4.452452743419653</c:v>
                </c:pt>
                <c:pt idx="6">
                  <c:v>4.93988318323971</c:v>
                </c:pt>
                <c:pt idx="7">
                  <c:v>5.14579975733356</c:v>
                </c:pt>
                <c:pt idx="8">
                  <c:v>4.389824526843903</c:v>
                </c:pt>
                <c:pt idx="9">
                  <c:v>4.415201873995411</c:v>
                </c:pt>
                <c:pt idx="10">
                  <c:v>4.406738308506247</c:v>
                </c:pt>
                <c:pt idx="11">
                  <c:v>4.496005067811772</c:v>
                </c:pt>
                <c:pt idx="12">
                  <c:v>4.693478740072495</c:v>
                </c:pt>
                <c:pt idx="13">
                  <c:v>4.418100875184999</c:v>
                </c:pt>
                <c:pt idx="14">
                  <c:v>1.601632950000278</c:v>
                </c:pt>
                <c:pt idx="15">
                  <c:v>1.28644707969843</c:v>
                </c:pt>
                <c:pt idx="16">
                  <c:v>2.128854530697264</c:v>
                </c:pt>
                <c:pt idx="17">
                  <c:v>1.411469333583949</c:v>
                </c:pt>
                <c:pt idx="18">
                  <c:v>1.254204708687126</c:v>
                </c:pt>
                <c:pt idx="19">
                  <c:v>1.467393004592186</c:v>
                </c:pt>
                <c:pt idx="20">
                  <c:v>1.214796182153578</c:v>
                </c:pt>
                <c:pt idx="21">
                  <c:v>2.590072420010825</c:v>
                </c:pt>
                <c:pt idx="22">
                  <c:v>2.524140188357268</c:v>
                </c:pt>
                <c:pt idx="23">
                  <c:v>1.911378512681386</c:v>
                </c:pt>
                <c:pt idx="24">
                  <c:v>1.73896555342061</c:v>
                </c:pt>
                <c:pt idx="25">
                  <c:v>3.297986277653027</c:v>
                </c:pt>
                <c:pt idx="26">
                  <c:v>1.809844873848828</c:v>
                </c:pt>
                <c:pt idx="27">
                  <c:v>1.2201839087311</c:v>
                </c:pt>
                <c:pt idx="28">
                  <c:v>1.682939436108362</c:v>
                </c:pt>
                <c:pt idx="29">
                  <c:v>2.598086919967408</c:v>
                </c:pt>
                <c:pt idx="30">
                  <c:v>2.229965280453625</c:v>
                </c:pt>
                <c:pt idx="31">
                  <c:v>1.623459121428288</c:v>
                </c:pt>
              </c:numCache>
            </c:numRef>
          </c:yVal>
          <c:smooth val="0"/>
        </c:ser>
        <c:ser>
          <c:idx val="2"/>
          <c:order val="2"/>
          <c:tx>
            <c:v>Matriz 4096x4096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xVal>
            <c:numRef>
              <c:f>'Ganhos MPI - 2nodo'!$B$72:$B$103</c:f>
              <c:numCache>
                <c:formatCode>General</c:formatCode>
                <c:ptCount val="32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  <c:pt idx="28">
                  <c:v>58.0</c:v>
                </c:pt>
                <c:pt idx="29">
                  <c:v>60.0</c:v>
                </c:pt>
                <c:pt idx="30">
                  <c:v>62.0</c:v>
                </c:pt>
                <c:pt idx="31">
                  <c:v>64.0</c:v>
                </c:pt>
              </c:numCache>
            </c:numRef>
          </c:xVal>
          <c:yVal>
            <c:numRef>
              <c:f>'Ganhos MPI - 2nodo'!$D$72:$D$103</c:f>
              <c:numCache>
                <c:formatCode>General</c:formatCode>
                <c:ptCount val="32"/>
                <c:pt idx="0">
                  <c:v>1.121983304652212</c:v>
                </c:pt>
                <c:pt idx="1">
                  <c:v>2.410860750158446</c:v>
                </c:pt>
                <c:pt idx="2">
                  <c:v>2.650528992902198</c:v>
                </c:pt>
                <c:pt idx="3">
                  <c:v>2.753789585822112</c:v>
                </c:pt>
                <c:pt idx="4">
                  <c:v>3.387742185170796</c:v>
                </c:pt>
                <c:pt idx="5">
                  <c:v>3.944276070488213</c:v>
                </c:pt>
                <c:pt idx="6">
                  <c:v>4.459882934242678</c:v>
                </c:pt>
                <c:pt idx="7">
                  <c:v>4.767787271500739</c:v>
                </c:pt>
                <c:pt idx="8">
                  <c:v>4.763635181933825</c:v>
                </c:pt>
                <c:pt idx="9">
                  <c:v>4.08138215771451</c:v>
                </c:pt>
                <c:pt idx="10">
                  <c:v>4.184262485603287</c:v>
                </c:pt>
                <c:pt idx="11">
                  <c:v>3.76831295780699</c:v>
                </c:pt>
                <c:pt idx="12">
                  <c:v>3.855370600659103</c:v>
                </c:pt>
                <c:pt idx="13">
                  <c:v>4.099182580605388</c:v>
                </c:pt>
                <c:pt idx="14">
                  <c:v>3.088799068439377</c:v>
                </c:pt>
                <c:pt idx="15">
                  <c:v>3.528203384454295</c:v>
                </c:pt>
                <c:pt idx="16">
                  <c:v>3.266718503220398</c:v>
                </c:pt>
                <c:pt idx="17">
                  <c:v>3.764465269601229</c:v>
                </c:pt>
                <c:pt idx="18">
                  <c:v>3.876699209228799</c:v>
                </c:pt>
                <c:pt idx="19">
                  <c:v>3.715836508358699</c:v>
                </c:pt>
                <c:pt idx="20">
                  <c:v>3.763747979601375</c:v>
                </c:pt>
                <c:pt idx="21">
                  <c:v>3.139267383432263</c:v>
                </c:pt>
                <c:pt idx="22">
                  <c:v>6.380987300829211</c:v>
                </c:pt>
                <c:pt idx="23">
                  <c:v>5.067947988333015</c:v>
                </c:pt>
                <c:pt idx="24">
                  <c:v>3.650973671882928</c:v>
                </c:pt>
                <c:pt idx="25">
                  <c:v>4.072784710386177</c:v>
                </c:pt>
                <c:pt idx="26">
                  <c:v>3.82096695694812</c:v>
                </c:pt>
                <c:pt idx="27">
                  <c:v>5.337222077789447</c:v>
                </c:pt>
                <c:pt idx="28">
                  <c:v>4.746716853493192</c:v>
                </c:pt>
                <c:pt idx="29">
                  <c:v>5.857319909615469</c:v>
                </c:pt>
                <c:pt idx="30">
                  <c:v>4.804207098649843</c:v>
                </c:pt>
                <c:pt idx="31">
                  <c:v>6.814954177815987</c:v>
                </c:pt>
              </c:numCache>
            </c:numRef>
          </c:yVal>
          <c:smooth val="0"/>
        </c:ser>
        <c:ser>
          <c:idx val="3"/>
          <c:order val="3"/>
          <c:tx>
            <c:v>Matriz 8192x8192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ysDot"/>
              </a:ln>
              <a:effectLst/>
            </c:spPr>
          </c:marker>
          <c:xVal>
            <c:numRef>
              <c:f>'Ganhos MPI - 2nodo'!$B$105:$B$136</c:f>
              <c:numCache>
                <c:formatCode>General</c:formatCode>
                <c:ptCount val="32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  <c:pt idx="28">
                  <c:v>58.0</c:v>
                </c:pt>
                <c:pt idx="29">
                  <c:v>60.0</c:v>
                </c:pt>
                <c:pt idx="30">
                  <c:v>62.0</c:v>
                </c:pt>
                <c:pt idx="31">
                  <c:v>64.0</c:v>
                </c:pt>
              </c:numCache>
            </c:numRef>
          </c:xVal>
          <c:yVal>
            <c:numRef>
              <c:f>'Ganhos MPI - 2nodo'!$D$105:$D$136</c:f>
              <c:numCache>
                <c:formatCode>General</c:formatCode>
                <c:ptCount val="32"/>
                <c:pt idx="0">
                  <c:v>1.109799471477898</c:v>
                </c:pt>
                <c:pt idx="1">
                  <c:v>2.487701082968378</c:v>
                </c:pt>
                <c:pt idx="2">
                  <c:v>2.780177515632722</c:v>
                </c:pt>
                <c:pt idx="3">
                  <c:v>2.707474976729034</c:v>
                </c:pt>
                <c:pt idx="4">
                  <c:v>3.517235519462803</c:v>
                </c:pt>
                <c:pt idx="5">
                  <c:v>4.122044911709392</c:v>
                </c:pt>
                <c:pt idx="6">
                  <c:v>4.970335138571507</c:v>
                </c:pt>
                <c:pt idx="7">
                  <c:v>5.502178321097562</c:v>
                </c:pt>
                <c:pt idx="8">
                  <c:v>4.03115322941716</c:v>
                </c:pt>
                <c:pt idx="9">
                  <c:v>4.39087910444876</c:v>
                </c:pt>
                <c:pt idx="10">
                  <c:v>3.991840196005325</c:v>
                </c:pt>
                <c:pt idx="11">
                  <c:v>4.155185741086099</c:v>
                </c:pt>
                <c:pt idx="12">
                  <c:v>4.527451184121942</c:v>
                </c:pt>
                <c:pt idx="13">
                  <c:v>4.668440263841281</c:v>
                </c:pt>
                <c:pt idx="14">
                  <c:v>5.36667917018953</c:v>
                </c:pt>
                <c:pt idx="15">
                  <c:v>4.700915617669601</c:v>
                </c:pt>
                <c:pt idx="16">
                  <c:v>4.83098649661471</c:v>
                </c:pt>
                <c:pt idx="17">
                  <c:v>5.141523430600736</c:v>
                </c:pt>
                <c:pt idx="18">
                  <c:v>5.098663871728979</c:v>
                </c:pt>
                <c:pt idx="19">
                  <c:v>5.535259941790708</c:v>
                </c:pt>
                <c:pt idx="20">
                  <c:v>6.051857778016594</c:v>
                </c:pt>
                <c:pt idx="21">
                  <c:v>6.913094718953723</c:v>
                </c:pt>
                <c:pt idx="22">
                  <c:v>5.64681228403332</c:v>
                </c:pt>
                <c:pt idx="23">
                  <c:v>5.163511915399037</c:v>
                </c:pt>
                <c:pt idx="24">
                  <c:v>7.058633678377976</c:v>
                </c:pt>
                <c:pt idx="25">
                  <c:v>6.433344354784278</c:v>
                </c:pt>
                <c:pt idx="26">
                  <c:v>6.879222803060051</c:v>
                </c:pt>
                <c:pt idx="27">
                  <c:v>6.694498127079013</c:v>
                </c:pt>
                <c:pt idx="28">
                  <c:v>6.909422720492342</c:v>
                </c:pt>
                <c:pt idx="29">
                  <c:v>7.47381499799575</c:v>
                </c:pt>
                <c:pt idx="30">
                  <c:v>6.840021910505947</c:v>
                </c:pt>
                <c:pt idx="31">
                  <c:v>7.387874799769759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3875968"/>
        <c:axId val="-2133869696"/>
      </c:scatterChart>
      <c:valAx>
        <c:axId val="-2133875968"/>
        <c:scaling>
          <c:orientation val="minMax"/>
          <c:max val="64.0"/>
          <c:min val="2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800" b="1" i="0" baseline="0">
                    <a:solidFill>
                      <a:schemeClr val="tx1"/>
                    </a:solidFill>
                    <a:effectLst/>
                  </a:rPr>
                  <a:t># Processos</a:t>
                </a:r>
                <a:endParaRPr lang="pt-PT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33869696"/>
        <c:crosses val="autoZero"/>
        <c:crossBetween val="midCat"/>
        <c:majorUnit val="2.0"/>
      </c:valAx>
      <c:valAx>
        <c:axId val="-2133869696"/>
        <c:scaling>
          <c:orientation val="minMax"/>
          <c:max val="8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solidFill>
                      <a:schemeClr val="tx1"/>
                    </a:solidFill>
                    <a:effectLst/>
                  </a:rPr>
                  <a:t>Ganho (TexecSeq/TexecParalel)</a:t>
                </a:r>
                <a:endParaRPr lang="en-US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3387596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Evolução do Tempo de Comunicação Total de Todos os Processos (t</a:t>
            </a:r>
            <a:r>
              <a:rPr lang="en-US" sz="1800" b="1" i="0" baseline="-25000">
                <a:solidFill>
                  <a:schemeClr val="tx1"/>
                </a:solidFill>
                <a:effectLst/>
              </a:rPr>
              <a:t>MPI_SEND</a:t>
            </a:r>
            <a:r>
              <a:rPr lang="en-US" sz="1800" b="1" i="0" baseline="0">
                <a:solidFill>
                  <a:schemeClr val="tx1"/>
                </a:solidFill>
                <a:effectLst/>
              </a:rPr>
              <a:t>+t</a:t>
            </a:r>
            <a:r>
              <a:rPr lang="en-US" sz="1800" b="1" i="0" baseline="-25000">
                <a:solidFill>
                  <a:schemeClr val="tx1"/>
                </a:solidFill>
                <a:effectLst/>
              </a:rPr>
              <a:t>MPI_RECV</a:t>
            </a:r>
            <a:r>
              <a:rPr lang="en-US" sz="1800" b="1" i="0" baseline="0">
                <a:solidFill>
                  <a:schemeClr val="tx1"/>
                </a:solidFill>
                <a:effectLst/>
              </a:rPr>
              <a:t>)</a:t>
            </a:r>
            <a:endParaRPr lang="en-US" sz="1800" b="1">
              <a:solidFill>
                <a:schemeClr val="tx1"/>
              </a:solidFill>
              <a:effectLst/>
            </a:endParaRPr>
          </a:p>
          <a:p>
            <a:pPr>
              <a:defRPr/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(N_MAX=1000)</a:t>
            </a:r>
            <a:endParaRPr lang="en-US" sz="1800" b="1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Matriz 1024x1024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ot"/>
              </a:ln>
              <a:effectLst/>
            </c:spPr>
          </c:marker>
          <c:xVal>
            <c:numRef>
              <c:f>'Evol. Tcomunicacao MPI - 1nodo'!$B$5:$B$20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'Evol. Tcomunicacao MPI - 1nodo'!$D$5:$D$20</c:f>
              <c:numCache>
                <c:formatCode>General</c:formatCode>
                <c:ptCount val="16"/>
                <c:pt idx="0">
                  <c:v>0.025270833383875</c:v>
                </c:pt>
                <c:pt idx="1">
                  <c:v>0.0233626500467253</c:v>
                </c:pt>
                <c:pt idx="2">
                  <c:v>0.0306852667280372</c:v>
                </c:pt>
                <c:pt idx="3">
                  <c:v>0.0413483834160301</c:v>
                </c:pt>
                <c:pt idx="4">
                  <c:v>0.0493931167654529</c:v>
                </c:pt>
                <c:pt idx="5">
                  <c:v>0.0594166167854999</c:v>
                </c:pt>
                <c:pt idx="6">
                  <c:v>0.0685579001371158</c:v>
                </c:pt>
                <c:pt idx="7">
                  <c:v>0.0772529501545059</c:v>
                </c:pt>
                <c:pt idx="8">
                  <c:v>0.116873083567079</c:v>
                </c:pt>
                <c:pt idx="9">
                  <c:v>0.0951525168569717</c:v>
                </c:pt>
                <c:pt idx="10">
                  <c:v>0.130509416927685</c:v>
                </c:pt>
                <c:pt idx="11">
                  <c:v>0.510648217687963</c:v>
                </c:pt>
                <c:pt idx="12">
                  <c:v>0.166328833665991</c:v>
                </c:pt>
                <c:pt idx="13">
                  <c:v>0.273452200546904</c:v>
                </c:pt>
                <c:pt idx="14">
                  <c:v>1.979378303958756</c:v>
                </c:pt>
                <c:pt idx="15">
                  <c:v>5.814804694962943</c:v>
                </c:pt>
              </c:numCache>
            </c:numRef>
          </c:yVal>
          <c:smooth val="0"/>
        </c:ser>
        <c:ser>
          <c:idx val="1"/>
          <c:order val="1"/>
          <c:tx>
            <c:v>Matriz 2048x2048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xVal>
            <c:numRef>
              <c:f>'Evol. Tcomunicacao MPI - 1nodo'!$B$21:$B$36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'Evol. Tcomunicacao MPI - 1nodo'!$D$21:$D$36</c:f>
              <c:numCache>
                <c:formatCode>General</c:formatCode>
                <c:ptCount val="16"/>
                <c:pt idx="0">
                  <c:v>0.129303983591941</c:v>
                </c:pt>
                <c:pt idx="1">
                  <c:v>0.0817532168301731</c:v>
                </c:pt>
                <c:pt idx="2">
                  <c:v>0.0924157168514981</c:v>
                </c:pt>
                <c:pt idx="3">
                  <c:v>0.0946224835225783</c:v>
                </c:pt>
                <c:pt idx="4">
                  <c:v>0.128419116923505</c:v>
                </c:pt>
                <c:pt idx="5">
                  <c:v>0.140100633613535</c:v>
                </c:pt>
                <c:pt idx="6">
                  <c:v>0.149465066965597</c:v>
                </c:pt>
                <c:pt idx="7">
                  <c:v>0.158028950316058</c:v>
                </c:pt>
                <c:pt idx="8">
                  <c:v>0.232884133799102</c:v>
                </c:pt>
                <c:pt idx="9">
                  <c:v>0.263633883860601</c:v>
                </c:pt>
                <c:pt idx="10">
                  <c:v>0.231300917129268</c:v>
                </c:pt>
                <c:pt idx="11">
                  <c:v>0.186145650372291</c:v>
                </c:pt>
                <c:pt idx="12">
                  <c:v>0.231055417128777</c:v>
                </c:pt>
                <c:pt idx="13">
                  <c:v>1.063020568792708</c:v>
                </c:pt>
                <c:pt idx="14">
                  <c:v>1.02384838538103</c:v>
                </c:pt>
                <c:pt idx="15">
                  <c:v>3.38685814010705</c:v>
                </c:pt>
              </c:numCache>
            </c:numRef>
          </c:yVal>
          <c:smooth val="0"/>
        </c:ser>
        <c:ser>
          <c:idx val="2"/>
          <c:order val="2"/>
          <c:tx>
            <c:v>Matriz 4096x4096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xVal>
            <c:numRef>
              <c:f>'Evol. Tcomunicacao MPI - 1nodo'!$B$37:$B$52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'Evol. Tcomunicacao MPI - 1nodo'!$D$37:$D$52</c:f>
              <c:numCache>
                <c:formatCode>General</c:formatCode>
                <c:ptCount val="16"/>
                <c:pt idx="0">
                  <c:v>0.518422601036845</c:v>
                </c:pt>
                <c:pt idx="1">
                  <c:v>0.263208117193083</c:v>
                </c:pt>
                <c:pt idx="2">
                  <c:v>0.262039400524079</c:v>
                </c:pt>
                <c:pt idx="3">
                  <c:v>0.254142600508285</c:v>
                </c:pt>
                <c:pt idx="4">
                  <c:v>0.436823884206981</c:v>
                </c:pt>
                <c:pt idx="5">
                  <c:v>0.445619517557906</c:v>
                </c:pt>
                <c:pt idx="6">
                  <c:v>0.431187634195709</c:v>
                </c:pt>
                <c:pt idx="7">
                  <c:v>0.539619567745906</c:v>
                </c:pt>
                <c:pt idx="8">
                  <c:v>1.095034868856736</c:v>
                </c:pt>
                <c:pt idx="9">
                  <c:v>1.046214302092429</c:v>
                </c:pt>
                <c:pt idx="10">
                  <c:v>1.093677002187354</c:v>
                </c:pt>
                <c:pt idx="11">
                  <c:v>1.037449052074898</c:v>
                </c:pt>
                <c:pt idx="12">
                  <c:v>1.761985620190638</c:v>
                </c:pt>
                <c:pt idx="13">
                  <c:v>2.108715554217431</c:v>
                </c:pt>
                <c:pt idx="14">
                  <c:v>2.201210087735753</c:v>
                </c:pt>
                <c:pt idx="15">
                  <c:v>4.887672309775344</c:v>
                </c:pt>
              </c:numCache>
            </c:numRef>
          </c:yVal>
          <c:smooth val="0"/>
        </c:ser>
        <c:ser>
          <c:idx val="3"/>
          <c:order val="3"/>
          <c:tx>
            <c:v>Matriz 8192x8192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ysDot"/>
              </a:ln>
              <a:effectLst/>
            </c:spPr>
          </c:marker>
          <c:xVal>
            <c:numRef>
              <c:f>'Evol. Tcomunicacao MPI - 1nodo'!$B$53:$B$68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'Evol. Tcomunicacao MPI - 1nodo'!$D$53:$D$68</c:f>
              <c:numCache>
                <c:formatCode>General</c:formatCode>
                <c:ptCount val="16"/>
                <c:pt idx="0">
                  <c:v>2.013364587360062</c:v>
                </c:pt>
                <c:pt idx="1">
                  <c:v>0.95968510191937</c:v>
                </c:pt>
                <c:pt idx="2">
                  <c:v>0.932542668531752</c:v>
                </c:pt>
                <c:pt idx="3">
                  <c:v>0.955676351911353</c:v>
                </c:pt>
                <c:pt idx="4">
                  <c:v>1.533780303067561</c:v>
                </c:pt>
                <c:pt idx="5">
                  <c:v>1.50612691967892</c:v>
                </c:pt>
                <c:pt idx="6">
                  <c:v>0.999396468665459</c:v>
                </c:pt>
                <c:pt idx="7">
                  <c:v>2.366425971399518</c:v>
                </c:pt>
                <c:pt idx="8">
                  <c:v>20.63807145794281</c:v>
                </c:pt>
                <c:pt idx="9">
                  <c:v>4.289513775245694</c:v>
                </c:pt>
                <c:pt idx="10">
                  <c:v>3.534644790402623</c:v>
                </c:pt>
                <c:pt idx="11">
                  <c:v>3.838413891010161</c:v>
                </c:pt>
                <c:pt idx="12">
                  <c:v>5.612849211225698</c:v>
                </c:pt>
                <c:pt idx="13">
                  <c:v>4.042290774751247</c:v>
                </c:pt>
                <c:pt idx="14">
                  <c:v>4.223089375112844</c:v>
                </c:pt>
                <c:pt idx="15">
                  <c:v>2.653455988640245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676224"/>
        <c:axId val="2074658976"/>
      </c:scatterChart>
      <c:valAx>
        <c:axId val="2074676224"/>
        <c:scaling>
          <c:orientation val="minMax"/>
          <c:max val="32.0"/>
          <c:min val="2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800" b="1" i="0" baseline="0">
                    <a:solidFill>
                      <a:schemeClr val="tx1"/>
                    </a:solidFill>
                    <a:effectLst/>
                  </a:rPr>
                  <a:t># Processos</a:t>
                </a:r>
                <a:endParaRPr lang="pt-PT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658976"/>
        <c:crosses val="autoZero"/>
        <c:crossBetween val="midCat"/>
        <c:majorUnit val="2.0"/>
      </c:valAx>
      <c:valAx>
        <c:axId val="2074658976"/>
        <c:scaling>
          <c:orientation val="minMax"/>
          <c:max val="26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solidFill>
                      <a:schemeClr val="tx1"/>
                    </a:solidFill>
                    <a:effectLst/>
                  </a:rPr>
                  <a:t>Tempo (minutos)</a:t>
                </a:r>
                <a:endParaRPr lang="en-US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676224"/>
        <c:crosses val="autoZero"/>
        <c:crossBetween val="midCat"/>
        <c:majorUnit val="2.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Evolução do Tempo de Comunicação Total de Todos os Processos (t</a:t>
            </a:r>
            <a:r>
              <a:rPr lang="en-US" sz="1800" b="1" i="0" baseline="-25000">
                <a:solidFill>
                  <a:schemeClr val="tx1"/>
                </a:solidFill>
                <a:effectLst/>
              </a:rPr>
              <a:t>MPI_SEND</a:t>
            </a:r>
            <a:r>
              <a:rPr lang="en-US" sz="1800" b="1" i="0" baseline="0">
                <a:solidFill>
                  <a:schemeClr val="tx1"/>
                </a:solidFill>
                <a:effectLst/>
              </a:rPr>
              <a:t>+t</a:t>
            </a:r>
            <a:r>
              <a:rPr lang="en-US" sz="1800" b="1" i="0" baseline="-25000">
                <a:solidFill>
                  <a:schemeClr val="tx1"/>
                </a:solidFill>
                <a:effectLst/>
              </a:rPr>
              <a:t>MPI_RECV</a:t>
            </a:r>
            <a:r>
              <a:rPr lang="en-US" sz="1800" b="1" i="0" baseline="0">
                <a:solidFill>
                  <a:schemeClr val="tx1"/>
                </a:solidFill>
                <a:effectLst/>
              </a:rPr>
              <a:t>)</a:t>
            </a:r>
            <a:endParaRPr lang="en-US" sz="1800" b="1">
              <a:solidFill>
                <a:schemeClr val="tx1"/>
              </a:solidFill>
              <a:effectLst/>
            </a:endParaRPr>
          </a:p>
          <a:p>
            <a:pPr>
              <a:defRPr/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(N_MAX=2000)</a:t>
            </a:r>
            <a:endParaRPr lang="en-US" sz="1800" b="1">
              <a:solidFill>
                <a:schemeClr val="tx1"/>
              </a:solidFill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Matriz 1024x1024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ot"/>
              </a:ln>
              <a:effectLst/>
            </c:spPr>
          </c:marker>
          <c:xVal>
            <c:numRef>
              <c:f>'Evol. Tcomunicacao MPI - 1nodo'!$B$75:$B$90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'Evol. Tcomunicacao MPI - 1nodo'!$D$75:$D$90</c:f>
              <c:numCache>
                <c:formatCode>General</c:formatCode>
                <c:ptCount val="16"/>
                <c:pt idx="0">
                  <c:v>0.0545934834425203</c:v>
                </c:pt>
                <c:pt idx="1">
                  <c:v>0.0566637167799941</c:v>
                </c:pt>
                <c:pt idx="2">
                  <c:v>0.0858094501716189</c:v>
                </c:pt>
                <c:pt idx="3">
                  <c:v>0.108294783549923</c:v>
                </c:pt>
                <c:pt idx="4">
                  <c:v>0.132357200264714</c:v>
                </c:pt>
                <c:pt idx="5">
                  <c:v>0.155288550310577</c:v>
                </c:pt>
                <c:pt idx="6">
                  <c:v>0.184643200369286</c:v>
                </c:pt>
                <c:pt idx="7">
                  <c:v>0.211482917089632</c:v>
                </c:pt>
                <c:pt idx="8">
                  <c:v>0.26099020052198</c:v>
                </c:pt>
                <c:pt idx="9">
                  <c:v>0.321568783976471</c:v>
                </c:pt>
                <c:pt idx="10">
                  <c:v>0.316586633966507</c:v>
                </c:pt>
                <c:pt idx="11">
                  <c:v>0.420985667508638</c:v>
                </c:pt>
                <c:pt idx="12">
                  <c:v>0.604964751209929</c:v>
                </c:pt>
                <c:pt idx="13">
                  <c:v>0.785235301570471</c:v>
                </c:pt>
                <c:pt idx="14">
                  <c:v>1.653514619973696</c:v>
                </c:pt>
                <c:pt idx="15">
                  <c:v>0.448079234229492</c:v>
                </c:pt>
              </c:numCache>
            </c:numRef>
          </c:yVal>
          <c:smooth val="0"/>
        </c:ser>
        <c:ser>
          <c:idx val="1"/>
          <c:order val="1"/>
          <c:tx>
            <c:v>Matriz 2048x2048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xVal>
            <c:numRef>
              <c:f>'Evol. Tcomunicacao MPI - 1nodo'!$B$91:$B$106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'Evol. Tcomunicacao MPI - 1nodo'!$D$91:$D$106</c:f>
              <c:numCache>
                <c:formatCode>General</c:formatCode>
                <c:ptCount val="16"/>
                <c:pt idx="0">
                  <c:v>0.266598367199863</c:v>
                </c:pt>
                <c:pt idx="1">
                  <c:v>0.18317525036635</c:v>
                </c:pt>
                <c:pt idx="2">
                  <c:v>0.243324383819982</c:v>
                </c:pt>
                <c:pt idx="3">
                  <c:v>0.189584633712503</c:v>
                </c:pt>
                <c:pt idx="4">
                  <c:v>0.333114000666228</c:v>
                </c:pt>
                <c:pt idx="5">
                  <c:v>0.356076834045487</c:v>
                </c:pt>
                <c:pt idx="6">
                  <c:v>0.395050717456768</c:v>
                </c:pt>
                <c:pt idx="7">
                  <c:v>0.441288867549244</c:v>
                </c:pt>
                <c:pt idx="8">
                  <c:v>0.649160917964988</c:v>
                </c:pt>
                <c:pt idx="9">
                  <c:v>0.710200784753735</c:v>
                </c:pt>
                <c:pt idx="10">
                  <c:v>0.528530084390394</c:v>
                </c:pt>
                <c:pt idx="11">
                  <c:v>0.82060656830788</c:v>
                </c:pt>
                <c:pt idx="12">
                  <c:v>1.905603687144541</c:v>
                </c:pt>
                <c:pt idx="13">
                  <c:v>0.823540834980415</c:v>
                </c:pt>
                <c:pt idx="14">
                  <c:v>1.799541086932415</c:v>
                </c:pt>
                <c:pt idx="15">
                  <c:v>8.452975550239283</c:v>
                </c:pt>
              </c:numCache>
            </c:numRef>
          </c:yVal>
          <c:smooth val="0"/>
        </c:ser>
        <c:ser>
          <c:idx val="2"/>
          <c:order val="2"/>
          <c:tx>
            <c:v>Matriz 4096x4096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xVal>
            <c:numRef>
              <c:f>'Evol. Tcomunicacao MPI - 1nodo'!$B$107:$B$122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'Evol. Tcomunicacao MPI - 1nodo'!$D$107:$D$122</c:f>
              <c:numCache>
                <c:formatCode>General</c:formatCode>
                <c:ptCount val="16"/>
                <c:pt idx="0">
                  <c:v>1.051513785436361</c:v>
                </c:pt>
                <c:pt idx="1">
                  <c:v>0.593932451187865</c:v>
                </c:pt>
                <c:pt idx="2">
                  <c:v>0.583320267833307</c:v>
                </c:pt>
                <c:pt idx="3">
                  <c:v>0.601263884535861</c:v>
                </c:pt>
                <c:pt idx="4">
                  <c:v>0.97918848529171</c:v>
                </c:pt>
                <c:pt idx="5">
                  <c:v>1.024002968714673</c:v>
                </c:pt>
                <c:pt idx="6">
                  <c:v>0.845463101690926</c:v>
                </c:pt>
                <c:pt idx="7">
                  <c:v>0.89818495179637</c:v>
                </c:pt>
                <c:pt idx="8">
                  <c:v>2.166716187666766</c:v>
                </c:pt>
                <c:pt idx="9">
                  <c:v>2.451871571570409</c:v>
                </c:pt>
                <c:pt idx="10">
                  <c:v>2.253685237840703</c:v>
                </c:pt>
                <c:pt idx="11">
                  <c:v>2.547340238428013</c:v>
                </c:pt>
                <c:pt idx="12">
                  <c:v>2.231707721130082</c:v>
                </c:pt>
                <c:pt idx="13">
                  <c:v>2.96718015593436</c:v>
                </c:pt>
                <c:pt idx="14">
                  <c:v>3.446814640226962</c:v>
                </c:pt>
                <c:pt idx="15">
                  <c:v>11.39808948946285</c:v>
                </c:pt>
              </c:numCache>
            </c:numRef>
          </c:yVal>
          <c:smooth val="0"/>
        </c:ser>
        <c:ser>
          <c:idx val="3"/>
          <c:order val="3"/>
          <c:tx>
            <c:v>Matriz 8192x8192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ysDot"/>
              </a:ln>
              <a:effectLst/>
            </c:spPr>
          </c:marker>
          <c:xVal>
            <c:numRef>
              <c:f>'Evol. Tcomunicacao MPI - 1nodo'!$B$123:$B$138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'Evol. Tcomunicacao MPI - 1nodo'!$D$123:$D$138</c:f>
              <c:numCache>
                <c:formatCode>General</c:formatCode>
                <c:ptCount val="16"/>
                <c:pt idx="0">
                  <c:v>4.032800141398933</c:v>
                </c:pt>
                <c:pt idx="1">
                  <c:v>1.99115293731564</c:v>
                </c:pt>
                <c:pt idx="2">
                  <c:v>1.91372313716078</c:v>
                </c:pt>
                <c:pt idx="3">
                  <c:v>2.071683320810033</c:v>
                </c:pt>
                <c:pt idx="4">
                  <c:v>3.191830556383661</c:v>
                </c:pt>
                <c:pt idx="5">
                  <c:v>3.374753823416174</c:v>
                </c:pt>
                <c:pt idx="6">
                  <c:v>2.330111404660223</c:v>
                </c:pt>
                <c:pt idx="7">
                  <c:v>4.46095980892192</c:v>
                </c:pt>
                <c:pt idx="8">
                  <c:v>8.60584693387836</c:v>
                </c:pt>
                <c:pt idx="9">
                  <c:v>7.164921397663176</c:v>
                </c:pt>
                <c:pt idx="10">
                  <c:v>7.470182331607031</c:v>
                </c:pt>
                <c:pt idx="11">
                  <c:v>8.909343417818687</c:v>
                </c:pt>
                <c:pt idx="12">
                  <c:v>6.991417430649501</c:v>
                </c:pt>
                <c:pt idx="13">
                  <c:v>9.975890636618448</c:v>
                </c:pt>
                <c:pt idx="14">
                  <c:v>10.12537565358408</c:v>
                </c:pt>
                <c:pt idx="15">
                  <c:v>14.49216394565099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605184"/>
        <c:axId val="2074585504"/>
      </c:scatterChart>
      <c:valAx>
        <c:axId val="2074605184"/>
        <c:scaling>
          <c:orientation val="minMax"/>
          <c:max val="32.0"/>
          <c:min val="2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800" b="1" i="0" baseline="0">
                    <a:solidFill>
                      <a:schemeClr val="tx1"/>
                    </a:solidFill>
                    <a:effectLst/>
                  </a:rPr>
                  <a:t># Processos</a:t>
                </a:r>
                <a:endParaRPr lang="pt-PT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585504"/>
        <c:crosses val="autoZero"/>
        <c:crossBetween val="midCat"/>
        <c:majorUnit val="2.0"/>
      </c:valAx>
      <c:valAx>
        <c:axId val="2074585504"/>
        <c:scaling>
          <c:orientation val="minMax"/>
          <c:max val="16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solidFill>
                      <a:schemeClr val="tx1"/>
                    </a:solidFill>
                    <a:effectLst/>
                  </a:rPr>
                  <a:t>Tempo (minutos)</a:t>
                </a:r>
                <a:endParaRPr lang="en-US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605184"/>
        <c:crosses val="autoZero"/>
        <c:crossBetween val="midCat"/>
        <c:majorUnit val="1.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Evolução do Tempo de Comunicação Total de Todos os Processos (t</a:t>
            </a:r>
            <a:r>
              <a:rPr lang="en-US" sz="1800" b="1" i="0" baseline="-25000">
                <a:solidFill>
                  <a:schemeClr val="tx1"/>
                </a:solidFill>
                <a:effectLst/>
              </a:rPr>
              <a:t>MPI_SEND</a:t>
            </a:r>
            <a:r>
              <a:rPr lang="en-US" sz="1800" b="1" i="0" baseline="0">
                <a:solidFill>
                  <a:schemeClr val="tx1"/>
                </a:solidFill>
                <a:effectLst/>
              </a:rPr>
              <a:t>+t</a:t>
            </a:r>
            <a:r>
              <a:rPr lang="en-US" sz="1800" b="1" i="0" baseline="-25000">
                <a:solidFill>
                  <a:schemeClr val="tx1"/>
                </a:solidFill>
                <a:effectLst/>
              </a:rPr>
              <a:t>MPI_RECV</a:t>
            </a:r>
            <a:r>
              <a:rPr lang="en-US" sz="1800" b="1" i="0" baseline="0">
                <a:solidFill>
                  <a:schemeClr val="tx1"/>
                </a:solidFill>
                <a:effectLst/>
              </a:rPr>
              <a:t>)</a:t>
            </a:r>
            <a:endParaRPr lang="en-US" sz="1800" b="1">
              <a:solidFill>
                <a:schemeClr val="tx1"/>
              </a:solidFill>
              <a:effectLst/>
            </a:endParaRPr>
          </a:p>
          <a:p>
            <a:pPr>
              <a:defRPr/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(N_MAX=4000)</a:t>
            </a:r>
            <a:endParaRPr lang="en-US" sz="1800" b="1">
              <a:solidFill>
                <a:schemeClr val="tx1"/>
              </a:solidFill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Matriz 1024x1024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ot"/>
              </a:ln>
              <a:effectLst/>
            </c:spPr>
          </c:marker>
          <c:xVal>
            <c:numRef>
              <c:f>'Evol. Tcomunicacao MPI - 1nodo'!$U$5:$U$20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'Evol. Tcomunicacao MPI - 1nodo'!$W$5:$W$20</c:f>
              <c:numCache>
                <c:formatCode>General</c:formatCode>
                <c:ptCount val="16"/>
                <c:pt idx="0">
                  <c:v>0.120129250240258</c:v>
                </c:pt>
                <c:pt idx="1">
                  <c:v>0.147796366962259</c:v>
                </c:pt>
                <c:pt idx="2">
                  <c:v>0.215612917097892</c:v>
                </c:pt>
                <c:pt idx="3">
                  <c:v>0.286290217239247</c:v>
                </c:pt>
                <c:pt idx="4">
                  <c:v>0.357777584048888</c:v>
                </c:pt>
                <c:pt idx="5">
                  <c:v>0.421892567510452</c:v>
                </c:pt>
                <c:pt idx="6">
                  <c:v>0.483669184300672</c:v>
                </c:pt>
                <c:pt idx="7">
                  <c:v>0.541520784416375</c:v>
                </c:pt>
                <c:pt idx="8">
                  <c:v>0.617837851235676</c:v>
                </c:pt>
                <c:pt idx="9">
                  <c:v>0.732279051464558</c:v>
                </c:pt>
                <c:pt idx="10">
                  <c:v>0.824620401649241</c:v>
                </c:pt>
                <c:pt idx="11">
                  <c:v>0.912629618491926</c:v>
                </c:pt>
                <c:pt idx="12">
                  <c:v>1.741909136817151</c:v>
                </c:pt>
                <c:pt idx="13">
                  <c:v>1.706717436746768</c:v>
                </c:pt>
                <c:pt idx="14">
                  <c:v>1.647090753294181</c:v>
                </c:pt>
                <c:pt idx="15">
                  <c:v>10.637665587942</c:v>
                </c:pt>
              </c:numCache>
            </c:numRef>
          </c:yVal>
          <c:smooth val="0"/>
        </c:ser>
        <c:ser>
          <c:idx val="1"/>
          <c:order val="1"/>
          <c:tx>
            <c:v>Matriz 2048x2048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xVal>
            <c:numRef>
              <c:f>'Evol. Tcomunicacao MPI - 1nodo'!$U$21:$U$36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'Evol. Tcomunicacao MPI - 1nodo'!$W$21:$W$36</c:f>
              <c:numCache>
                <c:formatCode>General</c:formatCode>
                <c:ptCount val="16"/>
                <c:pt idx="0">
                  <c:v>0.552937001105874</c:v>
                </c:pt>
                <c:pt idx="1">
                  <c:v>0.434620684202575</c:v>
                </c:pt>
                <c:pt idx="2">
                  <c:v>0.454047834241429</c:v>
                </c:pt>
                <c:pt idx="3">
                  <c:v>0.605935601211871</c:v>
                </c:pt>
                <c:pt idx="4">
                  <c:v>0.792609618251886</c:v>
                </c:pt>
                <c:pt idx="5">
                  <c:v>0.947123951894248</c:v>
                </c:pt>
                <c:pt idx="6">
                  <c:v>1.036799835406933</c:v>
                </c:pt>
                <c:pt idx="7">
                  <c:v>1.149150085631633</c:v>
                </c:pt>
                <c:pt idx="8">
                  <c:v>1.964195387261724</c:v>
                </c:pt>
                <c:pt idx="9">
                  <c:v>1.679568270025803</c:v>
                </c:pt>
                <c:pt idx="10">
                  <c:v>1.681275953362552</c:v>
                </c:pt>
                <c:pt idx="11">
                  <c:v>1.86640298706614</c:v>
                </c:pt>
                <c:pt idx="12">
                  <c:v>2.095682920858033</c:v>
                </c:pt>
                <c:pt idx="13">
                  <c:v>3.282671223232009</c:v>
                </c:pt>
                <c:pt idx="14">
                  <c:v>2.774209055548418</c:v>
                </c:pt>
                <c:pt idx="15">
                  <c:v>9.763481036193628</c:v>
                </c:pt>
              </c:numCache>
            </c:numRef>
          </c:yVal>
          <c:smooth val="0"/>
        </c:ser>
        <c:ser>
          <c:idx val="2"/>
          <c:order val="2"/>
          <c:tx>
            <c:v>Matriz 4096x4096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xVal>
            <c:numRef>
              <c:f>'Evol. Tcomunicacao MPI - 1nodo'!$U$37:$U$52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'Evol. Tcomunicacao MPI - 1nodo'!$W$37:$W$52</c:f>
              <c:numCache>
                <c:formatCode>General</c:formatCode>
                <c:ptCount val="16"/>
                <c:pt idx="0">
                  <c:v>2.13305500426611</c:v>
                </c:pt>
                <c:pt idx="1">
                  <c:v>1.280000669226668</c:v>
                </c:pt>
                <c:pt idx="2">
                  <c:v>1.347700769362068</c:v>
                </c:pt>
                <c:pt idx="3">
                  <c:v>1.548341303096683</c:v>
                </c:pt>
                <c:pt idx="4">
                  <c:v>2.197581954395163</c:v>
                </c:pt>
                <c:pt idx="5">
                  <c:v>2.312911304625822</c:v>
                </c:pt>
                <c:pt idx="6">
                  <c:v>2.13972833761279</c:v>
                </c:pt>
                <c:pt idx="7">
                  <c:v>1.953516103907032</c:v>
                </c:pt>
                <c:pt idx="8">
                  <c:v>4.739192109478383</c:v>
                </c:pt>
                <c:pt idx="9">
                  <c:v>4.815832426298331</c:v>
                </c:pt>
                <c:pt idx="10">
                  <c:v>6.233014695799361</c:v>
                </c:pt>
                <c:pt idx="11">
                  <c:v>4.851540526369747</c:v>
                </c:pt>
                <c:pt idx="12">
                  <c:v>6.02424491204849</c:v>
                </c:pt>
                <c:pt idx="13">
                  <c:v>3.702267324071201</c:v>
                </c:pt>
                <c:pt idx="14">
                  <c:v>5.748135344829603</c:v>
                </c:pt>
                <c:pt idx="15">
                  <c:v>15.96904411527142</c:v>
                </c:pt>
              </c:numCache>
            </c:numRef>
          </c:yVal>
          <c:smooth val="0"/>
        </c:ser>
        <c:ser>
          <c:idx val="3"/>
          <c:order val="3"/>
          <c:tx>
            <c:v>Matriz 8192x8192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ysDot"/>
              </a:ln>
              <a:effectLst/>
            </c:spPr>
          </c:marker>
          <c:xVal>
            <c:numRef>
              <c:f>'Evol. Tcomunicacao MPI - 1nodo'!$U$53:$U$68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'Evol. Tcomunicacao MPI - 1nodo'!$W$53:$W$68</c:f>
              <c:numCache>
                <c:formatCode>General</c:formatCode>
                <c:ptCount val="16"/>
                <c:pt idx="0">
                  <c:v>8.207238266414476</c:v>
                </c:pt>
                <c:pt idx="1">
                  <c:v>4.32767480865535</c:v>
                </c:pt>
                <c:pt idx="2">
                  <c:v>4.122249141577831</c:v>
                </c:pt>
                <c:pt idx="3">
                  <c:v>4.257515925181698</c:v>
                </c:pt>
                <c:pt idx="4">
                  <c:v>6.70024959673383</c:v>
                </c:pt>
                <c:pt idx="5">
                  <c:v>7.276501281219668</c:v>
                </c:pt>
                <c:pt idx="6">
                  <c:v>5.276706443886745</c:v>
                </c:pt>
                <c:pt idx="7">
                  <c:v>8.30191066660382</c:v>
                </c:pt>
                <c:pt idx="8">
                  <c:v>16.09555949885779</c:v>
                </c:pt>
                <c:pt idx="9">
                  <c:v>14.07726384482119</c:v>
                </c:pt>
                <c:pt idx="10">
                  <c:v>15.60891378121783</c:v>
                </c:pt>
                <c:pt idx="11">
                  <c:v>12.23157847446316</c:v>
                </c:pt>
                <c:pt idx="12">
                  <c:v>17.120832817575</c:v>
                </c:pt>
                <c:pt idx="13">
                  <c:v>19.98997633997995</c:v>
                </c:pt>
                <c:pt idx="14">
                  <c:v>25.35568226737803</c:v>
                </c:pt>
                <c:pt idx="15">
                  <c:v>25.39208865078418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612064"/>
        <c:axId val="-2134618336"/>
      </c:scatterChart>
      <c:valAx>
        <c:axId val="-2134612064"/>
        <c:scaling>
          <c:orientation val="minMax"/>
          <c:max val="32.0"/>
          <c:min val="2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800" b="1" i="0" baseline="0">
                    <a:solidFill>
                      <a:schemeClr val="tx1"/>
                    </a:solidFill>
                    <a:effectLst/>
                  </a:rPr>
                  <a:t># Processos</a:t>
                </a:r>
                <a:endParaRPr lang="pt-PT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34618336"/>
        <c:crosses val="autoZero"/>
        <c:crossBetween val="midCat"/>
        <c:majorUnit val="2.0"/>
      </c:valAx>
      <c:valAx>
        <c:axId val="-2134618336"/>
        <c:scaling>
          <c:orientation val="minMax"/>
          <c:max val="26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solidFill>
                      <a:schemeClr val="tx1"/>
                    </a:solidFill>
                    <a:effectLst/>
                  </a:rPr>
                  <a:t>Tempo (minutos)</a:t>
                </a:r>
                <a:endParaRPr lang="en-US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34612064"/>
        <c:crosses val="autoZero"/>
        <c:crossBetween val="midCat"/>
        <c:majorUnit val="2.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Evolução do Tempo de Comunicação Total de Todos os Processos (t</a:t>
            </a:r>
            <a:r>
              <a:rPr lang="en-US" sz="1800" b="1" i="0" baseline="-25000">
                <a:solidFill>
                  <a:schemeClr val="tx1"/>
                </a:solidFill>
                <a:effectLst/>
              </a:rPr>
              <a:t>MPI_SEND</a:t>
            </a:r>
            <a:r>
              <a:rPr lang="en-US" sz="1800" b="1" i="0" baseline="0">
                <a:solidFill>
                  <a:schemeClr val="tx1"/>
                </a:solidFill>
                <a:effectLst/>
              </a:rPr>
              <a:t>+t</a:t>
            </a:r>
            <a:r>
              <a:rPr lang="en-US" sz="1800" b="1" i="0" baseline="-25000">
                <a:solidFill>
                  <a:schemeClr val="tx1"/>
                </a:solidFill>
                <a:effectLst/>
              </a:rPr>
              <a:t>MPI_RECV</a:t>
            </a:r>
            <a:r>
              <a:rPr lang="en-US" sz="1800" b="1" i="0" baseline="0">
                <a:solidFill>
                  <a:schemeClr val="tx1"/>
                </a:solidFill>
                <a:effectLst/>
              </a:rPr>
              <a:t>)</a:t>
            </a:r>
            <a:endParaRPr lang="en-US" sz="1800" b="1">
              <a:solidFill>
                <a:schemeClr val="tx1"/>
              </a:solidFill>
              <a:effectLst/>
            </a:endParaRPr>
          </a:p>
          <a:p>
            <a:pPr>
              <a:defRPr/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(N_MAX=8000) - 1 nodo</a:t>
            </a:r>
            <a:endParaRPr lang="en-US" sz="1800" b="1">
              <a:solidFill>
                <a:schemeClr val="tx1"/>
              </a:solidFill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Matriz 1024x1024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ot"/>
              </a:ln>
              <a:effectLst/>
            </c:spPr>
          </c:marker>
          <c:xVal>
            <c:numRef>
              <c:f>'Evol. Tcomunicacao MPI - 1nodo'!$U$75:$U$90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'Evol. Tcomunicacao MPI - 1nodo'!$W$75:$W$90</c:f>
              <c:numCache>
                <c:formatCode>General</c:formatCode>
                <c:ptCount val="16"/>
                <c:pt idx="0">
                  <c:v>0.270746600541493</c:v>
                </c:pt>
                <c:pt idx="1">
                  <c:v>0.368360417403387</c:v>
                </c:pt>
                <c:pt idx="2">
                  <c:v>0.564865184463064</c:v>
                </c:pt>
                <c:pt idx="3">
                  <c:v>0.730138101460276</c:v>
                </c:pt>
                <c:pt idx="4">
                  <c:v>0.930980918528628</c:v>
                </c:pt>
                <c:pt idx="5">
                  <c:v>1.079081402158163</c:v>
                </c:pt>
                <c:pt idx="6">
                  <c:v>1.258682585850698</c:v>
                </c:pt>
                <c:pt idx="7">
                  <c:v>1.390214936113763</c:v>
                </c:pt>
                <c:pt idx="8">
                  <c:v>1.610271186553875</c:v>
                </c:pt>
                <c:pt idx="9">
                  <c:v>1.775892120218451</c:v>
                </c:pt>
                <c:pt idx="10">
                  <c:v>2.221865271110397</c:v>
                </c:pt>
                <c:pt idx="11">
                  <c:v>2.153047920972762</c:v>
                </c:pt>
                <c:pt idx="12">
                  <c:v>2.438552388210438</c:v>
                </c:pt>
                <c:pt idx="13">
                  <c:v>2.499503988332341</c:v>
                </c:pt>
                <c:pt idx="14">
                  <c:v>2.496824188326982</c:v>
                </c:pt>
                <c:pt idx="15">
                  <c:v>11.12787253892241</c:v>
                </c:pt>
              </c:numCache>
            </c:numRef>
          </c:yVal>
          <c:smooth val="0"/>
        </c:ser>
        <c:ser>
          <c:idx val="1"/>
          <c:order val="1"/>
          <c:tx>
            <c:v>Matriz 2048x2048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xVal>
            <c:numRef>
              <c:f>'Evol. Tcomunicacao MPI - 1nodo'!$U$91:$U$106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'Evol. Tcomunicacao MPI - 1nodo'!$W$91:$W$106</c:f>
              <c:numCache>
                <c:formatCode>General</c:formatCode>
                <c:ptCount val="16"/>
                <c:pt idx="0">
                  <c:v>1.163877552327755</c:v>
                </c:pt>
                <c:pt idx="1">
                  <c:v>0.993458301986916</c:v>
                </c:pt>
                <c:pt idx="2">
                  <c:v>1.314658519295984</c:v>
                </c:pt>
                <c:pt idx="3">
                  <c:v>1.352475186038283</c:v>
                </c:pt>
                <c:pt idx="4">
                  <c:v>2.136444204272888</c:v>
                </c:pt>
                <c:pt idx="5">
                  <c:v>2.386739888106813</c:v>
                </c:pt>
                <c:pt idx="6">
                  <c:v>2.751675788836684</c:v>
                </c:pt>
                <c:pt idx="7">
                  <c:v>3.059140406118281</c:v>
                </c:pt>
                <c:pt idx="8">
                  <c:v>3.641404373949475</c:v>
                </c:pt>
                <c:pt idx="9">
                  <c:v>3.795352257590705</c:v>
                </c:pt>
                <c:pt idx="10">
                  <c:v>4.038559108077118</c:v>
                </c:pt>
                <c:pt idx="11">
                  <c:v>5.300673727268014</c:v>
                </c:pt>
                <c:pt idx="12">
                  <c:v>5.811420028289507</c:v>
                </c:pt>
                <c:pt idx="13">
                  <c:v>5.770800744874934</c:v>
                </c:pt>
                <c:pt idx="14">
                  <c:v>6.388020329442707</c:v>
                </c:pt>
                <c:pt idx="15">
                  <c:v>23.31957782997248</c:v>
                </c:pt>
              </c:numCache>
            </c:numRef>
          </c:yVal>
          <c:smooth val="0"/>
        </c:ser>
        <c:ser>
          <c:idx val="2"/>
          <c:order val="2"/>
          <c:tx>
            <c:v>Matriz 4096x4096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xVal>
            <c:numRef>
              <c:f>'Evol. Tcomunicacao MPI - 1nodo'!$U$107:$U$122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'Evol. Tcomunicacao MPI - 1nodo'!$W$107:$W$122</c:f>
              <c:numCache>
                <c:formatCode>General</c:formatCode>
                <c:ptCount val="16"/>
                <c:pt idx="0">
                  <c:v>4.407886308815772</c:v>
                </c:pt>
                <c:pt idx="1">
                  <c:v>2.956780472580228</c:v>
                </c:pt>
                <c:pt idx="2">
                  <c:v>3.371705840076745</c:v>
                </c:pt>
                <c:pt idx="3">
                  <c:v>3.463131173592928</c:v>
                </c:pt>
                <c:pt idx="4">
                  <c:v>5.312545960625091</c:v>
                </c:pt>
                <c:pt idx="5">
                  <c:v>5.797992511595984</c:v>
                </c:pt>
                <c:pt idx="6">
                  <c:v>5.572157061144314</c:v>
                </c:pt>
                <c:pt idx="7">
                  <c:v>5.237725193808783</c:v>
                </c:pt>
                <c:pt idx="8">
                  <c:v>10.91447143849561</c:v>
                </c:pt>
                <c:pt idx="9">
                  <c:v>10.86440220506214</c:v>
                </c:pt>
                <c:pt idx="10">
                  <c:v>10.89970105513274</c:v>
                </c:pt>
                <c:pt idx="11">
                  <c:v>11.72931530679196</c:v>
                </c:pt>
                <c:pt idx="12">
                  <c:v>12.53115517506231</c:v>
                </c:pt>
                <c:pt idx="13">
                  <c:v>11.74415249015497</c:v>
                </c:pt>
                <c:pt idx="14">
                  <c:v>14.73776164614219</c:v>
                </c:pt>
                <c:pt idx="15">
                  <c:v>28.5950163738567</c:v>
                </c:pt>
              </c:numCache>
            </c:numRef>
          </c:yVal>
          <c:smooth val="0"/>
        </c:ser>
        <c:ser>
          <c:idx val="3"/>
          <c:order val="3"/>
          <c:tx>
            <c:v>Matriz 8192x8192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ysDot"/>
              </a:ln>
              <a:effectLst/>
            </c:spPr>
          </c:marker>
          <c:xVal>
            <c:numRef>
              <c:f>'Evol. Tcomunicacao MPI - 1nodo'!$U$123:$U$138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'Evol. Tcomunicacao MPI - 1nodo'!$W$123:$W$138</c:f>
              <c:numCache>
                <c:formatCode>General</c:formatCode>
                <c:ptCount val="16"/>
                <c:pt idx="0">
                  <c:v>16.6562328166458</c:v>
                </c:pt>
                <c:pt idx="1">
                  <c:v>9.208463018416927</c:v>
                </c:pt>
                <c:pt idx="2">
                  <c:v>9.17834621835669</c:v>
                </c:pt>
                <c:pt idx="3">
                  <c:v>9.227524268455047</c:v>
                </c:pt>
                <c:pt idx="4">
                  <c:v>15.14736048029472</c:v>
                </c:pt>
                <c:pt idx="5">
                  <c:v>17.48313931829961</c:v>
                </c:pt>
                <c:pt idx="6">
                  <c:v>11.84397437368795</c:v>
                </c:pt>
                <c:pt idx="7">
                  <c:v>17.16323325099313</c:v>
                </c:pt>
                <c:pt idx="8">
                  <c:v>24.80907299961815</c:v>
                </c:pt>
                <c:pt idx="9">
                  <c:v>26.53859593641052</c:v>
                </c:pt>
                <c:pt idx="10">
                  <c:v>29.94542740989085</c:v>
                </c:pt>
                <c:pt idx="11">
                  <c:v>29.96115044325563</c:v>
                </c:pt>
                <c:pt idx="12">
                  <c:v>27.52306223837946</c:v>
                </c:pt>
                <c:pt idx="13">
                  <c:v>44.54114258908228</c:v>
                </c:pt>
                <c:pt idx="14">
                  <c:v>33.9816143846299</c:v>
                </c:pt>
                <c:pt idx="15">
                  <c:v>65.2747232972161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4673120"/>
        <c:axId val="-2134679392"/>
      </c:scatterChart>
      <c:valAx>
        <c:axId val="-2134673120"/>
        <c:scaling>
          <c:orientation val="minMax"/>
          <c:max val="32.0"/>
          <c:min val="2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800" b="1" i="0" baseline="0">
                    <a:solidFill>
                      <a:schemeClr val="tx1"/>
                    </a:solidFill>
                    <a:effectLst/>
                  </a:rPr>
                  <a:t># Processos</a:t>
                </a:r>
                <a:endParaRPr lang="pt-PT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34679392"/>
        <c:crosses val="autoZero"/>
        <c:crossBetween val="midCat"/>
        <c:majorUnit val="2.0"/>
      </c:valAx>
      <c:valAx>
        <c:axId val="-2134679392"/>
        <c:scaling>
          <c:orientation val="minMax"/>
          <c:max val="66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solidFill>
                      <a:schemeClr val="tx1"/>
                    </a:solidFill>
                    <a:effectLst/>
                  </a:rPr>
                  <a:t>Tempo (minutos)</a:t>
                </a:r>
                <a:endParaRPr lang="en-US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34673120"/>
        <c:crosses val="autoZero"/>
        <c:crossBetween val="midCat"/>
        <c:majorUnit val="2.0"/>
        <c:minorUnit val="0.2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Evolução do Tempo de Comunicação Total de Todos os Processos (t</a:t>
            </a:r>
            <a:r>
              <a:rPr lang="en-US" sz="1800" b="1" i="0" baseline="-25000">
                <a:solidFill>
                  <a:schemeClr val="tx1"/>
                </a:solidFill>
                <a:effectLst/>
              </a:rPr>
              <a:t>MPI_SEND</a:t>
            </a:r>
            <a:r>
              <a:rPr lang="en-US" sz="1800" b="1" i="0" baseline="0">
                <a:solidFill>
                  <a:schemeClr val="tx1"/>
                </a:solidFill>
                <a:effectLst/>
              </a:rPr>
              <a:t>+t</a:t>
            </a:r>
            <a:r>
              <a:rPr lang="en-US" sz="1800" b="1" i="0" baseline="-25000">
                <a:solidFill>
                  <a:schemeClr val="tx1"/>
                </a:solidFill>
                <a:effectLst/>
              </a:rPr>
              <a:t>MPI_RECV</a:t>
            </a:r>
            <a:r>
              <a:rPr lang="en-US" sz="1800" b="1" i="0" baseline="0">
                <a:solidFill>
                  <a:schemeClr val="tx1"/>
                </a:solidFill>
                <a:effectLst/>
              </a:rPr>
              <a:t>)</a:t>
            </a:r>
            <a:endParaRPr lang="en-US" sz="1800" b="1">
              <a:solidFill>
                <a:schemeClr val="tx1"/>
              </a:solidFill>
              <a:effectLst/>
            </a:endParaRPr>
          </a:p>
          <a:p>
            <a:pPr>
              <a:defRPr/>
            </a:pPr>
            <a:r>
              <a:rPr lang="en-US" sz="1800" b="1" i="0" baseline="0">
                <a:solidFill>
                  <a:schemeClr val="tx1"/>
                </a:solidFill>
                <a:effectLst/>
              </a:rPr>
              <a:t>(N_MAX=8000) - 2 nodos</a:t>
            </a:r>
            <a:endParaRPr lang="en-US" sz="1800" b="1">
              <a:solidFill>
                <a:schemeClr val="tx1"/>
              </a:solidFill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Matriz 1024x1024</c:v>
          </c:tx>
          <c:spPr>
            <a:ln w="19050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ysDot"/>
              </a:ln>
              <a:effectLst/>
            </c:spPr>
          </c:marker>
          <c:xVal>
            <c:numRef>
              <c:f>'Evol. Tcomunicacao MPI - 2nodo'!$B$5:$B$36</c:f>
              <c:numCache>
                <c:formatCode>General</c:formatCode>
                <c:ptCount val="32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  <c:pt idx="28">
                  <c:v>58.0</c:v>
                </c:pt>
                <c:pt idx="29">
                  <c:v>60.0</c:v>
                </c:pt>
                <c:pt idx="30">
                  <c:v>62.0</c:v>
                </c:pt>
                <c:pt idx="31">
                  <c:v>64.0</c:v>
                </c:pt>
              </c:numCache>
            </c:numRef>
          </c:xVal>
          <c:yVal>
            <c:numRef>
              <c:f>'Evol. Tcomunicacao MPI - 2nodo'!$D$5:$D$36</c:f>
              <c:numCache>
                <c:formatCode>General</c:formatCode>
                <c:ptCount val="32"/>
                <c:pt idx="0">
                  <c:v>0.269771900539544</c:v>
                </c:pt>
                <c:pt idx="1">
                  <c:v>0.368212584069758</c:v>
                </c:pt>
                <c:pt idx="2">
                  <c:v>0.564941584463217</c:v>
                </c:pt>
                <c:pt idx="3">
                  <c:v>0.729949751459899</c:v>
                </c:pt>
                <c:pt idx="4">
                  <c:v>0.929093785191521</c:v>
                </c:pt>
                <c:pt idx="5">
                  <c:v>1.079438502158877</c:v>
                </c:pt>
                <c:pt idx="6">
                  <c:v>1.258761202517522</c:v>
                </c:pt>
                <c:pt idx="7">
                  <c:v>1.39455146945577</c:v>
                </c:pt>
                <c:pt idx="8">
                  <c:v>1.650071836633477</c:v>
                </c:pt>
                <c:pt idx="9">
                  <c:v>1.853475370373617</c:v>
                </c:pt>
                <c:pt idx="10">
                  <c:v>2.034486987402307</c:v>
                </c:pt>
                <c:pt idx="11">
                  <c:v>2.15207843763749</c:v>
                </c:pt>
                <c:pt idx="12">
                  <c:v>2.244771171156209</c:v>
                </c:pt>
                <c:pt idx="13">
                  <c:v>2.526442321719551</c:v>
                </c:pt>
                <c:pt idx="14">
                  <c:v>17.81620728563242</c:v>
                </c:pt>
                <c:pt idx="15">
                  <c:v>8.65324743397316</c:v>
                </c:pt>
                <c:pt idx="16">
                  <c:v>11.24736343916139</c:v>
                </c:pt>
                <c:pt idx="17">
                  <c:v>19.55540908911082</c:v>
                </c:pt>
                <c:pt idx="18">
                  <c:v>17.10987700088642</c:v>
                </c:pt>
                <c:pt idx="19">
                  <c:v>37.049003674098</c:v>
                </c:pt>
                <c:pt idx="20">
                  <c:v>44.59241237251816</c:v>
                </c:pt>
                <c:pt idx="21">
                  <c:v>32.42463919818261</c:v>
                </c:pt>
                <c:pt idx="22">
                  <c:v>20.82826927498987</c:v>
                </c:pt>
                <c:pt idx="23">
                  <c:v>25.10551368354436</c:v>
                </c:pt>
                <c:pt idx="24">
                  <c:v>31.77416228021499</c:v>
                </c:pt>
                <c:pt idx="25">
                  <c:v>57.02810618072287</c:v>
                </c:pt>
                <c:pt idx="26">
                  <c:v>57.63834174861002</c:v>
                </c:pt>
                <c:pt idx="27">
                  <c:v>20.80757485828182</c:v>
                </c:pt>
                <c:pt idx="28">
                  <c:v>72.95133654590267</c:v>
                </c:pt>
                <c:pt idx="29">
                  <c:v>55.10973986021947</c:v>
                </c:pt>
                <c:pt idx="30">
                  <c:v>27.34550443802434</c:v>
                </c:pt>
                <c:pt idx="31">
                  <c:v>63.82202552764405</c:v>
                </c:pt>
              </c:numCache>
            </c:numRef>
          </c:yVal>
          <c:smooth val="0"/>
        </c:ser>
        <c:ser>
          <c:idx val="1"/>
          <c:order val="1"/>
          <c:tx>
            <c:v>Matriz 2048x2048</c:v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ysDot"/>
              </a:ln>
              <a:effectLst/>
            </c:spPr>
          </c:marker>
          <c:xVal>
            <c:numRef>
              <c:f>'Evol. Tcomunicacao MPI - 2nodo'!$B$37:$B$68</c:f>
              <c:numCache>
                <c:formatCode>General</c:formatCode>
                <c:ptCount val="32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  <c:pt idx="28">
                  <c:v>58.0</c:v>
                </c:pt>
                <c:pt idx="29">
                  <c:v>60.0</c:v>
                </c:pt>
                <c:pt idx="30">
                  <c:v>62.0</c:v>
                </c:pt>
                <c:pt idx="31">
                  <c:v>64.0</c:v>
                </c:pt>
              </c:numCache>
            </c:numRef>
          </c:xVal>
          <c:yVal>
            <c:numRef>
              <c:f>'Evol. Tcomunicacao MPI - 2nodo'!$D$37:$D$68</c:f>
              <c:numCache>
                <c:formatCode>General</c:formatCode>
                <c:ptCount val="32"/>
                <c:pt idx="0">
                  <c:v>1.172140119010947</c:v>
                </c:pt>
                <c:pt idx="1">
                  <c:v>1.013645835360625</c:v>
                </c:pt>
                <c:pt idx="2">
                  <c:v>1.242047069150761</c:v>
                </c:pt>
                <c:pt idx="3">
                  <c:v>1.440940469548547</c:v>
                </c:pt>
                <c:pt idx="4">
                  <c:v>2.052447854104896</c:v>
                </c:pt>
                <c:pt idx="5">
                  <c:v>2.395760121458187</c:v>
                </c:pt>
                <c:pt idx="6">
                  <c:v>2.738377538810088</c:v>
                </c:pt>
                <c:pt idx="7">
                  <c:v>3.080036939493407</c:v>
                </c:pt>
                <c:pt idx="8">
                  <c:v>3.528256740389847</c:v>
                </c:pt>
                <c:pt idx="9">
                  <c:v>4.093509124853684</c:v>
                </c:pt>
                <c:pt idx="10">
                  <c:v>4.92921319319176</c:v>
                </c:pt>
                <c:pt idx="11">
                  <c:v>4.964349176595365</c:v>
                </c:pt>
                <c:pt idx="12">
                  <c:v>5.665069344663471</c:v>
                </c:pt>
                <c:pt idx="13">
                  <c:v>6.517801746368936</c:v>
                </c:pt>
                <c:pt idx="14">
                  <c:v>22.47147326160961</c:v>
                </c:pt>
                <c:pt idx="15">
                  <c:v>30.22509622711686</c:v>
                </c:pt>
                <c:pt idx="16">
                  <c:v>18.9785347212904</c:v>
                </c:pt>
                <c:pt idx="17">
                  <c:v>31.19129352904925</c:v>
                </c:pt>
                <c:pt idx="18">
                  <c:v>37.38281297476563</c:v>
                </c:pt>
                <c:pt idx="19">
                  <c:v>33.49878633366423</c:v>
                </c:pt>
                <c:pt idx="20">
                  <c:v>42.88778918577557</c:v>
                </c:pt>
                <c:pt idx="21">
                  <c:v>20.38161319076323</c:v>
                </c:pt>
                <c:pt idx="22">
                  <c:v>21.9579172605825</c:v>
                </c:pt>
                <c:pt idx="23">
                  <c:v>30.83710924500755</c:v>
                </c:pt>
                <c:pt idx="24">
                  <c:v>35.42007877084016</c:v>
                </c:pt>
                <c:pt idx="25">
                  <c:v>18.79508855425684</c:v>
                </c:pt>
                <c:pt idx="26">
                  <c:v>36.78082567356164</c:v>
                </c:pt>
                <c:pt idx="27">
                  <c:v>57.27442833121552</c:v>
                </c:pt>
                <c:pt idx="28">
                  <c:v>42.65138063530276</c:v>
                </c:pt>
                <c:pt idx="29">
                  <c:v>28.06637705613275</c:v>
                </c:pt>
                <c:pt idx="30">
                  <c:v>34.05647115144627</c:v>
                </c:pt>
                <c:pt idx="31">
                  <c:v>48.93843149787686</c:v>
                </c:pt>
              </c:numCache>
            </c:numRef>
          </c:yVal>
          <c:smooth val="0"/>
        </c:ser>
        <c:ser>
          <c:idx val="2"/>
          <c:order val="2"/>
          <c:tx>
            <c:v>Matriz 4096x4096</c:v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prstDash val="sysDot"/>
              </a:ln>
              <a:effectLst/>
            </c:spPr>
          </c:marker>
          <c:xVal>
            <c:numRef>
              <c:f>'Evol. Tcomunicacao MPI - 2nodo'!$B$69:$B$100</c:f>
              <c:numCache>
                <c:formatCode>General</c:formatCode>
                <c:ptCount val="32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  <c:pt idx="28">
                  <c:v>58.0</c:v>
                </c:pt>
                <c:pt idx="29">
                  <c:v>60.0</c:v>
                </c:pt>
                <c:pt idx="30">
                  <c:v>62.0</c:v>
                </c:pt>
                <c:pt idx="31">
                  <c:v>64.0</c:v>
                </c:pt>
              </c:numCache>
            </c:numRef>
          </c:xVal>
          <c:yVal>
            <c:numRef>
              <c:f>'Evol. Tcomunicacao MPI - 2nodo'!$D$69:$D$100</c:f>
              <c:numCache>
                <c:formatCode>General</c:formatCode>
                <c:ptCount val="32"/>
                <c:pt idx="0">
                  <c:v>4.37504814208343</c:v>
                </c:pt>
                <c:pt idx="1">
                  <c:v>2.79762308892858</c:v>
                </c:pt>
                <c:pt idx="2">
                  <c:v>3.44856374023046</c:v>
                </c:pt>
                <c:pt idx="3">
                  <c:v>3.643178357286356</c:v>
                </c:pt>
                <c:pt idx="4">
                  <c:v>5.347380144028094</c:v>
                </c:pt>
                <c:pt idx="5">
                  <c:v>5.85666419504666</c:v>
                </c:pt>
                <c:pt idx="6">
                  <c:v>5.77460642821588</c:v>
                </c:pt>
                <c:pt idx="7">
                  <c:v>5.563023044459378</c:v>
                </c:pt>
                <c:pt idx="8">
                  <c:v>7.628937348591207</c:v>
                </c:pt>
                <c:pt idx="9">
                  <c:v>10.4089660374846</c:v>
                </c:pt>
                <c:pt idx="10">
                  <c:v>11.07861622215723</c:v>
                </c:pt>
                <c:pt idx="11">
                  <c:v>13.48535942697072</c:v>
                </c:pt>
                <c:pt idx="12">
                  <c:v>13.7104173440875</c:v>
                </c:pt>
                <c:pt idx="13">
                  <c:v>14.16563726166461</c:v>
                </c:pt>
                <c:pt idx="14">
                  <c:v>33.35519628337705</c:v>
                </c:pt>
                <c:pt idx="15">
                  <c:v>31.11430174556194</c:v>
                </c:pt>
                <c:pt idx="16">
                  <c:v>40.5157218476981</c:v>
                </c:pt>
                <c:pt idx="17">
                  <c:v>35.68383127136766</c:v>
                </c:pt>
                <c:pt idx="18">
                  <c:v>36.51658138969983</c:v>
                </c:pt>
                <c:pt idx="19">
                  <c:v>42.99775663599551</c:v>
                </c:pt>
                <c:pt idx="20">
                  <c:v>45.82872869165745</c:v>
                </c:pt>
                <c:pt idx="21">
                  <c:v>60.08437582016874</c:v>
                </c:pt>
                <c:pt idx="22">
                  <c:v>22.00045491066757</c:v>
                </c:pt>
                <c:pt idx="23">
                  <c:v>35.47819298762305</c:v>
                </c:pt>
                <c:pt idx="24">
                  <c:v>56.94640509722614</c:v>
                </c:pt>
                <c:pt idx="25">
                  <c:v>51.3952330361238</c:v>
                </c:pt>
                <c:pt idx="26">
                  <c:v>58.20274669973882</c:v>
                </c:pt>
                <c:pt idx="27">
                  <c:v>39.85090224636847</c:v>
                </c:pt>
                <c:pt idx="28">
                  <c:v>44.17860337169054</c:v>
                </c:pt>
                <c:pt idx="29">
                  <c:v>33.88728593444124</c:v>
                </c:pt>
                <c:pt idx="30">
                  <c:v>46.54783819309567</c:v>
                </c:pt>
                <c:pt idx="31">
                  <c:v>36.62551425658435</c:v>
                </c:pt>
              </c:numCache>
            </c:numRef>
          </c:yVal>
          <c:smooth val="0"/>
        </c:ser>
        <c:ser>
          <c:idx val="3"/>
          <c:order val="3"/>
          <c:tx>
            <c:v>Matriz 8192x8192</c:v>
          </c:tx>
          <c:spPr>
            <a:ln w="19050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ysDot"/>
              </a:ln>
              <a:effectLst/>
            </c:spPr>
          </c:marker>
          <c:xVal>
            <c:numRef>
              <c:f>'Evol. Tcomunicacao MPI - 2nodo'!$B$101:$B$132</c:f>
              <c:numCache>
                <c:formatCode>General</c:formatCode>
                <c:ptCount val="32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  <c:pt idx="28">
                  <c:v>58.0</c:v>
                </c:pt>
                <c:pt idx="29">
                  <c:v>60.0</c:v>
                </c:pt>
                <c:pt idx="30">
                  <c:v>62.0</c:v>
                </c:pt>
                <c:pt idx="31">
                  <c:v>64.0</c:v>
                </c:pt>
              </c:numCache>
            </c:numRef>
          </c:xVal>
          <c:yVal>
            <c:numRef>
              <c:f>'Evol. Tcomunicacao MPI - 2nodo'!$D$101:$D$132</c:f>
              <c:numCache>
                <c:formatCode>General</c:formatCode>
                <c:ptCount val="32"/>
                <c:pt idx="0">
                  <c:v>16.65187653330375</c:v>
                </c:pt>
                <c:pt idx="1">
                  <c:v>9.122577801578488</c:v>
                </c:pt>
                <c:pt idx="2">
                  <c:v>9.090235768180472</c:v>
                </c:pt>
                <c:pt idx="3">
                  <c:v>9.548308569096617</c:v>
                </c:pt>
                <c:pt idx="4">
                  <c:v>15.40828636414991</c:v>
                </c:pt>
                <c:pt idx="5">
                  <c:v>17.475665951618</c:v>
                </c:pt>
                <c:pt idx="6">
                  <c:v>11.48401002296802</c:v>
                </c:pt>
                <c:pt idx="7">
                  <c:v>17.063998934128</c:v>
                </c:pt>
                <c:pt idx="8">
                  <c:v>30.75646574484626</c:v>
                </c:pt>
                <c:pt idx="9">
                  <c:v>30.20320507707308</c:v>
                </c:pt>
                <c:pt idx="10">
                  <c:v>33.45911950025157</c:v>
                </c:pt>
                <c:pt idx="11">
                  <c:v>38.40561431014456</c:v>
                </c:pt>
                <c:pt idx="12">
                  <c:v>35.85412870504159</c:v>
                </c:pt>
                <c:pt idx="13">
                  <c:v>32.46713721493427</c:v>
                </c:pt>
                <c:pt idx="14">
                  <c:v>25.37369335074738</c:v>
                </c:pt>
                <c:pt idx="15">
                  <c:v>67.58761106850855</c:v>
                </c:pt>
                <c:pt idx="16">
                  <c:v>67.42661901818657</c:v>
                </c:pt>
                <c:pt idx="17">
                  <c:v>72.10180809420361</c:v>
                </c:pt>
                <c:pt idx="18">
                  <c:v>77.68659810537319</c:v>
                </c:pt>
                <c:pt idx="19">
                  <c:v>79.22610557511887</c:v>
                </c:pt>
                <c:pt idx="20">
                  <c:v>68.70297570407261</c:v>
                </c:pt>
                <c:pt idx="21">
                  <c:v>47.31505529463011</c:v>
                </c:pt>
                <c:pt idx="22">
                  <c:v>90.15286936363906</c:v>
                </c:pt>
                <c:pt idx="23">
                  <c:v>76.34831330269662</c:v>
                </c:pt>
                <c:pt idx="24">
                  <c:v>73.67551749735104</c:v>
                </c:pt>
                <c:pt idx="25">
                  <c:v>74.62147474924293</c:v>
                </c:pt>
                <c:pt idx="26">
                  <c:v>82.03472796406944</c:v>
                </c:pt>
                <c:pt idx="27">
                  <c:v>71.45827439291655</c:v>
                </c:pt>
                <c:pt idx="28">
                  <c:v>85.05609133677883</c:v>
                </c:pt>
                <c:pt idx="29">
                  <c:v>80.36847507740362</c:v>
                </c:pt>
                <c:pt idx="30">
                  <c:v>107.7866165655732</c:v>
                </c:pt>
                <c:pt idx="31">
                  <c:v>94.78468190623601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728800"/>
        <c:axId val="2074620784"/>
      </c:scatterChart>
      <c:valAx>
        <c:axId val="2074728800"/>
        <c:scaling>
          <c:orientation val="minMax"/>
          <c:max val="64.0"/>
          <c:min val="2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800" b="1" i="0" baseline="0">
                    <a:solidFill>
                      <a:schemeClr val="tx1"/>
                    </a:solidFill>
                    <a:effectLst/>
                  </a:rPr>
                  <a:t># Processos</a:t>
                </a:r>
                <a:endParaRPr lang="pt-PT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620784"/>
        <c:crosses val="autoZero"/>
        <c:crossBetween val="midCat"/>
        <c:majorUnit val="2.0"/>
      </c:valAx>
      <c:valAx>
        <c:axId val="2074620784"/>
        <c:scaling>
          <c:orientation val="minMax"/>
          <c:max val="110.0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solidFill>
                      <a:schemeClr val="tx1"/>
                    </a:solidFill>
                    <a:effectLst/>
                  </a:rPr>
                  <a:t>Tempo (minutos)</a:t>
                </a:r>
                <a:endParaRPr lang="en-US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728800"/>
        <c:crosses val="autoZero"/>
        <c:crossBetween val="midCat"/>
        <c:majorUnit val="5.0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tx1"/>
                </a:solidFill>
              </a:rPr>
              <a:t>%</a:t>
            </a:r>
            <a:r>
              <a:rPr lang="pt-PT" b="1" baseline="0">
                <a:solidFill>
                  <a:schemeClr val="tx1"/>
                </a:solidFill>
              </a:rPr>
              <a:t>Tempo Comunicação vs %Tempo Computação</a:t>
            </a:r>
          </a:p>
          <a:p>
            <a:pPr>
              <a:defRPr/>
            </a:pPr>
            <a:r>
              <a:rPr lang="pt-PT" b="1" baseline="0">
                <a:solidFill>
                  <a:schemeClr val="tx1"/>
                </a:solidFill>
              </a:rPr>
              <a:t>(Matriz 1024x1024; N_MAX = 1000) - 1 Nodo</a:t>
            </a:r>
            <a:endParaRPr lang="pt-PT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Tempo Computação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'Tcom. vs Tcomp. MPI - 1nodo'!$B$5:$B$20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- 1nodo'!$G$5:$G$20</c:f>
              <c:numCache>
                <c:formatCode>0.000</c:formatCode>
                <c:ptCount val="16"/>
                <c:pt idx="0">
                  <c:v>49.90527843909969</c:v>
                </c:pt>
                <c:pt idx="1">
                  <c:v>51.90770868077868</c:v>
                </c:pt>
                <c:pt idx="2">
                  <c:v>45.187572623379</c:v>
                </c:pt>
                <c:pt idx="3">
                  <c:v>38.39983274689634</c:v>
                </c:pt>
                <c:pt idx="4">
                  <c:v>33.87561841271782</c:v>
                </c:pt>
                <c:pt idx="5">
                  <c:v>29.9636970004988</c:v>
                </c:pt>
                <c:pt idx="6">
                  <c:v>27.0921374395008</c:v>
                </c:pt>
                <c:pt idx="7">
                  <c:v>24.79623966352835</c:v>
                </c:pt>
                <c:pt idx="8">
                  <c:v>23.82039721809799</c:v>
                </c:pt>
                <c:pt idx="9">
                  <c:v>26.45417909949781</c:v>
                </c:pt>
                <c:pt idx="10">
                  <c:v>23.29815490029675</c:v>
                </c:pt>
                <c:pt idx="11">
                  <c:v>7.278983801470836</c:v>
                </c:pt>
                <c:pt idx="12">
                  <c:v>20.74394383563787</c:v>
                </c:pt>
                <c:pt idx="13">
                  <c:v>13.80961886790867</c:v>
                </c:pt>
                <c:pt idx="14">
                  <c:v>2.228742975289419</c:v>
                </c:pt>
                <c:pt idx="15">
                  <c:v>1.262084728240725</c:v>
                </c:pt>
              </c:numCache>
            </c:numRef>
          </c:val>
        </c:ser>
        <c:ser>
          <c:idx val="0"/>
          <c:order val="1"/>
          <c:tx>
            <c:v>Tempo Comunicação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'Tcom. vs Tcomp. MPI - 1nodo'!$B$5:$B$20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- 1nodo'!$F$5:$F$20</c:f>
              <c:numCache>
                <c:formatCode>0.000</c:formatCode>
                <c:ptCount val="16"/>
                <c:pt idx="0">
                  <c:v>50.09472156090031</c:v>
                </c:pt>
                <c:pt idx="1">
                  <c:v>48.09229131922132</c:v>
                </c:pt>
                <c:pt idx="2">
                  <c:v>54.81242737662101</c:v>
                </c:pt>
                <c:pt idx="3">
                  <c:v>61.60016725310364</c:v>
                </c:pt>
                <c:pt idx="4">
                  <c:v>66.12438158728219</c:v>
                </c:pt>
                <c:pt idx="5">
                  <c:v>70.0363029995012</c:v>
                </c:pt>
                <c:pt idx="6">
                  <c:v>72.9078625604992</c:v>
                </c:pt>
                <c:pt idx="7">
                  <c:v>75.20376033647165</c:v>
                </c:pt>
                <c:pt idx="8">
                  <c:v>76.17960278190201</c:v>
                </c:pt>
                <c:pt idx="9">
                  <c:v>73.54582090050217</c:v>
                </c:pt>
                <c:pt idx="10">
                  <c:v>76.70184509970324</c:v>
                </c:pt>
                <c:pt idx="11">
                  <c:v>92.72101619852916</c:v>
                </c:pt>
                <c:pt idx="12">
                  <c:v>79.25605616436213</c:v>
                </c:pt>
                <c:pt idx="13">
                  <c:v>86.19038113209133</c:v>
                </c:pt>
                <c:pt idx="14">
                  <c:v>97.77125702471057</c:v>
                </c:pt>
                <c:pt idx="15">
                  <c:v>98.73791527175927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-2134727568"/>
        <c:axId val="-2134731216"/>
      </c:barChart>
      <c:catAx>
        <c:axId val="-2134727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34731216"/>
        <c:crosses val="autoZero"/>
        <c:auto val="1"/>
        <c:lblAlgn val="ctr"/>
        <c:lblOffset val="100"/>
        <c:noMultiLvlLbl val="0"/>
      </c:catAx>
      <c:valAx>
        <c:axId val="-213473121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>
                    <a:solidFill>
                      <a:schemeClr val="tx1"/>
                    </a:solidFill>
                  </a:rPr>
                  <a:t>%</a:t>
                </a:r>
                <a:r>
                  <a:rPr lang="pt-PT" sz="1400" b="1" baseline="0">
                    <a:solidFill>
                      <a:schemeClr val="tx1"/>
                    </a:solidFill>
                  </a:rPr>
                  <a:t> Tempo (ms)</a:t>
                </a:r>
                <a:endParaRPr lang="pt-PT" sz="14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347275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accent1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tx1"/>
                </a:solidFill>
              </a:rPr>
              <a:t>%</a:t>
            </a:r>
            <a:r>
              <a:rPr lang="pt-PT" b="1" baseline="0">
                <a:solidFill>
                  <a:schemeClr val="tx1"/>
                </a:solidFill>
              </a:rPr>
              <a:t>Tempo Comunicação vs %Tempo Computação</a:t>
            </a:r>
          </a:p>
          <a:p>
            <a:pPr>
              <a:defRPr/>
            </a:pPr>
            <a:r>
              <a:rPr lang="pt-PT" b="1" baseline="0">
                <a:solidFill>
                  <a:schemeClr val="tx1"/>
                </a:solidFill>
              </a:rPr>
              <a:t>(Matriz 2048x2048; N_MAX = 1000) - 1 Nodo</a:t>
            </a:r>
            <a:endParaRPr lang="pt-PT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Tempo Computação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'Tcom. vs Tcomp. MPI - 1nodo'!$B$21:$B$36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- 1nodo'!$G$21:$G$36</c:f>
              <c:numCache>
                <c:formatCode>0.000</c:formatCode>
                <c:ptCount val="16"/>
                <c:pt idx="0">
                  <c:v>49.92181899418896</c:v>
                </c:pt>
                <c:pt idx="1">
                  <c:v>66.15433031922076</c:v>
                </c:pt>
                <c:pt idx="2">
                  <c:v>70.955973150158</c:v>
                </c:pt>
                <c:pt idx="3">
                  <c:v>76.62459764623304</c:v>
                </c:pt>
                <c:pt idx="4">
                  <c:v>62.83479399533633</c:v>
                </c:pt>
                <c:pt idx="5">
                  <c:v>46.32947221410293</c:v>
                </c:pt>
                <c:pt idx="6">
                  <c:v>39.41848963705964</c:v>
                </c:pt>
                <c:pt idx="7">
                  <c:v>37.59658581595945</c:v>
                </c:pt>
                <c:pt idx="8">
                  <c:v>62.12834346723487</c:v>
                </c:pt>
                <c:pt idx="9">
                  <c:v>46.14237110900042</c:v>
                </c:pt>
                <c:pt idx="10">
                  <c:v>48.77058567672153</c:v>
                </c:pt>
                <c:pt idx="11">
                  <c:v>49.41448468034702</c:v>
                </c:pt>
                <c:pt idx="12">
                  <c:v>41.05205352006194</c:v>
                </c:pt>
                <c:pt idx="13">
                  <c:v>15.9463714488342</c:v>
                </c:pt>
                <c:pt idx="14">
                  <c:v>14.94322311680446</c:v>
                </c:pt>
                <c:pt idx="15">
                  <c:v>4.93207305776106</c:v>
                </c:pt>
              </c:numCache>
            </c:numRef>
          </c:val>
        </c:ser>
        <c:ser>
          <c:idx val="0"/>
          <c:order val="1"/>
          <c:tx>
            <c:v>Tempo Comunicação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'Tcom. vs Tcomp. MPI - 1nodo'!$B$21:$B$36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- 1nodo'!$F$21:$F$36</c:f>
              <c:numCache>
                <c:formatCode>0.000</c:formatCode>
                <c:ptCount val="16"/>
                <c:pt idx="0">
                  <c:v>50.07818100581103</c:v>
                </c:pt>
                <c:pt idx="1">
                  <c:v>33.84566968077924</c:v>
                </c:pt>
                <c:pt idx="2">
                  <c:v>29.04402684984199</c:v>
                </c:pt>
                <c:pt idx="3">
                  <c:v>23.37540235376697</c:v>
                </c:pt>
                <c:pt idx="4">
                  <c:v>37.16520600466367</c:v>
                </c:pt>
                <c:pt idx="5">
                  <c:v>53.67052778589706</c:v>
                </c:pt>
                <c:pt idx="6">
                  <c:v>60.58151036294036</c:v>
                </c:pt>
                <c:pt idx="7">
                  <c:v>62.40341418404055</c:v>
                </c:pt>
                <c:pt idx="8">
                  <c:v>37.87165653276514</c:v>
                </c:pt>
                <c:pt idx="9">
                  <c:v>53.85762889099958</c:v>
                </c:pt>
                <c:pt idx="10">
                  <c:v>51.22941432327847</c:v>
                </c:pt>
                <c:pt idx="11">
                  <c:v>50.58551531965298</c:v>
                </c:pt>
                <c:pt idx="12">
                  <c:v>58.94794647993806</c:v>
                </c:pt>
                <c:pt idx="13">
                  <c:v>84.05362855116578</c:v>
                </c:pt>
                <c:pt idx="14">
                  <c:v>85.05677688319555</c:v>
                </c:pt>
                <c:pt idx="15">
                  <c:v>95.06792694223894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-2134801456"/>
        <c:axId val="-2134805104"/>
      </c:barChart>
      <c:catAx>
        <c:axId val="-213480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34805104"/>
        <c:crosses val="autoZero"/>
        <c:auto val="1"/>
        <c:lblAlgn val="ctr"/>
        <c:lblOffset val="100"/>
        <c:noMultiLvlLbl val="0"/>
      </c:catAx>
      <c:valAx>
        <c:axId val="-213480510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>
                    <a:solidFill>
                      <a:schemeClr val="tx1"/>
                    </a:solidFill>
                  </a:rPr>
                  <a:t>%</a:t>
                </a:r>
                <a:r>
                  <a:rPr lang="pt-PT" sz="1400" b="1" baseline="0">
                    <a:solidFill>
                      <a:schemeClr val="tx1"/>
                    </a:solidFill>
                  </a:rPr>
                  <a:t> Tempo (ms)</a:t>
                </a:r>
                <a:endParaRPr lang="pt-PT" sz="14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348014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accent1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tx1"/>
                </a:solidFill>
              </a:rPr>
              <a:t>%</a:t>
            </a:r>
            <a:r>
              <a:rPr lang="pt-PT" b="1" baseline="0">
                <a:solidFill>
                  <a:schemeClr val="tx1"/>
                </a:solidFill>
              </a:rPr>
              <a:t>Tempo Comunicação vs %Tempo Computação</a:t>
            </a:r>
          </a:p>
          <a:p>
            <a:pPr>
              <a:defRPr/>
            </a:pPr>
            <a:r>
              <a:rPr lang="pt-PT" b="1" baseline="0">
                <a:solidFill>
                  <a:schemeClr val="tx1"/>
                </a:solidFill>
              </a:rPr>
              <a:t>(Matriz 4096x4096; N_MAX = 1000) - 1 Nodo</a:t>
            </a:r>
            <a:endParaRPr lang="pt-PT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Tempo Computação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'Tcom. vs Tcomp. MPI - 1nodo'!$B$37:$B$52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- 1nodo'!$G$37:$G$52</c:f>
              <c:numCache>
                <c:formatCode>0.000</c:formatCode>
                <c:ptCount val="16"/>
                <c:pt idx="0">
                  <c:v>49.92770951134206</c:v>
                </c:pt>
                <c:pt idx="1">
                  <c:v>71.15994407772959</c:v>
                </c:pt>
                <c:pt idx="2">
                  <c:v>78.06518420954165</c:v>
                </c:pt>
                <c:pt idx="3">
                  <c:v>83.20250702694653</c:v>
                </c:pt>
                <c:pt idx="4">
                  <c:v>72.5644336800813</c:v>
                </c:pt>
                <c:pt idx="5">
                  <c:v>70.80593884882931</c:v>
                </c:pt>
                <c:pt idx="6">
                  <c:v>74.33233280267574</c:v>
                </c:pt>
                <c:pt idx="7">
                  <c:v>67.60296759104428</c:v>
                </c:pt>
                <c:pt idx="8">
                  <c:v>61.44560776939804</c:v>
                </c:pt>
                <c:pt idx="9">
                  <c:v>67.17164663937165</c:v>
                </c:pt>
                <c:pt idx="10">
                  <c:v>65.63780568095648</c:v>
                </c:pt>
                <c:pt idx="11">
                  <c:v>65.39080896982848</c:v>
                </c:pt>
                <c:pt idx="12">
                  <c:v>55.44112122215061</c:v>
                </c:pt>
                <c:pt idx="13">
                  <c:v>52.23168979609977</c:v>
                </c:pt>
                <c:pt idx="14">
                  <c:v>47.38773840593648</c:v>
                </c:pt>
                <c:pt idx="15">
                  <c:v>22.89602886426925</c:v>
                </c:pt>
              </c:numCache>
            </c:numRef>
          </c:val>
        </c:ser>
        <c:ser>
          <c:idx val="0"/>
          <c:order val="1"/>
          <c:tx>
            <c:v>Tempo Comunicação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'Tcom. vs Tcomp. MPI - 1nodo'!$B$37:$B$52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- 1nodo'!$F$37:$F$52</c:f>
              <c:numCache>
                <c:formatCode>0.000</c:formatCode>
                <c:ptCount val="16"/>
                <c:pt idx="0">
                  <c:v>50.07229048865794</c:v>
                </c:pt>
                <c:pt idx="1">
                  <c:v>28.84005592227041</c:v>
                </c:pt>
                <c:pt idx="2">
                  <c:v>21.93481579045835</c:v>
                </c:pt>
                <c:pt idx="3">
                  <c:v>16.79749297305347</c:v>
                </c:pt>
                <c:pt idx="4">
                  <c:v>27.43556631991868</c:v>
                </c:pt>
                <c:pt idx="5">
                  <c:v>29.19406115117068</c:v>
                </c:pt>
                <c:pt idx="6">
                  <c:v>25.66766719732426</c:v>
                </c:pt>
                <c:pt idx="7">
                  <c:v>32.39703240895571</c:v>
                </c:pt>
                <c:pt idx="8">
                  <c:v>38.55439223060195</c:v>
                </c:pt>
                <c:pt idx="9">
                  <c:v>32.82835336062834</c:v>
                </c:pt>
                <c:pt idx="10">
                  <c:v>34.36219431904352</c:v>
                </c:pt>
                <c:pt idx="11">
                  <c:v>34.6091910301715</c:v>
                </c:pt>
                <c:pt idx="12">
                  <c:v>44.5588787778494</c:v>
                </c:pt>
                <c:pt idx="13">
                  <c:v>47.76831020390022</c:v>
                </c:pt>
                <c:pt idx="14">
                  <c:v>52.61226159406351</c:v>
                </c:pt>
                <c:pt idx="15">
                  <c:v>77.10397113573076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074380400"/>
        <c:axId val="2074383760"/>
      </c:barChart>
      <c:catAx>
        <c:axId val="207438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383760"/>
        <c:crosses val="autoZero"/>
        <c:auto val="1"/>
        <c:lblAlgn val="ctr"/>
        <c:lblOffset val="100"/>
        <c:noMultiLvlLbl val="0"/>
      </c:catAx>
      <c:valAx>
        <c:axId val="2074383760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>
                    <a:solidFill>
                      <a:schemeClr val="tx1"/>
                    </a:solidFill>
                  </a:rPr>
                  <a:t>%</a:t>
                </a:r>
                <a:r>
                  <a:rPr lang="pt-PT" sz="1400" b="1" baseline="0">
                    <a:solidFill>
                      <a:schemeClr val="tx1"/>
                    </a:solidFill>
                  </a:rPr>
                  <a:t> Tempo (ms)</a:t>
                </a:r>
                <a:endParaRPr lang="pt-PT" sz="14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3804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accent1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tx1"/>
                </a:solidFill>
              </a:rPr>
              <a:t>%</a:t>
            </a:r>
            <a:r>
              <a:rPr lang="pt-PT" b="1" baseline="0">
                <a:solidFill>
                  <a:schemeClr val="tx1"/>
                </a:solidFill>
              </a:rPr>
              <a:t>Tempo Comunicação vs %Tempo Computação</a:t>
            </a:r>
          </a:p>
          <a:p>
            <a:pPr>
              <a:defRPr/>
            </a:pPr>
            <a:r>
              <a:rPr lang="pt-PT" b="1" baseline="0">
                <a:solidFill>
                  <a:schemeClr val="tx1"/>
                </a:solidFill>
              </a:rPr>
              <a:t>(Matriz 8192x8192; N_MAX = 1000) - 1 Nodo</a:t>
            </a:r>
            <a:endParaRPr lang="pt-PT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Tempo Computação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'Tcom. vs Tcomp. MPI - 1nodo'!$B$53:$B$68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- 1nodo'!$G$53:$G$68</c:f>
              <c:numCache>
                <c:formatCode>0.000</c:formatCode>
                <c:ptCount val="16"/>
                <c:pt idx="0">
                  <c:v>49.92622232505057</c:v>
                </c:pt>
                <c:pt idx="1">
                  <c:v>72.47370864208749</c:v>
                </c:pt>
                <c:pt idx="2">
                  <c:v>80.49993508988526</c:v>
                </c:pt>
                <c:pt idx="3">
                  <c:v>85.12951510021108</c:v>
                </c:pt>
                <c:pt idx="4">
                  <c:v>75.25354697396561</c:v>
                </c:pt>
                <c:pt idx="5">
                  <c:v>74.41587106286967</c:v>
                </c:pt>
                <c:pt idx="6">
                  <c:v>83.19852462776638</c:v>
                </c:pt>
                <c:pt idx="7">
                  <c:v>65.84125573829945</c:v>
                </c:pt>
                <c:pt idx="8">
                  <c:v>22.83265122817099</c:v>
                </c:pt>
                <c:pt idx="9">
                  <c:v>63.35437810732505</c:v>
                </c:pt>
                <c:pt idx="10">
                  <c:v>69.5561441506206</c:v>
                </c:pt>
                <c:pt idx="11">
                  <c:v>69.54006462793414</c:v>
                </c:pt>
                <c:pt idx="12">
                  <c:v>60.6775776122381</c:v>
                </c:pt>
                <c:pt idx="13">
                  <c:v>71.07906418907961</c:v>
                </c:pt>
                <c:pt idx="14">
                  <c:v>71.35094538511498</c:v>
                </c:pt>
                <c:pt idx="15">
                  <c:v>79.52172482432295</c:v>
                </c:pt>
              </c:numCache>
            </c:numRef>
          </c:val>
        </c:ser>
        <c:ser>
          <c:idx val="0"/>
          <c:order val="1"/>
          <c:tx>
            <c:v>Tempo Comunicação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'Tcom. vs Tcomp. MPI - 1nodo'!$B$53:$B$68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- 1nodo'!$F$53:$F$68</c:f>
              <c:numCache>
                <c:formatCode>0.000</c:formatCode>
                <c:ptCount val="16"/>
                <c:pt idx="0">
                  <c:v>50.07377767494943</c:v>
                </c:pt>
                <c:pt idx="1">
                  <c:v>27.52629135791251</c:v>
                </c:pt>
                <c:pt idx="2">
                  <c:v>19.50006491011474</c:v>
                </c:pt>
                <c:pt idx="3">
                  <c:v>14.87048489978892</c:v>
                </c:pt>
                <c:pt idx="4">
                  <c:v>24.74645302603438</c:v>
                </c:pt>
                <c:pt idx="5">
                  <c:v>25.58412893713034</c:v>
                </c:pt>
                <c:pt idx="6">
                  <c:v>16.80147537223361</c:v>
                </c:pt>
                <c:pt idx="7">
                  <c:v>34.15874426170055</c:v>
                </c:pt>
                <c:pt idx="8">
                  <c:v>77.16734877182901</c:v>
                </c:pt>
                <c:pt idx="9">
                  <c:v>36.64562189267496</c:v>
                </c:pt>
                <c:pt idx="10">
                  <c:v>30.44385584937941</c:v>
                </c:pt>
                <c:pt idx="11">
                  <c:v>30.45993537206586</c:v>
                </c:pt>
                <c:pt idx="12">
                  <c:v>39.32242238776189</c:v>
                </c:pt>
                <c:pt idx="13">
                  <c:v>28.92093581092038</c:v>
                </c:pt>
                <c:pt idx="14">
                  <c:v>28.64905461488502</c:v>
                </c:pt>
                <c:pt idx="15">
                  <c:v>20.47827517567706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074279376"/>
        <c:axId val="2074282720"/>
      </c:barChart>
      <c:catAx>
        <c:axId val="207427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282720"/>
        <c:crosses val="autoZero"/>
        <c:auto val="1"/>
        <c:lblAlgn val="ctr"/>
        <c:lblOffset val="100"/>
        <c:noMultiLvlLbl val="0"/>
      </c:catAx>
      <c:valAx>
        <c:axId val="2074282720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>
                    <a:solidFill>
                      <a:schemeClr val="tx1"/>
                    </a:solidFill>
                  </a:rPr>
                  <a:t>%</a:t>
                </a:r>
                <a:r>
                  <a:rPr lang="pt-PT" sz="1400" b="1" baseline="0">
                    <a:solidFill>
                      <a:schemeClr val="tx1"/>
                    </a:solidFill>
                  </a:rPr>
                  <a:t> Tempo (ms)</a:t>
                </a:r>
                <a:endParaRPr lang="pt-PT" sz="14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2793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accent1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tx1"/>
                </a:solidFill>
              </a:rPr>
              <a:t>%</a:t>
            </a:r>
            <a:r>
              <a:rPr lang="pt-PT" b="1" baseline="0">
                <a:solidFill>
                  <a:schemeClr val="tx1"/>
                </a:solidFill>
              </a:rPr>
              <a:t>Tempo Comunicação vs %Tempo Computação</a:t>
            </a:r>
          </a:p>
          <a:p>
            <a:pPr>
              <a:defRPr/>
            </a:pPr>
            <a:r>
              <a:rPr lang="pt-PT" b="1" baseline="0">
                <a:solidFill>
                  <a:schemeClr val="tx1"/>
                </a:solidFill>
              </a:rPr>
              <a:t>(Matriz 1024x1024; N_MAX = 2000) - 1 Nodo</a:t>
            </a:r>
            <a:endParaRPr lang="pt-PT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Tempo Computação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'Tcom. vs Tcomp. MPI - 1nodo'!$B$74:$B$89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- 1nodo'!$G$74:$G$89</c:f>
              <c:numCache>
                <c:formatCode>0.000</c:formatCode>
                <c:ptCount val="16"/>
                <c:pt idx="0">
                  <c:v>49.96463806795234</c:v>
                </c:pt>
                <c:pt idx="1">
                  <c:v>49.07167052568712</c:v>
                </c:pt>
                <c:pt idx="2">
                  <c:v>39.37700840115285</c:v>
                </c:pt>
                <c:pt idx="3">
                  <c:v>33.73277458675326</c:v>
                </c:pt>
                <c:pt idx="4">
                  <c:v>29.43213150554636</c:v>
                </c:pt>
                <c:pt idx="5">
                  <c:v>26.12297316776935</c:v>
                </c:pt>
                <c:pt idx="6">
                  <c:v>22.97434142513771</c:v>
                </c:pt>
                <c:pt idx="7">
                  <c:v>20.68525102801843</c:v>
                </c:pt>
                <c:pt idx="8">
                  <c:v>23.02793330744235</c:v>
                </c:pt>
                <c:pt idx="9">
                  <c:v>20.15738748282654</c:v>
                </c:pt>
                <c:pt idx="10">
                  <c:v>20.73979481772596</c:v>
                </c:pt>
                <c:pt idx="11">
                  <c:v>16.24283745769058</c:v>
                </c:pt>
                <c:pt idx="12">
                  <c:v>13.15626259143079</c:v>
                </c:pt>
                <c:pt idx="13">
                  <c:v>10.45573666184102</c:v>
                </c:pt>
                <c:pt idx="14">
                  <c:v>5.537762357238648</c:v>
                </c:pt>
                <c:pt idx="15">
                  <c:v>17.67256291867261</c:v>
                </c:pt>
              </c:numCache>
            </c:numRef>
          </c:val>
        </c:ser>
        <c:ser>
          <c:idx val="0"/>
          <c:order val="1"/>
          <c:tx>
            <c:v>Tempo Comunicação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'Tcom. vs Tcomp. MPI - 1nodo'!$B$74:$B$89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- 1nodo'!$F$74:$F$89</c:f>
              <c:numCache>
                <c:formatCode>0.000</c:formatCode>
                <c:ptCount val="16"/>
                <c:pt idx="0">
                  <c:v>50.03536193204766</c:v>
                </c:pt>
                <c:pt idx="1">
                  <c:v>50.92832947431288</c:v>
                </c:pt>
                <c:pt idx="2">
                  <c:v>60.62299159884716</c:v>
                </c:pt>
                <c:pt idx="3">
                  <c:v>66.26722541324674</c:v>
                </c:pt>
                <c:pt idx="4">
                  <c:v>70.56786849445365</c:v>
                </c:pt>
                <c:pt idx="5">
                  <c:v>73.87702683223064</c:v>
                </c:pt>
                <c:pt idx="6">
                  <c:v>77.02565857486229</c:v>
                </c:pt>
                <c:pt idx="7">
                  <c:v>79.31474897198156</c:v>
                </c:pt>
                <c:pt idx="8">
                  <c:v>76.97206669255763</c:v>
                </c:pt>
                <c:pt idx="9">
                  <c:v>79.84261251717345</c:v>
                </c:pt>
                <c:pt idx="10">
                  <c:v>79.26020518227403</c:v>
                </c:pt>
                <c:pt idx="11">
                  <c:v>83.75716254230941</c:v>
                </c:pt>
                <c:pt idx="12">
                  <c:v>86.84373740856921</c:v>
                </c:pt>
                <c:pt idx="13">
                  <c:v>89.54426333815898</c:v>
                </c:pt>
                <c:pt idx="14">
                  <c:v>94.46223764276137</c:v>
                </c:pt>
                <c:pt idx="15">
                  <c:v>82.32743708132738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074345856"/>
        <c:axId val="2074349216"/>
      </c:barChart>
      <c:catAx>
        <c:axId val="207434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349216"/>
        <c:crosses val="autoZero"/>
        <c:auto val="1"/>
        <c:lblAlgn val="ctr"/>
        <c:lblOffset val="100"/>
        <c:noMultiLvlLbl val="0"/>
      </c:catAx>
      <c:valAx>
        <c:axId val="207434921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>
                    <a:solidFill>
                      <a:schemeClr val="tx1"/>
                    </a:solidFill>
                  </a:rPr>
                  <a:t>%</a:t>
                </a:r>
                <a:r>
                  <a:rPr lang="pt-PT" sz="1400" b="1" baseline="0">
                    <a:solidFill>
                      <a:schemeClr val="tx1"/>
                    </a:solidFill>
                  </a:rPr>
                  <a:t> Tempo (ms)</a:t>
                </a:r>
                <a:endParaRPr lang="pt-PT" sz="14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3458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accent1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tx1"/>
                </a:solidFill>
              </a:rPr>
              <a:t>%</a:t>
            </a:r>
            <a:r>
              <a:rPr lang="pt-PT" b="1" baseline="0">
                <a:solidFill>
                  <a:schemeClr val="tx1"/>
                </a:solidFill>
              </a:rPr>
              <a:t>Tempo Comunicação vs %Tempo Computação</a:t>
            </a:r>
          </a:p>
          <a:p>
            <a:pPr>
              <a:defRPr/>
            </a:pPr>
            <a:r>
              <a:rPr lang="pt-PT" b="1" baseline="0">
                <a:solidFill>
                  <a:schemeClr val="tx1"/>
                </a:solidFill>
              </a:rPr>
              <a:t>(Matriz 2048x2048; N_MAX = 2000) - 1 Nodo</a:t>
            </a:r>
            <a:endParaRPr lang="pt-PT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Tempo Computação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'Tcom. vs Tcomp. MPI - 1nodo'!$B$90:$B$105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- 1nodo'!$G$90:$G$105</c:f>
              <c:numCache>
                <c:formatCode>0.000</c:formatCode>
                <c:ptCount val="16"/>
                <c:pt idx="0">
                  <c:v>49.96438741314486</c:v>
                </c:pt>
                <c:pt idx="1">
                  <c:v>63.57808256239746</c:v>
                </c:pt>
                <c:pt idx="2">
                  <c:v>66.23391290328048</c:v>
                </c:pt>
                <c:pt idx="3">
                  <c:v>77.99866089646902</c:v>
                </c:pt>
                <c:pt idx="4">
                  <c:v>57.47657368520724</c:v>
                </c:pt>
                <c:pt idx="5">
                  <c:v>41.85845223313201</c:v>
                </c:pt>
                <c:pt idx="6">
                  <c:v>33.99148922566111</c:v>
                </c:pt>
                <c:pt idx="7">
                  <c:v>31.05566880930335</c:v>
                </c:pt>
                <c:pt idx="8">
                  <c:v>54.07459573259485</c:v>
                </c:pt>
                <c:pt idx="9">
                  <c:v>35.38305295510069</c:v>
                </c:pt>
                <c:pt idx="10">
                  <c:v>45.40474328476537</c:v>
                </c:pt>
                <c:pt idx="11">
                  <c:v>35.33426961038644</c:v>
                </c:pt>
                <c:pt idx="12">
                  <c:v>19.11486109668833</c:v>
                </c:pt>
                <c:pt idx="13">
                  <c:v>30.24680466517747</c:v>
                </c:pt>
                <c:pt idx="14">
                  <c:v>16.59519188940322</c:v>
                </c:pt>
                <c:pt idx="15">
                  <c:v>4.259489662791595</c:v>
                </c:pt>
              </c:numCache>
            </c:numRef>
          </c:val>
        </c:ser>
        <c:ser>
          <c:idx val="0"/>
          <c:order val="1"/>
          <c:tx>
            <c:v>Tempo Comunicação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'Tcom. vs Tcomp. MPI - 1nodo'!$B$90:$B$105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- 1nodo'!$F$90:$F$105</c:f>
              <c:numCache>
                <c:formatCode>0.000</c:formatCode>
                <c:ptCount val="16"/>
                <c:pt idx="0">
                  <c:v>50.03561258685513</c:v>
                </c:pt>
                <c:pt idx="1">
                  <c:v>36.42191743760255</c:v>
                </c:pt>
                <c:pt idx="2">
                  <c:v>33.7660870967195</c:v>
                </c:pt>
                <c:pt idx="3">
                  <c:v>22.00133910353097</c:v>
                </c:pt>
                <c:pt idx="4">
                  <c:v>42.52342631479276</c:v>
                </c:pt>
                <c:pt idx="5">
                  <c:v>58.14154776686797</c:v>
                </c:pt>
                <c:pt idx="6">
                  <c:v>66.00851077433887</c:v>
                </c:pt>
                <c:pt idx="7">
                  <c:v>68.94433119069666</c:v>
                </c:pt>
                <c:pt idx="8">
                  <c:v>45.92540426740514</c:v>
                </c:pt>
                <c:pt idx="9">
                  <c:v>64.61694704489931</c:v>
                </c:pt>
                <c:pt idx="10">
                  <c:v>54.59525671523463</c:v>
                </c:pt>
                <c:pt idx="11">
                  <c:v>64.66573038961356</c:v>
                </c:pt>
                <c:pt idx="12">
                  <c:v>80.88513890331167</c:v>
                </c:pt>
                <c:pt idx="13">
                  <c:v>69.75319533482252</c:v>
                </c:pt>
                <c:pt idx="14">
                  <c:v>83.40480811059678</c:v>
                </c:pt>
                <c:pt idx="15">
                  <c:v>95.7405103372084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074229232"/>
        <c:axId val="2074232592"/>
      </c:barChart>
      <c:catAx>
        <c:axId val="207422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232592"/>
        <c:crosses val="autoZero"/>
        <c:auto val="1"/>
        <c:lblAlgn val="ctr"/>
        <c:lblOffset val="100"/>
        <c:noMultiLvlLbl val="0"/>
      </c:catAx>
      <c:valAx>
        <c:axId val="207423259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>
                    <a:solidFill>
                      <a:schemeClr val="tx1"/>
                    </a:solidFill>
                  </a:rPr>
                  <a:t>%</a:t>
                </a:r>
                <a:r>
                  <a:rPr lang="pt-PT" sz="1400" b="1" baseline="0">
                    <a:solidFill>
                      <a:schemeClr val="tx1"/>
                    </a:solidFill>
                  </a:rPr>
                  <a:t> Tempo (ms)</a:t>
                </a:r>
                <a:endParaRPr lang="pt-PT" sz="14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2292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accent1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tx1"/>
                </a:solidFill>
              </a:rPr>
              <a:t>%</a:t>
            </a:r>
            <a:r>
              <a:rPr lang="pt-PT" b="1" baseline="0">
                <a:solidFill>
                  <a:schemeClr val="tx1"/>
                </a:solidFill>
              </a:rPr>
              <a:t>Tempo Comunicação vs %Tempo Computação</a:t>
            </a:r>
          </a:p>
          <a:p>
            <a:pPr>
              <a:defRPr/>
            </a:pPr>
            <a:r>
              <a:rPr lang="pt-PT" b="1" baseline="0">
                <a:solidFill>
                  <a:schemeClr val="tx1"/>
                </a:solidFill>
              </a:rPr>
              <a:t>(Matriz 4096x4096; N_MAX = 2000) - 1 Nodo</a:t>
            </a:r>
            <a:endParaRPr lang="pt-PT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Tempo Computação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'Tcom. vs Tcomp. MPI - 1nodo'!$B$90:$B$105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- 1nodo'!$G$106:$G$121</c:f>
              <c:numCache>
                <c:formatCode>0.000</c:formatCode>
                <c:ptCount val="16"/>
                <c:pt idx="0">
                  <c:v>49.96449103641746</c:v>
                </c:pt>
                <c:pt idx="1">
                  <c:v>68.61824775169391</c:v>
                </c:pt>
                <c:pt idx="2">
                  <c:v>76.0521161963392</c:v>
                </c:pt>
                <c:pt idx="3">
                  <c:v>80.64318587034881</c:v>
                </c:pt>
                <c:pt idx="4">
                  <c:v>69.68541332256926</c:v>
                </c:pt>
                <c:pt idx="5">
                  <c:v>68.12983779322299</c:v>
                </c:pt>
                <c:pt idx="6">
                  <c:v>73.90114483897258</c:v>
                </c:pt>
                <c:pt idx="7">
                  <c:v>72.0956263883716</c:v>
                </c:pt>
                <c:pt idx="8">
                  <c:v>58.02339954072643</c:v>
                </c:pt>
                <c:pt idx="9">
                  <c:v>58.38416330592884</c:v>
                </c:pt>
                <c:pt idx="10">
                  <c:v>61.90875799004544</c:v>
                </c:pt>
                <c:pt idx="11">
                  <c:v>61.55646040775878</c:v>
                </c:pt>
                <c:pt idx="12">
                  <c:v>66.71841199746818</c:v>
                </c:pt>
                <c:pt idx="13">
                  <c:v>60.43721063633348</c:v>
                </c:pt>
                <c:pt idx="14">
                  <c:v>62.65602219266717</c:v>
                </c:pt>
                <c:pt idx="15">
                  <c:v>25.66602686706175</c:v>
                </c:pt>
              </c:numCache>
            </c:numRef>
          </c:val>
        </c:ser>
        <c:ser>
          <c:idx val="0"/>
          <c:order val="1"/>
          <c:tx>
            <c:v>Tempo Comunicação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'Tcom. vs Tcomp. MPI - 1nodo'!$B$90:$B$105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- 1nodo'!$F$106:$F$121</c:f>
              <c:numCache>
                <c:formatCode>0.000</c:formatCode>
                <c:ptCount val="16"/>
                <c:pt idx="0">
                  <c:v>50.03550896358254</c:v>
                </c:pt>
                <c:pt idx="1">
                  <c:v>31.38175224830608</c:v>
                </c:pt>
                <c:pt idx="2">
                  <c:v>23.94788380366081</c:v>
                </c:pt>
                <c:pt idx="3">
                  <c:v>19.35681412965118</c:v>
                </c:pt>
                <c:pt idx="4">
                  <c:v>30.31458667743073</c:v>
                </c:pt>
                <c:pt idx="5">
                  <c:v>31.870162206777</c:v>
                </c:pt>
                <c:pt idx="6">
                  <c:v>26.09885516102742</c:v>
                </c:pt>
                <c:pt idx="7">
                  <c:v>27.90437361162839</c:v>
                </c:pt>
                <c:pt idx="8">
                  <c:v>41.97660045927357</c:v>
                </c:pt>
                <c:pt idx="9">
                  <c:v>41.61583669407114</c:v>
                </c:pt>
                <c:pt idx="10">
                  <c:v>38.09124200995456</c:v>
                </c:pt>
                <c:pt idx="11">
                  <c:v>38.44353959224121</c:v>
                </c:pt>
                <c:pt idx="12">
                  <c:v>33.28158800253183</c:v>
                </c:pt>
                <c:pt idx="13">
                  <c:v>39.56278936366652</c:v>
                </c:pt>
                <c:pt idx="14">
                  <c:v>37.34397780733282</c:v>
                </c:pt>
                <c:pt idx="15">
                  <c:v>74.33397313293824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074189328"/>
        <c:axId val="2074192688"/>
      </c:barChart>
      <c:catAx>
        <c:axId val="207418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192688"/>
        <c:crosses val="autoZero"/>
        <c:auto val="1"/>
        <c:lblAlgn val="ctr"/>
        <c:lblOffset val="100"/>
        <c:noMultiLvlLbl val="0"/>
      </c:catAx>
      <c:valAx>
        <c:axId val="207419268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>
                    <a:solidFill>
                      <a:schemeClr val="tx1"/>
                    </a:solidFill>
                  </a:rPr>
                  <a:t>%</a:t>
                </a:r>
                <a:r>
                  <a:rPr lang="pt-PT" sz="1400" b="1" baseline="0">
                    <a:solidFill>
                      <a:schemeClr val="tx1"/>
                    </a:solidFill>
                  </a:rPr>
                  <a:t> Tempo (ms)</a:t>
                </a:r>
                <a:endParaRPr lang="pt-PT" sz="14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1893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accent1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tx1"/>
                </a:solidFill>
              </a:rPr>
              <a:t>%</a:t>
            </a:r>
            <a:r>
              <a:rPr lang="pt-PT" b="1" baseline="0">
                <a:solidFill>
                  <a:schemeClr val="tx1"/>
                </a:solidFill>
              </a:rPr>
              <a:t>Tempo Comunicação vs %Tempo Computação</a:t>
            </a:r>
          </a:p>
          <a:p>
            <a:pPr>
              <a:defRPr/>
            </a:pPr>
            <a:r>
              <a:rPr lang="pt-PT" b="1" baseline="0">
                <a:solidFill>
                  <a:schemeClr val="tx1"/>
                </a:solidFill>
              </a:rPr>
              <a:t>(Matriz 8192x8192; N_MAX = 2000) - 1 Nodo</a:t>
            </a:r>
            <a:endParaRPr lang="pt-PT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Tempo Computação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'Tcom. vs Tcomp. MPI - 1nodo'!$B$90:$B$105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- 1nodo'!$G$122:$G$137</c:f>
              <c:numCache>
                <c:formatCode>0.000</c:formatCode>
                <c:ptCount val="16"/>
                <c:pt idx="0">
                  <c:v>49.96323983180744</c:v>
                </c:pt>
                <c:pt idx="1">
                  <c:v>71.79071517818748</c:v>
                </c:pt>
                <c:pt idx="2">
                  <c:v>79.7440188068184</c:v>
                </c:pt>
                <c:pt idx="3">
                  <c:v>84.21986929147298</c:v>
                </c:pt>
                <c:pt idx="4">
                  <c:v>74.59270805866565</c:v>
                </c:pt>
                <c:pt idx="5">
                  <c:v>73.2249933128675</c:v>
                </c:pt>
                <c:pt idx="6">
                  <c:v>81.40105161089404</c:v>
                </c:pt>
                <c:pt idx="7">
                  <c:v>67.17658307232917</c:v>
                </c:pt>
                <c:pt idx="8">
                  <c:v>59.35619094306831</c:v>
                </c:pt>
                <c:pt idx="9">
                  <c:v>61.27360410088693</c:v>
                </c:pt>
                <c:pt idx="10">
                  <c:v>67.03740515149217</c:v>
                </c:pt>
                <c:pt idx="11">
                  <c:v>65.21501877557195</c:v>
                </c:pt>
                <c:pt idx="12">
                  <c:v>70.96068391864707</c:v>
                </c:pt>
                <c:pt idx="13">
                  <c:v>69.6418574296792</c:v>
                </c:pt>
                <c:pt idx="14">
                  <c:v>66.71372811113505</c:v>
                </c:pt>
                <c:pt idx="15">
                  <c:v>50.79996812467882</c:v>
                </c:pt>
              </c:numCache>
            </c:numRef>
          </c:val>
        </c:ser>
        <c:ser>
          <c:idx val="0"/>
          <c:order val="1"/>
          <c:tx>
            <c:v>Tempo Comunicação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'Tcom. vs Tcomp. MPI - 1nodo'!$B$90:$B$105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- 1nodo'!$F$122:$F$137</c:f>
              <c:numCache>
                <c:formatCode>0.000</c:formatCode>
                <c:ptCount val="16"/>
                <c:pt idx="0">
                  <c:v>50.03676016819256</c:v>
                </c:pt>
                <c:pt idx="1">
                  <c:v>28.20928482181252</c:v>
                </c:pt>
                <c:pt idx="2">
                  <c:v>20.2559811931816</c:v>
                </c:pt>
                <c:pt idx="3">
                  <c:v>15.78013070852701</c:v>
                </c:pt>
                <c:pt idx="4">
                  <c:v>25.40729194133436</c:v>
                </c:pt>
                <c:pt idx="5">
                  <c:v>26.7750066871325</c:v>
                </c:pt>
                <c:pt idx="6">
                  <c:v>18.59894838910596</c:v>
                </c:pt>
                <c:pt idx="7">
                  <c:v>32.82341692767083</c:v>
                </c:pt>
                <c:pt idx="8">
                  <c:v>40.64380905693169</c:v>
                </c:pt>
                <c:pt idx="9">
                  <c:v>38.72639589911307</c:v>
                </c:pt>
                <c:pt idx="10">
                  <c:v>32.96259484850783</c:v>
                </c:pt>
                <c:pt idx="11">
                  <c:v>34.78498122442806</c:v>
                </c:pt>
                <c:pt idx="12">
                  <c:v>29.03931608135292</c:v>
                </c:pt>
                <c:pt idx="13">
                  <c:v>30.35814257032079</c:v>
                </c:pt>
                <c:pt idx="14">
                  <c:v>33.28627188886495</c:v>
                </c:pt>
                <c:pt idx="15">
                  <c:v>49.20003187532117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-2134856272"/>
        <c:axId val="-2134859920"/>
      </c:barChart>
      <c:catAx>
        <c:axId val="-213485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34859920"/>
        <c:crosses val="autoZero"/>
        <c:auto val="1"/>
        <c:lblAlgn val="ctr"/>
        <c:lblOffset val="100"/>
        <c:noMultiLvlLbl val="0"/>
      </c:catAx>
      <c:valAx>
        <c:axId val="-2134859920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>
                    <a:solidFill>
                      <a:schemeClr val="tx1"/>
                    </a:solidFill>
                  </a:rPr>
                  <a:t>%</a:t>
                </a:r>
                <a:r>
                  <a:rPr lang="pt-PT" sz="1400" b="1" baseline="0">
                    <a:solidFill>
                      <a:schemeClr val="tx1"/>
                    </a:solidFill>
                  </a:rPr>
                  <a:t> Tempo (ms)</a:t>
                </a:r>
                <a:endParaRPr lang="pt-PT" sz="14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13485627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accent1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tx1"/>
                </a:solidFill>
              </a:rPr>
              <a:t>%</a:t>
            </a:r>
            <a:r>
              <a:rPr lang="pt-PT" b="1" baseline="0">
                <a:solidFill>
                  <a:schemeClr val="tx1"/>
                </a:solidFill>
              </a:rPr>
              <a:t>Tempo Comunicação vs %Tempo Computação</a:t>
            </a:r>
          </a:p>
          <a:p>
            <a:pPr>
              <a:defRPr/>
            </a:pPr>
            <a:r>
              <a:rPr lang="pt-PT" b="1" baseline="0">
                <a:solidFill>
                  <a:schemeClr val="tx1"/>
                </a:solidFill>
              </a:rPr>
              <a:t>(Matriz 1024x1024; N_MAX = 4000) - 1 Nodo</a:t>
            </a:r>
            <a:endParaRPr lang="pt-PT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Tempo Computação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'Tcom. vs Tcomp. MPI - 1nodo'!$B$143:$B$158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- 1nodo'!$G$143:$G$158</c:f>
              <c:numCache>
                <c:formatCode>0.000</c:formatCode>
                <c:ptCount val="16"/>
                <c:pt idx="0">
                  <c:v>49.98201289825087</c:v>
                </c:pt>
                <c:pt idx="1">
                  <c:v>44.90156380140093</c:v>
                </c:pt>
                <c:pt idx="2">
                  <c:v>35.91038632931933</c:v>
                </c:pt>
                <c:pt idx="3">
                  <c:v>29.76606943297554</c:v>
                </c:pt>
                <c:pt idx="4">
                  <c:v>25.26504146591354</c:v>
                </c:pt>
                <c:pt idx="5">
                  <c:v>22.28583389530808</c:v>
                </c:pt>
                <c:pt idx="6">
                  <c:v>20.03433655917697</c:v>
                </c:pt>
                <c:pt idx="7">
                  <c:v>18.31584804806756</c:v>
                </c:pt>
                <c:pt idx="8">
                  <c:v>19.17906985622199</c:v>
                </c:pt>
                <c:pt idx="9">
                  <c:v>19.55757156222226</c:v>
                </c:pt>
                <c:pt idx="10">
                  <c:v>16.77964362970037</c:v>
                </c:pt>
                <c:pt idx="11">
                  <c:v>16.82862099839963</c:v>
                </c:pt>
                <c:pt idx="12">
                  <c:v>9.639693690940307</c:v>
                </c:pt>
                <c:pt idx="13">
                  <c:v>10.43372272950884</c:v>
                </c:pt>
                <c:pt idx="14">
                  <c:v>10.80615019534065</c:v>
                </c:pt>
                <c:pt idx="15">
                  <c:v>2.14498653249272</c:v>
                </c:pt>
              </c:numCache>
            </c:numRef>
          </c:val>
        </c:ser>
        <c:ser>
          <c:idx val="0"/>
          <c:order val="1"/>
          <c:tx>
            <c:v>Tempo Comunicação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'Tcom. vs Tcomp. MPI - 1nodo'!$B$143:$B$158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- 1nodo'!$F$143:$F$158</c:f>
              <c:numCache>
                <c:formatCode>0.000</c:formatCode>
                <c:ptCount val="16"/>
                <c:pt idx="0">
                  <c:v>50.01798710174911</c:v>
                </c:pt>
                <c:pt idx="1">
                  <c:v>55.09843619859907</c:v>
                </c:pt>
                <c:pt idx="2">
                  <c:v>64.08961367068066</c:v>
                </c:pt>
                <c:pt idx="3">
                  <c:v>70.23393056702446</c:v>
                </c:pt>
                <c:pt idx="4">
                  <c:v>74.73495853408644</c:v>
                </c:pt>
                <c:pt idx="5">
                  <c:v>77.71416610469191</c:v>
                </c:pt>
                <c:pt idx="6">
                  <c:v>79.96566344082303</c:v>
                </c:pt>
                <c:pt idx="7">
                  <c:v>81.68415195193243</c:v>
                </c:pt>
                <c:pt idx="8">
                  <c:v>80.82093014377801</c:v>
                </c:pt>
                <c:pt idx="9">
                  <c:v>80.44242843777774</c:v>
                </c:pt>
                <c:pt idx="10">
                  <c:v>83.22035637029963</c:v>
                </c:pt>
                <c:pt idx="11">
                  <c:v>83.17137900160037</c:v>
                </c:pt>
                <c:pt idx="12">
                  <c:v>90.36030630905969</c:v>
                </c:pt>
                <c:pt idx="13">
                  <c:v>89.56627727049117</c:v>
                </c:pt>
                <c:pt idx="14">
                  <c:v>89.19384980465935</c:v>
                </c:pt>
                <c:pt idx="15">
                  <c:v>97.8550134675073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074178576"/>
        <c:axId val="2074181936"/>
      </c:barChart>
      <c:catAx>
        <c:axId val="207417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181936"/>
        <c:crosses val="autoZero"/>
        <c:auto val="1"/>
        <c:lblAlgn val="ctr"/>
        <c:lblOffset val="100"/>
        <c:noMultiLvlLbl val="0"/>
      </c:catAx>
      <c:valAx>
        <c:axId val="207418193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>
                    <a:solidFill>
                      <a:schemeClr val="tx1"/>
                    </a:solidFill>
                  </a:rPr>
                  <a:t>%</a:t>
                </a:r>
                <a:r>
                  <a:rPr lang="pt-PT" sz="1400" b="1" baseline="0">
                    <a:solidFill>
                      <a:schemeClr val="tx1"/>
                    </a:solidFill>
                  </a:rPr>
                  <a:t> Tempo (ms)</a:t>
                </a:r>
                <a:endParaRPr lang="pt-PT" sz="14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1785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accent1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tx1"/>
                </a:solidFill>
              </a:rPr>
              <a:t>%</a:t>
            </a:r>
            <a:r>
              <a:rPr lang="pt-PT" b="1" baseline="0">
                <a:solidFill>
                  <a:schemeClr val="tx1"/>
                </a:solidFill>
              </a:rPr>
              <a:t>Tempo Comunicação vs %Tempo Computação</a:t>
            </a:r>
          </a:p>
          <a:p>
            <a:pPr>
              <a:defRPr/>
            </a:pPr>
            <a:r>
              <a:rPr lang="pt-PT" b="1" baseline="0">
                <a:solidFill>
                  <a:schemeClr val="tx1"/>
                </a:solidFill>
              </a:rPr>
              <a:t>(Matriz 2048x2048; N_MAX = 4000) - 1 Nodo</a:t>
            </a:r>
            <a:endParaRPr lang="pt-PT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Tempo Computação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'Tcom. vs Tcomp. MPI - 1nodo'!$B$143:$B$158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- 1nodo'!$G$159:$G$174</c:f>
              <c:numCache>
                <c:formatCode>0.000</c:formatCode>
                <c:ptCount val="16"/>
                <c:pt idx="0">
                  <c:v>49.98155001438685</c:v>
                </c:pt>
                <c:pt idx="1">
                  <c:v>61.35942815979183</c:v>
                </c:pt>
                <c:pt idx="2">
                  <c:v>66.98156239367325</c:v>
                </c:pt>
                <c:pt idx="3">
                  <c:v>67.22419317171141</c:v>
                </c:pt>
                <c:pt idx="4">
                  <c:v>52.95484104353238</c:v>
                </c:pt>
                <c:pt idx="5">
                  <c:v>35.52242218976502</c:v>
                </c:pt>
                <c:pt idx="6">
                  <c:v>28.56615784438058</c:v>
                </c:pt>
                <c:pt idx="7">
                  <c:v>26.58398196531585</c:v>
                </c:pt>
                <c:pt idx="8">
                  <c:v>27.56891019870332</c:v>
                </c:pt>
                <c:pt idx="9">
                  <c:v>25.58011622883923</c:v>
                </c:pt>
                <c:pt idx="10">
                  <c:v>31.22133793640649</c:v>
                </c:pt>
                <c:pt idx="11">
                  <c:v>29.14018352437867</c:v>
                </c:pt>
                <c:pt idx="12">
                  <c:v>27.46834752516727</c:v>
                </c:pt>
                <c:pt idx="13">
                  <c:v>20.17549136140008</c:v>
                </c:pt>
                <c:pt idx="14">
                  <c:v>20.88061971036855</c:v>
                </c:pt>
                <c:pt idx="15">
                  <c:v>7.047403154050337</c:v>
                </c:pt>
              </c:numCache>
            </c:numRef>
          </c:val>
        </c:ser>
        <c:ser>
          <c:idx val="0"/>
          <c:order val="1"/>
          <c:tx>
            <c:v>Tempo Comunicação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'Tcom. vs Tcomp. MPI - 1nodo'!$B$143:$B$158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- 1nodo'!$F$159:$F$174</c:f>
              <c:numCache>
                <c:formatCode>0.000</c:formatCode>
                <c:ptCount val="16"/>
                <c:pt idx="0">
                  <c:v>50.01844998561317</c:v>
                </c:pt>
                <c:pt idx="1">
                  <c:v>38.64057184020819</c:v>
                </c:pt>
                <c:pt idx="2">
                  <c:v>33.01843760632674</c:v>
                </c:pt>
                <c:pt idx="3">
                  <c:v>32.77580682828859</c:v>
                </c:pt>
                <c:pt idx="4">
                  <c:v>47.04515895646762</c:v>
                </c:pt>
                <c:pt idx="5">
                  <c:v>64.47757781023499</c:v>
                </c:pt>
                <c:pt idx="6">
                  <c:v>71.43384215561942</c:v>
                </c:pt>
                <c:pt idx="7">
                  <c:v>73.41601803468414</c:v>
                </c:pt>
                <c:pt idx="8">
                  <c:v>72.43108980129667</c:v>
                </c:pt>
                <c:pt idx="9">
                  <c:v>74.41988377116076</c:v>
                </c:pt>
                <c:pt idx="10">
                  <c:v>68.77866206359352</c:v>
                </c:pt>
                <c:pt idx="11">
                  <c:v>70.85981647562133</c:v>
                </c:pt>
                <c:pt idx="12">
                  <c:v>72.53165247483272</c:v>
                </c:pt>
                <c:pt idx="13">
                  <c:v>79.82450863859991</c:v>
                </c:pt>
                <c:pt idx="14">
                  <c:v>79.11938028963145</c:v>
                </c:pt>
                <c:pt idx="15">
                  <c:v>92.95259684594967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074132032"/>
        <c:axId val="2074135392"/>
      </c:barChart>
      <c:catAx>
        <c:axId val="207413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135392"/>
        <c:crosses val="autoZero"/>
        <c:auto val="1"/>
        <c:lblAlgn val="ctr"/>
        <c:lblOffset val="100"/>
        <c:noMultiLvlLbl val="0"/>
      </c:catAx>
      <c:valAx>
        <c:axId val="207413539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>
                    <a:solidFill>
                      <a:schemeClr val="tx1"/>
                    </a:solidFill>
                  </a:rPr>
                  <a:t>%</a:t>
                </a:r>
                <a:r>
                  <a:rPr lang="pt-PT" sz="1400" b="1" baseline="0">
                    <a:solidFill>
                      <a:schemeClr val="tx1"/>
                    </a:solidFill>
                  </a:rPr>
                  <a:t> Tempo (ms)</a:t>
                </a:r>
                <a:endParaRPr lang="pt-PT" sz="14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741320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accent1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tx1"/>
                </a:solidFill>
              </a:rPr>
              <a:t>%</a:t>
            </a:r>
            <a:r>
              <a:rPr lang="pt-PT" b="1" baseline="0">
                <a:solidFill>
                  <a:schemeClr val="tx1"/>
                </a:solidFill>
              </a:rPr>
              <a:t>Tempo Comunicação vs %Tempo Computação</a:t>
            </a:r>
          </a:p>
          <a:p>
            <a:pPr>
              <a:defRPr/>
            </a:pPr>
            <a:r>
              <a:rPr lang="pt-PT" b="1" baseline="0">
                <a:solidFill>
                  <a:schemeClr val="tx1"/>
                </a:solidFill>
              </a:rPr>
              <a:t>(Matriz 4096x4096; N_MAX = 4000) - 1 Nodo</a:t>
            </a:r>
            <a:endParaRPr lang="pt-PT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Tempo Computação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'Tcom. vs Tcomp. MPI - 1nodo'!$B$143:$B$158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- 1nodo'!$G$175:$G$190</c:f>
              <c:numCache>
                <c:formatCode>0.000</c:formatCode>
                <c:ptCount val="16"/>
                <c:pt idx="0">
                  <c:v>49.98236355142559</c:v>
                </c:pt>
                <c:pt idx="1">
                  <c:v>66.90419402202748</c:v>
                </c:pt>
                <c:pt idx="2">
                  <c:v>74.28974196676113</c:v>
                </c:pt>
                <c:pt idx="3">
                  <c:v>76.67955702331064</c:v>
                </c:pt>
                <c:pt idx="4">
                  <c:v>67.91306564387636</c:v>
                </c:pt>
                <c:pt idx="5">
                  <c:v>65.57091449313897</c:v>
                </c:pt>
                <c:pt idx="6">
                  <c:v>69.1677036743497</c:v>
                </c:pt>
                <c:pt idx="7">
                  <c:v>72.68955638579768</c:v>
                </c:pt>
                <c:pt idx="8">
                  <c:v>60.81073856904064</c:v>
                </c:pt>
                <c:pt idx="9">
                  <c:v>58.78620367399034</c:v>
                </c:pt>
                <c:pt idx="10">
                  <c:v>57.22500963315722</c:v>
                </c:pt>
                <c:pt idx="11">
                  <c:v>61.46481490637118</c:v>
                </c:pt>
                <c:pt idx="12">
                  <c:v>59.62350768769154</c:v>
                </c:pt>
                <c:pt idx="13">
                  <c:v>69.42668881492571</c:v>
                </c:pt>
                <c:pt idx="14">
                  <c:v>64.51613841139994</c:v>
                </c:pt>
                <c:pt idx="15">
                  <c:v>33.61039032175393</c:v>
                </c:pt>
              </c:numCache>
            </c:numRef>
          </c:val>
        </c:ser>
        <c:ser>
          <c:idx val="0"/>
          <c:order val="1"/>
          <c:tx>
            <c:v>Tempo Comunicação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'Tcom. vs Tcomp. MPI - 1nodo'!$B$143:$B$158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- 1nodo'!$F$175:$F$190</c:f>
              <c:numCache>
                <c:formatCode>0.000</c:formatCode>
                <c:ptCount val="16"/>
                <c:pt idx="0">
                  <c:v>50.01763644857441</c:v>
                </c:pt>
                <c:pt idx="1">
                  <c:v>33.09580597797252</c:v>
                </c:pt>
                <c:pt idx="2">
                  <c:v>25.71025803323887</c:v>
                </c:pt>
                <c:pt idx="3">
                  <c:v>23.32044297668937</c:v>
                </c:pt>
                <c:pt idx="4">
                  <c:v>32.08693435612363</c:v>
                </c:pt>
                <c:pt idx="5">
                  <c:v>34.42908550686104</c:v>
                </c:pt>
                <c:pt idx="6">
                  <c:v>30.83229632565029</c:v>
                </c:pt>
                <c:pt idx="7">
                  <c:v>27.31044361420231</c:v>
                </c:pt>
                <c:pt idx="8">
                  <c:v>39.18926143095936</c:v>
                </c:pt>
                <c:pt idx="9">
                  <c:v>41.21379632600964</c:v>
                </c:pt>
                <c:pt idx="10">
                  <c:v>42.77499036684277</c:v>
                </c:pt>
                <c:pt idx="11">
                  <c:v>38.53518509362883</c:v>
                </c:pt>
                <c:pt idx="12">
                  <c:v>40.37649231230846</c:v>
                </c:pt>
                <c:pt idx="13">
                  <c:v>30.57331118507428</c:v>
                </c:pt>
                <c:pt idx="14">
                  <c:v>35.48386158860006</c:v>
                </c:pt>
                <c:pt idx="15">
                  <c:v>66.38960967824606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097356560"/>
        <c:axId val="2097381488"/>
      </c:barChart>
      <c:catAx>
        <c:axId val="2097356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7381488"/>
        <c:crosses val="autoZero"/>
        <c:auto val="1"/>
        <c:lblAlgn val="ctr"/>
        <c:lblOffset val="100"/>
        <c:noMultiLvlLbl val="0"/>
      </c:catAx>
      <c:valAx>
        <c:axId val="2097381488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>
                    <a:solidFill>
                      <a:schemeClr val="tx1"/>
                    </a:solidFill>
                  </a:rPr>
                  <a:t>%</a:t>
                </a:r>
                <a:r>
                  <a:rPr lang="pt-PT" sz="1400" b="1" baseline="0">
                    <a:solidFill>
                      <a:schemeClr val="tx1"/>
                    </a:solidFill>
                  </a:rPr>
                  <a:t> Tempo (ms)</a:t>
                </a:r>
                <a:endParaRPr lang="pt-PT" sz="14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73565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accent1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tx1"/>
                </a:solidFill>
              </a:rPr>
              <a:t>%</a:t>
            </a:r>
            <a:r>
              <a:rPr lang="pt-PT" b="1" baseline="0">
                <a:solidFill>
                  <a:schemeClr val="tx1"/>
                </a:solidFill>
              </a:rPr>
              <a:t>Tempo Comunicação vs %Tempo Computação</a:t>
            </a:r>
          </a:p>
          <a:p>
            <a:pPr>
              <a:defRPr/>
            </a:pPr>
            <a:r>
              <a:rPr lang="pt-PT" b="1" baseline="0">
                <a:solidFill>
                  <a:schemeClr val="tx1"/>
                </a:solidFill>
              </a:rPr>
              <a:t>(Matriz 8192x8192; N_MAX = 4000) - 1 Nodo</a:t>
            </a:r>
            <a:endParaRPr lang="pt-PT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Tempo Computação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'Tcom. vs Tcomp. MPI - 1nodo'!$B$143:$B$158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- 1nodo'!$G$191:$G$206</c:f>
              <c:numCache>
                <c:formatCode>0.000</c:formatCode>
                <c:ptCount val="16"/>
                <c:pt idx="0">
                  <c:v>49.98176935040122</c:v>
                </c:pt>
                <c:pt idx="1">
                  <c:v>70.4075937841918</c:v>
                </c:pt>
                <c:pt idx="2">
                  <c:v>78.41663342340874</c:v>
                </c:pt>
                <c:pt idx="3">
                  <c:v>84.12117833226228</c:v>
                </c:pt>
                <c:pt idx="4">
                  <c:v>73.8744549398078</c:v>
                </c:pt>
                <c:pt idx="5">
                  <c:v>71.587563181388</c:v>
                </c:pt>
                <c:pt idx="6">
                  <c:v>79.32812157244059</c:v>
                </c:pt>
                <c:pt idx="7">
                  <c:v>68.63051822766556</c:v>
                </c:pt>
                <c:pt idx="8">
                  <c:v>57.02595878190188</c:v>
                </c:pt>
                <c:pt idx="9">
                  <c:v>60.77590173593385</c:v>
                </c:pt>
                <c:pt idx="10">
                  <c:v>65.31064595063673</c:v>
                </c:pt>
                <c:pt idx="11">
                  <c:v>71.33702673971227</c:v>
                </c:pt>
                <c:pt idx="12">
                  <c:v>67.12898447263478</c:v>
                </c:pt>
                <c:pt idx="13">
                  <c:v>68.75536930132857</c:v>
                </c:pt>
                <c:pt idx="14">
                  <c:v>53.87586013070751</c:v>
                </c:pt>
                <c:pt idx="15">
                  <c:v>54.04987133028653</c:v>
                </c:pt>
              </c:numCache>
            </c:numRef>
          </c:val>
        </c:ser>
        <c:ser>
          <c:idx val="0"/>
          <c:order val="1"/>
          <c:tx>
            <c:v>Tempo Comunicação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'Tcom. vs Tcomp. MPI - 1nodo'!$B$143:$B$158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- 1nodo'!$F$191:$F$206</c:f>
              <c:numCache>
                <c:formatCode>0.000</c:formatCode>
                <c:ptCount val="16"/>
                <c:pt idx="0">
                  <c:v>50.01823064959877</c:v>
                </c:pt>
                <c:pt idx="1">
                  <c:v>29.59240621580817</c:v>
                </c:pt>
                <c:pt idx="2">
                  <c:v>21.58336657659126</c:v>
                </c:pt>
                <c:pt idx="3">
                  <c:v>15.87882166773772</c:v>
                </c:pt>
                <c:pt idx="4">
                  <c:v>26.1255450601922</c:v>
                </c:pt>
                <c:pt idx="5">
                  <c:v>28.41243681861197</c:v>
                </c:pt>
                <c:pt idx="6">
                  <c:v>20.67187842755941</c:v>
                </c:pt>
                <c:pt idx="7">
                  <c:v>31.36948177233444</c:v>
                </c:pt>
                <c:pt idx="8">
                  <c:v>42.97404121809811</c:v>
                </c:pt>
                <c:pt idx="9">
                  <c:v>39.22409826406613</c:v>
                </c:pt>
                <c:pt idx="10">
                  <c:v>34.68935404936329</c:v>
                </c:pt>
                <c:pt idx="11">
                  <c:v>28.66297326028772</c:v>
                </c:pt>
                <c:pt idx="12">
                  <c:v>32.87101552736522</c:v>
                </c:pt>
                <c:pt idx="13">
                  <c:v>31.24463069867141</c:v>
                </c:pt>
                <c:pt idx="14">
                  <c:v>46.1241398692925</c:v>
                </c:pt>
                <c:pt idx="15">
                  <c:v>45.95012866971347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133104816"/>
        <c:axId val="2133106656"/>
      </c:barChart>
      <c:catAx>
        <c:axId val="213310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33106656"/>
        <c:crosses val="autoZero"/>
        <c:auto val="1"/>
        <c:lblAlgn val="ctr"/>
        <c:lblOffset val="100"/>
        <c:noMultiLvlLbl val="0"/>
      </c:catAx>
      <c:valAx>
        <c:axId val="213310665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>
                    <a:solidFill>
                      <a:schemeClr val="tx1"/>
                    </a:solidFill>
                  </a:rPr>
                  <a:t>%</a:t>
                </a:r>
                <a:r>
                  <a:rPr lang="pt-PT" sz="1400" b="1" baseline="0">
                    <a:solidFill>
                      <a:schemeClr val="tx1"/>
                    </a:solidFill>
                  </a:rPr>
                  <a:t> Tempo (ms)</a:t>
                </a:r>
                <a:endParaRPr lang="pt-PT" sz="14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331048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accent1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tx1"/>
                </a:solidFill>
              </a:rPr>
              <a:t>%</a:t>
            </a:r>
            <a:r>
              <a:rPr lang="pt-PT" b="1" baseline="0">
                <a:solidFill>
                  <a:schemeClr val="tx1"/>
                </a:solidFill>
              </a:rPr>
              <a:t>Tempo Comunicação vs %Tempo Computação</a:t>
            </a:r>
          </a:p>
          <a:p>
            <a:pPr>
              <a:defRPr/>
            </a:pPr>
            <a:r>
              <a:rPr lang="pt-PT" b="1" baseline="0">
                <a:solidFill>
                  <a:schemeClr val="tx1"/>
                </a:solidFill>
              </a:rPr>
              <a:t>(Matriz 1024x1024; N_MAX = 8000) - 1 Nodo</a:t>
            </a:r>
            <a:endParaRPr lang="pt-PT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Tempo Computação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'Tcom. vs Tcomp. MPI - 1nodo'!$B$212:$B$227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- 1nodo'!$G$212:$G$227</c:f>
              <c:numCache>
                <c:formatCode>0.000</c:formatCode>
                <c:ptCount val="16"/>
                <c:pt idx="0">
                  <c:v>49.98940051361485</c:v>
                </c:pt>
                <c:pt idx="1">
                  <c:v>42.61866062328948</c:v>
                </c:pt>
                <c:pt idx="2">
                  <c:v>32.45517859605571</c:v>
                </c:pt>
                <c:pt idx="3">
                  <c:v>27.09707170878452</c:v>
                </c:pt>
                <c:pt idx="4">
                  <c:v>22.55721511479014</c:v>
                </c:pt>
                <c:pt idx="5">
                  <c:v>20.08841302005911</c:v>
                </c:pt>
                <c:pt idx="6">
                  <c:v>17.75284019473294</c:v>
                </c:pt>
                <c:pt idx="7">
                  <c:v>16.80044845006193</c:v>
                </c:pt>
                <c:pt idx="8">
                  <c:v>16.58840938179197</c:v>
                </c:pt>
                <c:pt idx="9">
                  <c:v>16.10538103454175</c:v>
                </c:pt>
                <c:pt idx="10">
                  <c:v>14.2025646853873</c:v>
                </c:pt>
                <c:pt idx="11">
                  <c:v>14.90796415603783</c:v>
                </c:pt>
                <c:pt idx="12">
                  <c:v>14.0277492673845</c:v>
                </c:pt>
                <c:pt idx="13">
                  <c:v>14.143637071254</c:v>
                </c:pt>
                <c:pt idx="14">
                  <c:v>14.63432234894338</c:v>
                </c:pt>
                <c:pt idx="15">
                  <c:v>3.828359616345948</c:v>
                </c:pt>
              </c:numCache>
            </c:numRef>
          </c:val>
        </c:ser>
        <c:ser>
          <c:idx val="0"/>
          <c:order val="1"/>
          <c:tx>
            <c:v>Tempo Comunicação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'Tcom. vs Tcomp. MPI - 1nodo'!$B$212:$B$227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- 1nodo'!$F$212:$F$227</c:f>
              <c:numCache>
                <c:formatCode>0.000</c:formatCode>
                <c:ptCount val="16"/>
                <c:pt idx="0">
                  <c:v>50.01059948638515</c:v>
                </c:pt>
                <c:pt idx="1">
                  <c:v>57.38133937671051</c:v>
                </c:pt>
                <c:pt idx="2">
                  <c:v>67.54482140394428</c:v>
                </c:pt>
                <c:pt idx="3">
                  <c:v>72.90292829121547</c:v>
                </c:pt>
                <c:pt idx="4">
                  <c:v>77.44278488520986</c:v>
                </c:pt>
                <c:pt idx="5">
                  <c:v>79.9115869799409</c:v>
                </c:pt>
                <c:pt idx="6">
                  <c:v>82.24715980526707</c:v>
                </c:pt>
                <c:pt idx="7">
                  <c:v>83.19955154993807</c:v>
                </c:pt>
                <c:pt idx="8">
                  <c:v>83.41159061820803</c:v>
                </c:pt>
                <c:pt idx="9">
                  <c:v>83.89461896545824</c:v>
                </c:pt>
                <c:pt idx="10">
                  <c:v>85.7974353146127</c:v>
                </c:pt>
                <c:pt idx="11">
                  <c:v>85.09203584396218</c:v>
                </c:pt>
                <c:pt idx="12">
                  <c:v>85.97225073261551</c:v>
                </c:pt>
                <c:pt idx="13">
                  <c:v>85.85636292874599</c:v>
                </c:pt>
                <c:pt idx="14">
                  <c:v>85.36567765105663</c:v>
                </c:pt>
                <c:pt idx="15">
                  <c:v>96.17164038365405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133143264"/>
        <c:axId val="2133146624"/>
      </c:barChart>
      <c:catAx>
        <c:axId val="213314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33146624"/>
        <c:crosses val="autoZero"/>
        <c:auto val="1"/>
        <c:lblAlgn val="ctr"/>
        <c:lblOffset val="100"/>
        <c:noMultiLvlLbl val="0"/>
      </c:catAx>
      <c:valAx>
        <c:axId val="213314662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>
                    <a:solidFill>
                      <a:schemeClr val="tx1"/>
                    </a:solidFill>
                  </a:rPr>
                  <a:t>%</a:t>
                </a:r>
                <a:r>
                  <a:rPr lang="pt-PT" sz="1400" b="1" baseline="0">
                    <a:solidFill>
                      <a:schemeClr val="tx1"/>
                    </a:solidFill>
                  </a:rPr>
                  <a:t> Tempo (ms)</a:t>
                </a:r>
                <a:endParaRPr lang="pt-PT" sz="14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3314326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accent1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tx1"/>
                </a:solidFill>
              </a:rPr>
              <a:t>%</a:t>
            </a:r>
            <a:r>
              <a:rPr lang="pt-PT" b="1" baseline="0">
                <a:solidFill>
                  <a:schemeClr val="tx1"/>
                </a:solidFill>
              </a:rPr>
              <a:t>Tempo Comunicação vs %Tempo Computação</a:t>
            </a:r>
          </a:p>
          <a:p>
            <a:pPr>
              <a:defRPr/>
            </a:pPr>
            <a:r>
              <a:rPr lang="pt-PT" b="1" baseline="0">
                <a:solidFill>
                  <a:schemeClr val="tx1"/>
                </a:solidFill>
              </a:rPr>
              <a:t>(Matriz 2048x2048; N_MAX = 8000) - 1 Nodo</a:t>
            </a:r>
            <a:endParaRPr lang="pt-PT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Tempo Computação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'Tcom. vs Tcomp. MPI - 1nodo'!$B$212:$B$227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- 1nodo'!$G$228:$G$243</c:f>
              <c:numCache>
                <c:formatCode>0.000</c:formatCode>
                <c:ptCount val="16"/>
                <c:pt idx="0">
                  <c:v>49.98989809971268</c:v>
                </c:pt>
                <c:pt idx="1">
                  <c:v>58.1149650177469</c:v>
                </c:pt>
                <c:pt idx="2">
                  <c:v>59.38956484614143</c:v>
                </c:pt>
                <c:pt idx="3">
                  <c:v>65.6825360918083</c:v>
                </c:pt>
                <c:pt idx="4">
                  <c:v>45.76298687135517</c:v>
                </c:pt>
                <c:pt idx="5">
                  <c:v>30.67063936891342</c:v>
                </c:pt>
                <c:pt idx="6">
                  <c:v>24.78524173430699</c:v>
                </c:pt>
                <c:pt idx="7">
                  <c:v>23.14167408694707</c:v>
                </c:pt>
                <c:pt idx="8">
                  <c:v>22.22143176258839</c:v>
                </c:pt>
                <c:pt idx="9">
                  <c:v>28.56115652147496</c:v>
                </c:pt>
                <c:pt idx="10">
                  <c:v>24.26377179206499</c:v>
                </c:pt>
                <c:pt idx="11">
                  <c:v>23.38102045797992</c:v>
                </c:pt>
                <c:pt idx="12">
                  <c:v>20.61585473391653</c:v>
                </c:pt>
                <c:pt idx="13">
                  <c:v>20.33593581176659</c:v>
                </c:pt>
                <c:pt idx="14">
                  <c:v>19.37237682854971</c:v>
                </c:pt>
                <c:pt idx="15">
                  <c:v>6.127782501701918</c:v>
                </c:pt>
              </c:numCache>
            </c:numRef>
          </c:val>
        </c:ser>
        <c:ser>
          <c:idx val="0"/>
          <c:order val="1"/>
          <c:tx>
            <c:v>Tempo Comunicação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'Tcom. vs Tcomp. MPI - 1nodo'!$B$212:$B$227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- 1nodo'!$F$228:$F$243</c:f>
              <c:numCache>
                <c:formatCode>0.000</c:formatCode>
                <c:ptCount val="16"/>
                <c:pt idx="0">
                  <c:v>50.01010190028733</c:v>
                </c:pt>
                <c:pt idx="1">
                  <c:v>41.8850349822531</c:v>
                </c:pt>
                <c:pt idx="2">
                  <c:v>40.61043515385857</c:v>
                </c:pt>
                <c:pt idx="3">
                  <c:v>34.31746390819169</c:v>
                </c:pt>
                <c:pt idx="4">
                  <c:v>54.23701312864482</c:v>
                </c:pt>
                <c:pt idx="5">
                  <c:v>69.32936063108659</c:v>
                </c:pt>
                <c:pt idx="6">
                  <c:v>75.214758265693</c:v>
                </c:pt>
                <c:pt idx="7">
                  <c:v>76.85832591305292</c:v>
                </c:pt>
                <c:pt idx="8">
                  <c:v>77.77856823741162</c:v>
                </c:pt>
                <c:pt idx="9">
                  <c:v>71.43884347852504</c:v>
                </c:pt>
                <c:pt idx="10">
                  <c:v>75.736228207935</c:v>
                </c:pt>
                <c:pt idx="11">
                  <c:v>76.61897954202007</c:v>
                </c:pt>
                <c:pt idx="12">
                  <c:v>79.38414526608346</c:v>
                </c:pt>
                <c:pt idx="13">
                  <c:v>79.66406418823342</c:v>
                </c:pt>
                <c:pt idx="14">
                  <c:v>80.6276231714503</c:v>
                </c:pt>
                <c:pt idx="15">
                  <c:v>93.87221749829808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097405232"/>
        <c:axId val="2097408592"/>
      </c:barChart>
      <c:catAx>
        <c:axId val="209740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7408592"/>
        <c:crosses val="autoZero"/>
        <c:auto val="1"/>
        <c:lblAlgn val="ctr"/>
        <c:lblOffset val="100"/>
        <c:noMultiLvlLbl val="0"/>
      </c:catAx>
      <c:valAx>
        <c:axId val="2097408592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>
                    <a:solidFill>
                      <a:schemeClr val="tx1"/>
                    </a:solidFill>
                  </a:rPr>
                  <a:t>%</a:t>
                </a:r>
                <a:r>
                  <a:rPr lang="pt-PT" sz="1400" b="1" baseline="0">
                    <a:solidFill>
                      <a:schemeClr val="tx1"/>
                    </a:solidFill>
                  </a:rPr>
                  <a:t> Tempo (ms)</a:t>
                </a:r>
                <a:endParaRPr lang="pt-PT" sz="14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74052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accent1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tx1"/>
                </a:solidFill>
              </a:rPr>
              <a:t>%</a:t>
            </a:r>
            <a:r>
              <a:rPr lang="pt-PT" b="1" baseline="0">
                <a:solidFill>
                  <a:schemeClr val="tx1"/>
                </a:solidFill>
              </a:rPr>
              <a:t>Tempo Comunicação vs %Tempo Computação</a:t>
            </a:r>
          </a:p>
          <a:p>
            <a:pPr>
              <a:defRPr/>
            </a:pPr>
            <a:r>
              <a:rPr lang="pt-PT" b="1" baseline="0">
                <a:solidFill>
                  <a:schemeClr val="tx1"/>
                </a:solidFill>
              </a:rPr>
              <a:t>(Matriz 4096x4096; N_MAX = 8000) - 1 Nodo</a:t>
            </a:r>
            <a:endParaRPr lang="pt-PT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Tempo Computação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'Tcom. vs Tcomp. MPI - 1nodo'!$B$212:$B$227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- 1nodo'!$G$244:$G$259</c:f>
              <c:numCache>
                <c:formatCode>0.000</c:formatCode>
                <c:ptCount val="16"/>
                <c:pt idx="0">
                  <c:v>49.99099869592985</c:v>
                </c:pt>
                <c:pt idx="1">
                  <c:v>64.30411663349595</c:v>
                </c:pt>
                <c:pt idx="2">
                  <c:v>69.15906742262082</c:v>
                </c:pt>
                <c:pt idx="3">
                  <c:v>75.85803846648953</c:v>
                </c:pt>
                <c:pt idx="4">
                  <c:v>62.83042725352911</c:v>
                </c:pt>
                <c:pt idx="5">
                  <c:v>60.1457164218514</c:v>
                </c:pt>
                <c:pt idx="6">
                  <c:v>63.95512781826123</c:v>
                </c:pt>
                <c:pt idx="7">
                  <c:v>66.90310047071288</c:v>
                </c:pt>
                <c:pt idx="8">
                  <c:v>54.02376026867246</c:v>
                </c:pt>
                <c:pt idx="9">
                  <c:v>57.57677619974789</c:v>
                </c:pt>
                <c:pt idx="10">
                  <c:v>59.95523462710533</c:v>
                </c:pt>
                <c:pt idx="11">
                  <c:v>68.42631141145662</c:v>
                </c:pt>
                <c:pt idx="12">
                  <c:v>59.92597203561115</c:v>
                </c:pt>
                <c:pt idx="13">
                  <c:v>60.57999514027645</c:v>
                </c:pt>
                <c:pt idx="14">
                  <c:v>58.600319840409</c:v>
                </c:pt>
                <c:pt idx="15">
                  <c:v>33.4673503797803</c:v>
                </c:pt>
              </c:numCache>
            </c:numRef>
          </c:val>
        </c:ser>
        <c:ser>
          <c:idx val="0"/>
          <c:order val="1"/>
          <c:tx>
            <c:v>Tempo Comunicação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'Tcom. vs Tcomp. MPI - 1nodo'!$B$212:$B$227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- 1nodo'!$F$244:$F$259</c:f>
              <c:numCache>
                <c:formatCode>0.000</c:formatCode>
                <c:ptCount val="16"/>
                <c:pt idx="0">
                  <c:v>50.00900130407015</c:v>
                </c:pt>
                <c:pt idx="1">
                  <c:v>35.69588336650404</c:v>
                </c:pt>
                <c:pt idx="2">
                  <c:v>30.84093257737918</c:v>
                </c:pt>
                <c:pt idx="3">
                  <c:v>24.14196153351047</c:v>
                </c:pt>
                <c:pt idx="4">
                  <c:v>37.16957274647088</c:v>
                </c:pt>
                <c:pt idx="5">
                  <c:v>39.85428357814861</c:v>
                </c:pt>
                <c:pt idx="6">
                  <c:v>36.04487218173878</c:v>
                </c:pt>
                <c:pt idx="7">
                  <c:v>33.09689952928711</c:v>
                </c:pt>
                <c:pt idx="8">
                  <c:v>45.97623973132754</c:v>
                </c:pt>
                <c:pt idx="9">
                  <c:v>42.4232238002521</c:v>
                </c:pt>
                <c:pt idx="10">
                  <c:v>40.04476537289466</c:v>
                </c:pt>
                <c:pt idx="11">
                  <c:v>31.57368858854338</c:v>
                </c:pt>
                <c:pt idx="12">
                  <c:v>40.07402796438884</c:v>
                </c:pt>
                <c:pt idx="13">
                  <c:v>39.42000485972355</c:v>
                </c:pt>
                <c:pt idx="14">
                  <c:v>41.399680159591</c:v>
                </c:pt>
                <c:pt idx="15">
                  <c:v>66.5326496202197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133207920"/>
        <c:axId val="2133211280"/>
      </c:barChart>
      <c:catAx>
        <c:axId val="213320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33211280"/>
        <c:crosses val="autoZero"/>
        <c:auto val="1"/>
        <c:lblAlgn val="ctr"/>
        <c:lblOffset val="100"/>
        <c:noMultiLvlLbl val="0"/>
      </c:catAx>
      <c:valAx>
        <c:axId val="2133211280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>
                    <a:solidFill>
                      <a:schemeClr val="tx1"/>
                    </a:solidFill>
                  </a:rPr>
                  <a:t>%</a:t>
                </a:r>
                <a:r>
                  <a:rPr lang="pt-PT" sz="1400" b="1" baseline="0">
                    <a:solidFill>
                      <a:schemeClr val="tx1"/>
                    </a:solidFill>
                  </a:rPr>
                  <a:t> Tempo (ms)</a:t>
                </a:r>
                <a:endParaRPr lang="pt-PT" sz="14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332079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accent1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tx1"/>
                </a:solidFill>
              </a:rPr>
              <a:t>%</a:t>
            </a:r>
            <a:r>
              <a:rPr lang="pt-PT" b="1" baseline="0">
                <a:solidFill>
                  <a:schemeClr val="tx1"/>
                </a:solidFill>
              </a:rPr>
              <a:t>Tempo Comunicação vs %Tempo Computação</a:t>
            </a:r>
          </a:p>
          <a:p>
            <a:pPr>
              <a:defRPr/>
            </a:pPr>
            <a:r>
              <a:rPr lang="pt-PT" b="1" baseline="0">
                <a:solidFill>
                  <a:schemeClr val="tx1"/>
                </a:solidFill>
              </a:rPr>
              <a:t>(Matriz 8192x8192; N_MAX = 8000) - 1 Nodo</a:t>
            </a:r>
            <a:endParaRPr lang="pt-PT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Tempo Computação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'Tcom. vs Tcomp. MPI - 1nodo'!$B$212:$B$227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- 1nodo'!$G$260:$G$275</c:f>
              <c:numCache>
                <c:formatCode>0.000</c:formatCode>
                <c:ptCount val="16"/>
                <c:pt idx="0">
                  <c:v>49.99086699054631</c:v>
                </c:pt>
                <c:pt idx="1">
                  <c:v>69.17330697249466</c:v>
                </c:pt>
                <c:pt idx="2">
                  <c:v>77.01028515359916</c:v>
                </c:pt>
                <c:pt idx="3">
                  <c:v>83.01027165681517</c:v>
                </c:pt>
                <c:pt idx="4">
                  <c:v>71.36892978045927</c:v>
                </c:pt>
                <c:pt idx="5">
                  <c:v>68.39507798932634</c:v>
                </c:pt>
                <c:pt idx="6">
                  <c:v>76.90985225420625</c:v>
                </c:pt>
                <c:pt idx="7">
                  <c:v>68.20589521350512</c:v>
                </c:pt>
                <c:pt idx="8">
                  <c:v>62.763265967378</c:v>
                </c:pt>
                <c:pt idx="9">
                  <c:v>63.2825771340686</c:v>
                </c:pt>
                <c:pt idx="10">
                  <c:v>65.14562931389283</c:v>
                </c:pt>
                <c:pt idx="11">
                  <c:v>64.40767854853845</c:v>
                </c:pt>
                <c:pt idx="12">
                  <c:v>69.56078280369321</c:v>
                </c:pt>
                <c:pt idx="13">
                  <c:v>68.05163279266633</c:v>
                </c:pt>
                <c:pt idx="14">
                  <c:v>65.81459257329463</c:v>
                </c:pt>
                <c:pt idx="15">
                  <c:v>46.50202600193308</c:v>
                </c:pt>
              </c:numCache>
            </c:numRef>
          </c:val>
        </c:ser>
        <c:ser>
          <c:idx val="0"/>
          <c:order val="1"/>
          <c:tx>
            <c:v>Tempo Comunicação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'Tcom. vs Tcomp. MPI - 1nodo'!$B$212:$B$227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cat>
          <c:val>
            <c:numRef>
              <c:f>'Tcom. vs Tcomp. MPI - 1nodo'!$F$260:$F$275</c:f>
              <c:numCache>
                <c:formatCode>0.000</c:formatCode>
                <c:ptCount val="16"/>
                <c:pt idx="0">
                  <c:v>50.0091330094537</c:v>
                </c:pt>
                <c:pt idx="1">
                  <c:v>30.82669302750535</c:v>
                </c:pt>
                <c:pt idx="2">
                  <c:v>22.98971484640085</c:v>
                </c:pt>
                <c:pt idx="3">
                  <c:v>16.98972834318483</c:v>
                </c:pt>
                <c:pt idx="4">
                  <c:v>28.63107021954073</c:v>
                </c:pt>
                <c:pt idx="5">
                  <c:v>31.60492201067368</c:v>
                </c:pt>
                <c:pt idx="6">
                  <c:v>23.09014774579374</c:v>
                </c:pt>
                <c:pt idx="7">
                  <c:v>31.7941047864949</c:v>
                </c:pt>
                <c:pt idx="8">
                  <c:v>37.23673403262201</c:v>
                </c:pt>
                <c:pt idx="9">
                  <c:v>36.7174228659314</c:v>
                </c:pt>
                <c:pt idx="10">
                  <c:v>34.85437068610718</c:v>
                </c:pt>
                <c:pt idx="11">
                  <c:v>35.59232145146155</c:v>
                </c:pt>
                <c:pt idx="12">
                  <c:v>30.43921719630679</c:v>
                </c:pt>
                <c:pt idx="13">
                  <c:v>31.94836720733368</c:v>
                </c:pt>
                <c:pt idx="14">
                  <c:v>34.18540742670537</c:v>
                </c:pt>
                <c:pt idx="15">
                  <c:v>53.49797399806692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133188016"/>
        <c:axId val="2133191360"/>
      </c:barChart>
      <c:catAx>
        <c:axId val="213318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33191360"/>
        <c:crosses val="autoZero"/>
        <c:auto val="1"/>
        <c:lblAlgn val="ctr"/>
        <c:lblOffset val="100"/>
        <c:noMultiLvlLbl val="0"/>
      </c:catAx>
      <c:valAx>
        <c:axId val="2133191360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>
                    <a:solidFill>
                      <a:schemeClr val="tx1"/>
                    </a:solidFill>
                  </a:rPr>
                  <a:t>%</a:t>
                </a:r>
                <a:r>
                  <a:rPr lang="pt-PT" sz="1400" b="1" baseline="0">
                    <a:solidFill>
                      <a:schemeClr val="tx1"/>
                    </a:solidFill>
                  </a:rPr>
                  <a:t> Tempo (ms)</a:t>
                </a:r>
                <a:endParaRPr lang="pt-PT" sz="14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331880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accent1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tx1"/>
                </a:solidFill>
              </a:rPr>
              <a:t>%</a:t>
            </a:r>
            <a:r>
              <a:rPr lang="pt-PT" b="1" baseline="0">
                <a:solidFill>
                  <a:schemeClr val="tx1"/>
                </a:solidFill>
              </a:rPr>
              <a:t>Tempo Comunicação vs %Tempo Computação</a:t>
            </a:r>
          </a:p>
          <a:p>
            <a:pPr>
              <a:defRPr/>
            </a:pPr>
            <a:r>
              <a:rPr lang="pt-PT" b="1" baseline="0">
                <a:solidFill>
                  <a:schemeClr val="tx1"/>
                </a:solidFill>
              </a:rPr>
              <a:t>(Matriz 1024x1024; N_MAX = 8000) - 2 Nodos</a:t>
            </a:r>
            <a:endParaRPr lang="pt-PT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Tempo Computação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'Tcom. Vs Tcomp. MPI - 2nodo'!$B$5:$B$36</c:f>
              <c:numCache>
                <c:formatCode>General</c:formatCode>
                <c:ptCount val="32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  <c:pt idx="28">
                  <c:v>58.0</c:v>
                </c:pt>
                <c:pt idx="29">
                  <c:v>60.0</c:v>
                </c:pt>
                <c:pt idx="30">
                  <c:v>62.0</c:v>
                </c:pt>
                <c:pt idx="31">
                  <c:v>64.0</c:v>
                </c:pt>
              </c:numCache>
            </c:numRef>
          </c:cat>
          <c:val>
            <c:numRef>
              <c:f>'Tcom. Vs Tcomp. MPI - 2nodo'!$G$5:$G$36</c:f>
              <c:numCache>
                <c:formatCode>0.0</c:formatCode>
                <c:ptCount val="32"/>
                <c:pt idx="0">
                  <c:v>49.98790815985551</c:v>
                </c:pt>
                <c:pt idx="1">
                  <c:v>42.46971879741864</c:v>
                </c:pt>
                <c:pt idx="2">
                  <c:v>32.41676807691966</c:v>
                </c:pt>
                <c:pt idx="3">
                  <c:v>27.08733732011037</c:v>
                </c:pt>
                <c:pt idx="4">
                  <c:v>22.7521645432862</c:v>
                </c:pt>
                <c:pt idx="5">
                  <c:v>20.07725491081183</c:v>
                </c:pt>
                <c:pt idx="6">
                  <c:v>17.8251017322173</c:v>
                </c:pt>
                <c:pt idx="7">
                  <c:v>16.32316997216116</c:v>
                </c:pt>
                <c:pt idx="8">
                  <c:v>16.68539270292588</c:v>
                </c:pt>
                <c:pt idx="9">
                  <c:v>17.53891108807255</c:v>
                </c:pt>
                <c:pt idx="10">
                  <c:v>15.37337565167667</c:v>
                </c:pt>
                <c:pt idx="11">
                  <c:v>15.35729029334991</c:v>
                </c:pt>
                <c:pt idx="12">
                  <c:v>15.24417110081225</c:v>
                </c:pt>
                <c:pt idx="13">
                  <c:v>14.03980083816369</c:v>
                </c:pt>
                <c:pt idx="14">
                  <c:v>2.372207035756907</c:v>
                </c:pt>
                <c:pt idx="15">
                  <c:v>4.8439211845897</c:v>
                </c:pt>
                <c:pt idx="16">
                  <c:v>3.641044695171693</c:v>
                </c:pt>
                <c:pt idx="17">
                  <c:v>2.103044358589876</c:v>
                </c:pt>
                <c:pt idx="18">
                  <c:v>2.324638001906306</c:v>
                </c:pt>
                <c:pt idx="19">
                  <c:v>1.213194282038002</c:v>
                </c:pt>
                <c:pt idx="20">
                  <c:v>1.04231893508675</c:v>
                </c:pt>
                <c:pt idx="21">
                  <c:v>1.291760025148105</c:v>
                </c:pt>
                <c:pt idx="22">
                  <c:v>1.840163819554517</c:v>
                </c:pt>
                <c:pt idx="23">
                  <c:v>1.516890254405651</c:v>
                </c:pt>
                <c:pt idx="24">
                  <c:v>1.233641849752876</c:v>
                </c:pt>
                <c:pt idx="25">
                  <c:v>0.811238593815875</c:v>
                </c:pt>
                <c:pt idx="26">
                  <c:v>0.790903706282852</c:v>
                </c:pt>
                <c:pt idx="27">
                  <c:v>1.939721397474583</c:v>
                </c:pt>
                <c:pt idx="28">
                  <c:v>0.682082742816935</c:v>
                </c:pt>
                <c:pt idx="29">
                  <c:v>0.883079904116454</c:v>
                </c:pt>
                <c:pt idx="30">
                  <c:v>1.584849974725432</c:v>
                </c:pt>
                <c:pt idx="31">
                  <c:v>0.684747262160061</c:v>
                </c:pt>
              </c:numCache>
            </c:numRef>
          </c:val>
        </c:ser>
        <c:ser>
          <c:idx val="0"/>
          <c:order val="1"/>
          <c:tx>
            <c:v>Tempo Comunicação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'Tcom. Vs Tcomp. MPI - 2nodo'!$B$5:$B$36</c:f>
              <c:numCache>
                <c:formatCode>General</c:formatCode>
                <c:ptCount val="32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  <c:pt idx="28">
                  <c:v>58.0</c:v>
                </c:pt>
                <c:pt idx="29">
                  <c:v>60.0</c:v>
                </c:pt>
                <c:pt idx="30">
                  <c:v>62.0</c:v>
                </c:pt>
                <c:pt idx="31">
                  <c:v>64.0</c:v>
                </c:pt>
              </c:numCache>
            </c:numRef>
          </c:cat>
          <c:val>
            <c:numRef>
              <c:f>'Tcom. Vs Tcomp. MPI - 2nodo'!$F$5:$F$36</c:f>
              <c:numCache>
                <c:formatCode>0.0</c:formatCode>
                <c:ptCount val="32"/>
                <c:pt idx="0">
                  <c:v>50.01209184014448</c:v>
                </c:pt>
                <c:pt idx="1">
                  <c:v>57.53028120258136</c:v>
                </c:pt>
                <c:pt idx="2">
                  <c:v>67.58323192308033</c:v>
                </c:pt>
                <c:pt idx="3">
                  <c:v>72.91266267988962</c:v>
                </c:pt>
                <c:pt idx="4">
                  <c:v>77.2478354567138</c:v>
                </c:pt>
                <c:pt idx="5">
                  <c:v>79.92274508918817</c:v>
                </c:pt>
                <c:pt idx="6">
                  <c:v>82.17489826778271</c:v>
                </c:pt>
                <c:pt idx="7">
                  <c:v>83.67683002783885</c:v>
                </c:pt>
                <c:pt idx="8">
                  <c:v>83.31460729707411</c:v>
                </c:pt>
                <c:pt idx="9">
                  <c:v>82.46108891192744</c:v>
                </c:pt>
                <c:pt idx="10">
                  <c:v>84.62662434832333</c:v>
                </c:pt>
                <c:pt idx="11">
                  <c:v>84.64270970665008</c:v>
                </c:pt>
                <c:pt idx="12">
                  <c:v>84.75582889918776</c:v>
                </c:pt>
                <c:pt idx="13">
                  <c:v>85.9601991618363</c:v>
                </c:pt>
                <c:pt idx="14">
                  <c:v>97.6277929642431</c:v>
                </c:pt>
                <c:pt idx="15">
                  <c:v>95.15607881541031</c:v>
                </c:pt>
                <c:pt idx="16">
                  <c:v>96.35895530482831</c:v>
                </c:pt>
                <c:pt idx="17">
                  <c:v>97.8969556414101</c:v>
                </c:pt>
                <c:pt idx="18">
                  <c:v>97.67536199809369</c:v>
                </c:pt>
                <c:pt idx="19">
                  <c:v>98.786805717962</c:v>
                </c:pt>
                <c:pt idx="20">
                  <c:v>98.95768106491324</c:v>
                </c:pt>
                <c:pt idx="21">
                  <c:v>98.70823997485189</c:v>
                </c:pt>
                <c:pt idx="22">
                  <c:v>98.1598361804455</c:v>
                </c:pt>
                <c:pt idx="23">
                  <c:v>98.48310974559434</c:v>
                </c:pt>
                <c:pt idx="24">
                  <c:v>98.76635815024713</c:v>
                </c:pt>
                <c:pt idx="25">
                  <c:v>99.18876140618413</c:v>
                </c:pt>
                <c:pt idx="26">
                  <c:v>99.20909629371715</c:v>
                </c:pt>
                <c:pt idx="27">
                  <c:v>98.06027860252541</c:v>
                </c:pt>
                <c:pt idx="28">
                  <c:v>99.31791725718307</c:v>
                </c:pt>
                <c:pt idx="29">
                  <c:v>99.11692009588355</c:v>
                </c:pt>
                <c:pt idx="30">
                  <c:v>98.41515002527457</c:v>
                </c:pt>
                <c:pt idx="31">
                  <c:v>99.31525273783993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133279104"/>
        <c:axId val="2133265344"/>
      </c:barChart>
      <c:catAx>
        <c:axId val="213327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33265344"/>
        <c:crosses val="autoZero"/>
        <c:auto val="1"/>
        <c:lblAlgn val="ctr"/>
        <c:lblOffset val="100"/>
        <c:noMultiLvlLbl val="0"/>
      </c:catAx>
      <c:valAx>
        <c:axId val="213326534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>
                    <a:solidFill>
                      <a:schemeClr val="tx1"/>
                    </a:solidFill>
                  </a:rPr>
                  <a:t>%</a:t>
                </a:r>
                <a:r>
                  <a:rPr lang="pt-PT" sz="1400" b="1" baseline="0">
                    <a:solidFill>
                      <a:schemeClr val="tx1"/>
                    </a:solidFill>
                  </a:rPr>
                  <a:t> Tempo (ms)</a:t>
                </a:r>
                <a:endParaRPr lang="pt-PT" sz="14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3327910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accent1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tx1"/>
                </a:solidFill>
              </a:rPr>
              <a:t>%</a:t>
            </a:r>
            <a:r>
              <a:rPr lang="pt-PT" b="1" baseline="0">
                <a:solidFill>
                  <a:schemeClr val="tx1"/>
                </a:solidFill>
              </a:rPr>
              <a:t>Tempo Comunicação vs %Tempo Computação</a:t>
            </a:r>
          </a:p>
          <a:p>
            <a:pPr>
              <a:defRPr/>
            </a:pPr>
            <a:r>
              <a:rPr lang="pt-PT" b="1" baseline="0">
                <a:solidFill>
                  <a:schemeClr val="tx1"/>
                </a:solidFill>
              </a:rPr>
              <a:t>(Matriz 2048x2048; N_MAX = 8000) - 2 Nodos</a:t>
            </a:r>
            <a:endParaRPr lang="pt-PT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Tempo Computação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'Tcom. Vs Tcomp. MPI - 2nodo'!$B$5:$B$36</c:f>
              <c:numCache>
                <c:formatCode>General</c:formatCode>
                <c:ptCount val="32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  <c:pt idx="28">
                  <c:v>58.0</c:v>
                </c:pt>
                <c:pt idx="29">
                  <c:v>60.0</c:v>
                </c:pt>
                <c:pt idx="30">
                  <c:v>62.0</c:v>
                </c:pt>
                <c:pt idx="31">
                  <c:v>64.0</c:v>
                </c:pt>
              </c:numCache>
            </c:numRef>
          </c:cat>
          <c:val>
            <c:numRef>
              <c:f>'Tcom. Vs Tcomp. MPI - 2nodo'!$G$37:$G$68</c:f>
              <c:numCache>
                <c:formatCode>0.0</c:formatCode>
                <c:ptCount val="32"/>
                <c:pt idx="0">
                  <c:v>49.99042522142732</c:v>
                </c:pt>
                <c:pt idx="1">
                  <c:v>58.30270303860933</c:v>
                </c:pt>
                <c:pt idx="2">
                  <c:v>60.93446256905327</c:v>
                </c:pt>
                <c:pt idx="3">
                  <c:v>65.48259875810155</c:v>
                </c:pt>
                <c:pt idx="4">
                  <c:v>45.90740250550979</c:v>
                </c:pt>
                <c:pt idx="5">
                  <c:v>30.64821402162668</c:v>
                </c:pt>
                <c:pt idx="6">
                  <c:v>24.60881808201377</c:v>
                </c:pt>
                <c:pt idx="7">
                  <c:v>22.69304484441539</c:v>
                </c:pt>
                <c:pt idx="8">
                  <c:v>32.75558805889165</c:v>
                </c:pt>
                <c:pt idx="9">
                  <c:v>29.36733077830817</c:v>
                </c:pt>
                <c:pt idx="10">
                  <c:v>22.89835450347699</c:v>
                </c:pt>
                <c:pt idx="11">
                  <c:v>27.31216789306066</c:v>
                </c:pt>
                <c:pt idx="12">
                  <c:v>20.10989228127185</c:v>
                </c:pt>
                <c:pt idx="13">
                  <c:v>19.63323444729652</c:v>
                </c:pt>
                <c:pt idx="14">
                  <c:v>6.356526930973722</c:v>
                </c:pt>
                <c:pt idx="15">
                  <c:v>5.197192161274822</c:v>
                </c:pt>
                <c:pt idx="16">
                  <c:v>7.265936331648297</c:v>
                </c:pt>
                <c:pt idx="17">
                  <c:v>4.569916294531289</c:v>
                </c:pt>
                <c:pt idx="18">
                  <c:v>3.721667903013414</c:v>
                </c:pt>
                <c:pt idx="19">
                  <c:v>4.059629591319624</c:v>
                </c:pt>
                <c:pt idx="20">
                  <c:v>3.179170762987273</c:v>
                </c:pt>
                <c:pt idx="21">
                  <c:v>6.120444015737854</c:v>
                </c:pt>
                <c:pt idx="22">
                  <c:v>5.778872279084615</c:v>
                </c:pt>
                <c:pt idx="23">
                  <c:v>4.13496168076766</c:v>
                </c:pt>
                <c:pt idx="24">
                  <c:v>3.750916283398748</c:v>
                </c:pt>
                <c:pt idx="25">
                  <c:v>6.70234358753832</c:v>
                </c:pt>
                <c:pt idx="26">
                  <c:v>3.67454795932478</c:v>
                </c:pt>
                <c:pt idx="27">
                  <c:v>2.543691674553858</c:v>
                </c:pt>
                <c:pt idx="28">
                  <c:v>3.302556677034558</c:v>
                </c:pt>
                <c:pt idx="29">
                  <c:v>4.91106643143688</c:v>
                </c:pt>
                <c:pt idx="30">
                  <c:v>4.128727385079526</c:v>
                </c:pt>
                <c:pt idx="31">
                  <c:v>2.973612010206571</c:v>
                </c:pt>
              </c:numCache>
            </c:numRef>
          </c:val>
        </c:ser>
        <c:ser>
          <c:idx val="0"/>
          <c:order val="1"/>
          <c:tx>
            <c:v>Tempo Comunicação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'Tcom. Vs Tcomp. MPI - 2nodo'!$B$5:$B$36</c:f>
              <c:numCache>
                <c:formatCode>General</c:formatCode>
                <c:ptCount val="32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  <c:pt idx="28">
                  <c:v>58.0</c:v>
                </c:pt>
                <c:pt idx="29">
                  <c:v>60.0</c:v>
                </c:pt>
                <c:pt idx="30">
                  <c:v>62.0</c:v>
                </c:pt>
                <c:pt idx="31">
                  <c:v>64.0</c:v>
                </c:pt>
              </c:numCache>
            </c:numRef>
          </c:cat>
          <c:val>
            <c:numRef>
              <c:f>'Tcom. Vs Tcomp. MPI - 2nodo'!$F$37:$F$68</c:f>
              <c:numCache>
                <c:formatCode>0.0</c:formatCode>
                <c:ptCount val="32"/>
                <c:pt idx="0">
                  <c:v>50.00957477857266</c:v>
                </c:pt>
                <c:pt idx="1">
                  <c:v>41.69729696139066</c:v>
                </c:pt>
                <c:pt idx="2">
                  <c:v>39.06553743094672</c:v>
                </c:pt>
                <c:pt idx="3">
                  <c:v>34.51740124189846</c:v>
                </c:pt>
                <c:pt idx="4">
                  <c:v>54.09259749449021</c:v>
                </c:pt>
                <c:pt idx="5">
                  <c:v>69.35178597837331</c:v>
                </c:pt>
                <c:pt idx="6">
                  <c:v>75.39118191798624</c:v>
                </c:pt>
                <c:pt idx="7">
                  <c:v>77.30695515558462</c:v>
                </c:pt>
                <c:pt idx="8">
                  <c:v>67.24441194110835</c:v>
                </c:pt>
                <c:pt idx="9">
                  <c:v>70.63266922169184</c:v>
                </c:pt>
                <c:pt idx="10">
                  <c:v>77.10164549652299</c:v>
                </c:pt>
                <c:pt idx="11">
                  <c:v>72.68783210693934</c:v>
                </c:pt>
                <c:pt idx="12">
                  <c:v>79.89010771872816</c:v>
                </c:pt>
                <c:pt idx="13">
                  <c:v>80.36676555270348</c:v>
                </c:pt>
                <c:pt idx="14">
                  <c:v>93.64347306902627</c:v>
                </c:pt>
                <c:pt idx="15">
                  <c:v>94.80280783872517</c:v>
                </c:pt>
                <c:pt idx="16">
                  <c:v>92.7340636683517</c:v>
                </c:pt>
                <c:pt idx="17">
                  <c:v>95.43008370546871</c:v>
                </c:pt>
                <c:pt idx="18">
                  <c:v>96.27833209698659</c:v>
                </c:pt>
                <c:pt idx="19">
                  <c:v>95.94037040868038</c:v>
                </c:pt>
                <c:pt idx="20">
                  <c:v>96.82082923701274</c:v>
                </c:pt>
                <c:pt idx="21">
                  <c:v>93.87955598426215</c:v>
                </c:pt>
                <c:pt idx="22">
                  <c:v>94.22112772091537</c:v>
                </c:pt>
                <c:pt idx="23">
                  <c:v>95.86503831923234</c:v>
                </c:pt>
                <c:pt idx="24">
                  <c:v>96.24908371660126</c:v>
                </c:pt>
                <c:pt idx="25">
                  <c:v>93.29765641246168</c:v>
                </c:pt>
                <c:pt idx="26">
                  <c:v>96.3254520406752</c:v>
                </c:pt>
                <c:pt idx="27">
                  <c:v>97.45630832544614</c:v>
                </c:pt>
                <c:pt idx="28">
                  <c:v>96.69744332296545</c:v>
                </c:pt>
                <c:pt idx="29">
                  <c:v>95.08893356856312</c:v>
                </c:pt>
                <c:pt idx="30">
                  <c:v>95.87127261492047</c:v>
                </c:pt>
                <c:pt idx="31">
                  <c:v>97.02638798979343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097435184"/>
        <c:axId val="2097438544"/>
      </c:barChart>
      <c:catAx>
        <c:axId val="209743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7438544"/>
        <c:crosses val="autoZero"/>
        <c:auto val="1"/>
        <c:lblAlgn val="ctr"/>
        <c:lblOffset val="100"/>
        <c:noMultiLvlLbl val="0"/>
      </c:catAx>
      <c:valAx>
        <c:axId val="209743854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>
                    <a:solidFill>
                      <a:schemeClr val="tx1"/>
                    </a:solidFill>
                  </a:rPr>
                  <a:t>%</a:t>
                </a:r>
                <a:r>
                  <a:rPr lang="pt-PT" sz="1400" b="1" baseline="0">
                    <a:solidFill>
                      <a:schemeClr val="tx1"/>
                    </a:solidFill>
                  </a:rPr>
                  <a:t> Tempo (ms)</a:t>
                </a:r>
                <a:endParaRPr lang="pt-PT" sz="14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74351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accent1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tx1"/>
                </a:solidFill>
              </a:rPr>
              <a:t>%</a:t>
            </a:r>
            <a:r>
              <a:rPr lang="pt-PT" b="1" baseline="0">
                <a:solidFill>
                  <a:schemeClr val="tx1"/>
                </a:solidFill>
              </a:rPr>
              <a:t>Tempo Comunicação vs %Tempo Computação</a:t>
            </a:r>
          </a:p>
          <a:p>
            <a:pPr>
              <a:defRPr/>
            </a:pPr>
            <a:r>
              <a:rPr lang="pt-PT" b="1" baseline="0">
                <a:solidFill>
                  <a:schemeClr val="tx1"/>
                </a:solidFill>
              </a:rPr>
              <a:t>(Matriz 4096x4096; N_MAX = 8000) - 2 Nodos</a:t>
            </a:r>
            <a:endParaRPr lang="pt-PT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Tempo Computação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'Tcom. Vs Tcomp. MPI - 2nodo'!$B$5:$B$36</c:f>
              <c:numCache>
                <c:formatCode>General</c:formatCode>
                <c:ptCount val="32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  <c:pt idx="28">
                  <c:v>58.0</c:v>
                </c:pt>
                <c:pt idx="29">
                  <c:v>60.0</c:v>
                </c:pt>
                <c:pt idx="30">
                  <c:v>62.0</c:v>
                </c:pt>
                <c:pt idx="31">
                  <c:v>64.0</c:v>
                </c:pt>
              </c:numCache>
            </c:numRef>
          </c:cat>
          <c:val>
            <c:numRef>
              <c:f>'Tcom. Vs Tcomp. MPI - 2nodo'!$G$69:$G$100</c:f>
              <c:numCache>
                <c:formatCode>0.0</c:formatCode>
                <c:ptCount val="32"/>
                <c:pt idx="0">
                  <c:v>49.99112680892798</c:v>
                </c:pt>
                <c:pt idx="1">
                  <c:v>65.63553239435245</c:v>
                </c:pt>
                <c:pt idx="2">
                  <c:v>68.9496022551473</c:v>
                </c:pt>
                <c:pt idx="3">
                  <c:v>74.4366704707751</c:v>
                </c:pt>
                <c:pt idx="4">
                  <c:v>63.06860339397532</c:v>
                </c:pt>
                <c:pt idx="5">
                  <c:v>60.75069496905245</c:v>
                </c:pt>
                <c:pt idx="6">
                  <c:v>62.48869059789466</c:v>
                </c:pt>
                <c:pt idx="7">
                  <c:v>66.19019004758061</c:v>
                </c:pt>
                <c:pt idx="8">
                  <c:v>58.80636310612641</c:v>
                </c:pt>
                <c:pt idx="9">
                  <c:v>56.65604486221576</c:v>
                </c:pt>
                <c:pt idx="10">
                  <c:v>57.00042199058997</c:v>
                </c:pt>
                <c:pt idx="11">
                  <c:v>56.75603935546836</c:v>
                </c:pt>
                <c:pt idx="12">
                  <c:v>58.49514646894987</c:v>
                </c:pt>
                <c:pt idx="13">
                  <c:v>57.63429754952836</c:v>
                </c:pt>
                <c:pt idx="14">
                  <c:v>29.87120498031343</c:v>
                </c:pt>
                <c:pt idx="15">
                  <c:v>29.96828547000495</c:v>
                </c:pt>
                <c:pt idx="16">
                  <c:v>20.49404023195468</c:v>
                </c:pt>
                <c:pt idx="17">
                  <c:v>23.71569036516574</c:v>
                </c:pt>
                <c:pt idx="18">
                  <c:v>23.82769303564485</c:v>
                </c:pt>
                <c:pt idx="19">
                  <c:v>18.31496233649614</c:v>
                </c:pt>
                <c:pt idx="20">
                  <c:v>15.99438360590776</c:v>
                </c:pt>
                <c:pt idx="21">
                  <c:v>12.35429346440876</c:v>
                </c:pt>
                <c:pt idx="22">
                  <c:v>37.32284007623157</c:v>
                </c:pt>
                <c:pt idx="23">
                  <c:v>23.21493409020812</c:v>
                </c:pt>
                <c:pt idx="24">
                  <c:v>14.87605144996211</c:v>
                </c:pt>
                <c:pt idx="25">
                  <c:v>17.56383323160719</c:v>
                </c:pt>
                <c:pt idx="26">
                  <c:v>15.64905367601655</c:v>
                </c:pt>
                <c:pt idx="27">
                  <c:v>22.1683108215998</c:v>
                </c:pt>
                <c:pt idx="28">
                  <c:v>25.84925239082409</c:v>
                </c:pt>
                <c:pt idx="29">
                  <c:v>32.07787412721709</c:v>
                </c:pt>
                <c:pt idx="30">
                  <c:v>25.96428635578038</c:v>
                </c:pt>
                <c:pt idx="31">
                  <c:v>19.67898173750473</c:v>
                </c:pt>
              </c:numCache>
            </c:numRef>
          </c:val>
        </c:ser>
        <c:ser>
          <c:idx val="0"/>
          <c:order val="1"/>
          <c:tx>
            <c:v>Tempo Comunicação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'Tcom. Vs Tcomp. MPI - 2nodo'!$B$5:$B$36</c:f>
              <c:numCache>
                <c:formatCode>General</c:formatCode>
                <c:ptCount val="32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  <c:pt idx="28">
                  <c:v>58.0</c:v>
                </c:pt>
                <c:pt idx="29">
                  <c:v>60.0</c:v>
                </c:pt>
                <c:pt idx="30">
                  <c:v>62.0</c:v>
                </c:pt>
                <c:pt idx="31">
                  <c:v>64.0</c:v>
                </c:pt>
              </c:numCache>
            </c:numRef>
          </c:cat>
          <c:val>
            <c:numRef>
              <c:f>'Tcom. Vs Tcomp. MPI - 2nodo'!$F$69:$F$100</c:f>
              <c:numCache>
                <c:formatCode>0.0</c:formatCode>
                <c:ptCount val="32"/>
                <c:pt idx="0">
                  <c:v>50.00887319107203</c:v>
                </c:pt>
                <c:pt idx="1">
                  <c:v>34.36446760564755</c:v>
                </c:pt>
                <c:pt idx="2">
                  <c:v>31.05039774485269</c:v>
                </c:pt>
                <c:pt idx="3">
                  <c:v>25.5633295292249</c:v>
                </c:pt>
                <c:pt idx="4">
                  <c:v>36.93139660602468</c:v>
                </c:pt>
                <c:pt idx="5">
                  <c:v>39.24930503094755</c:v>
                </c:pt>
                <c:pt idx="6">
                  <c:v>37.51130940210535</c:v>
                </c:pt>
                <c:pt idx="7">
                  <c:v>33.80980995241939</c:v>
                </c:pt>
                <c:pt idx="8">
                  <c:v>41.19363689387357</c:v>
                </c:pt>
                <c:pt idx="9">
                  <c:v>43.34395513778425</c:v>
                </c:pt>
                <c:pt idx="10">
                  <c:v>42.99957800941002</c:v>
                </c:pt>
                <c:pt idx="11">
                  <c:v>43.24396064453164</c:v>
                </c:pt>
                <c:pt idx="12">
                  <c:v>41.50485353105013</c:v>
                </c:pt>
                <c:pt idx="13">
                  <c:v>42.36570245047163</c:v>
                </c:pt>
                <c:pt idx="14">
                  <c:v>70.12879501968656</c:v>
                </c:pt>
                <c:pt idx="15">
                  <c:v>70.03171452999504</c:v>
                </c:pt>
                <c:pt idx="16">
                  <c:v>79.5059597680453</c:v>
                </c:pt>
                <c:pt idx="17">
                  <c:v>76.28430963483427</c:v>
                </c:pt>
                <c:pt idx="18">
                  <c:v>76.17230696435516</c:v>
                </c:pt>
                <c:pt idx="19">
                  <c:v>81.68503766350386</c:v>
                </c:pt>
                <c:pt idx="20">
                  <c:v>84.00561639409224</c:v>
                </c:pt>
                <c:pt idx="21">
                  <c:v>87.64570653559124</c:v>
                </c:pt>
                <c:pt idx="22">
                  <c:v>62.67715992376844</c:v>
                </c:pt>
                <c:pt idx="23">
                  <c:v>76.78506590979188</c:v>
                </c:pt>
                <c:pt idx="24">
                  <c:v>85.12394855003789</c:v>
                </c:pt>
                <c:pt idx="25">
                  <c:v>82.4361667683928</c:v>
                </c:pt>
                <c:pt idx="26">
                  <c:v>84.35094632398345</c:v>
                </c:pt>
                <c:pt idx="27">
                  <c:v>77.83168917840021</c:v>
                </c:pt>
                <c:pt idx="28">
                  <c:v>74.15074760917591</c:v>
                </c:pt>
                <c:pt idx="29">
                  <c:v>67.92212587278291</c:v>
                </c:pt>
                <c:pt idx="30">
                  <c:v>74.0357136442196</c:v>
                </c:pt>
                <c:pt idx="31">
                  <c:v>80.32101826249526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097498096"/>
        <c:axId val="2097501456"/>
      </c:barChart>
      <c:catAx>
        <c:axId val="209749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7501456"/>
        <c:crosses val="autoZero"/>
        <c:auto val="1"/>
        <c:lblAlgn val="ctr"/>
        <c:lblOffset val="100"/>
        <c:noMultiLvlLbl val="0"/>
      </c:catAx>
      <c:valAx>
        <c:axId val="2097501456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>
                    <a:solidFill>
                      <a:schemeClr val="tx1"/>
                    </a:solidFill>
                  </a:rPr>
                  <a:t>%</a:t>
                </a:r>
                <a:r>
                  <a:rPr lang="pt-PT" sz="1400" b="1" baseline="0">
                    <a:solidFill>
                      <a:schemeClr val="tx1"/>
                    </a:solidFill>
                  </a:rPr>
                  <a:t> Tempo (ms)</a:t>
                </a:r>
                <a:endParaRPr lang="pt-PT" sz="14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74980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accent1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b="1">
                <a:solidFill>
                  <a:schemeClr val="tx1"/>
                </a:solidFill>
              </a:rPr>
              <a:t>%</a:t>
            </a:r>
            <a:r>
              <a:rPr lang="pt-PT" b="1" baseline="0">
                <a:solidFill>
                  <a:schemeClr val="tx1"/>
                </a:solidFill>
              </a:rPr>
              <a:t>Tempo Comunicação vs %Tempo Computação</a:t>
            </a:r>
          </a:p>
          <a:p>
            <a:pPr>
              <a:defRPr/>
            </a:pPr>
            <a:r>
              <a:rPr lang="pt-PT" b="1" baseline="0">
                <a:solidFill>
                  <a:schemeClr val="tx1"/>
                </a:solidFill>
              </a:rPr>
              <a:t>(Matriz 8192x8192; N_MAX = 8000) - 2 Nodos</a:t>
            </a:r>
            <a:endParaRPr lang="pt-PT" b="1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v>Tempo Computação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'Tcom. Vs Tcomp. MPI - 2nodo'!$B$5:$B$36</c:f>
              <c:numCache>
                <c:formatCode>General</c:formatCode>
                <c:ptCount val="32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  <c:pt idx="28">
                  <c:v>58.0</c:v>
                </c:pt>
                <c:pt idx="29">
                  <c:v>60.0</c:v>
                </c:pt>
                <c:pt idx="30">
                  <c:v>62.0</c:v>
                </c:pt>
                <c:pt idx="31">
                  <c:v>64.0</c:v>
                </c:pt>
              </c:numCache>
            </c:numRef>
          </c:cat>
          <c:val>
            <c:numRef>
              <c:f>'Tcom. Vs Tcomp. MPI - 2nodo'!$G$101:$G$132</c:f>
              <c:numCache>
                <c:formatCode>0.0</c:formatCode>
                <c:ptCount val="32"/>
                <c:pt idx="0">
                  <c:v>49.99090237310845</c:v>
                </c:pt>
                <c:pt idx="1">
                  <c:v>69.28598760799292</c:v>
                </c:pt>
                <c:pt idx="2">
                  <c:v>77.19578454062301</c:v>
                </c:pt>
                <c:pt idx="3">
                  <c:v>82.50239724499239</c:v>
                </c:pt>
                <c:pt idx="4">
                  <c:v>70.65104688585878</c:v>
                </c:pt>
                <c:pt idx="5">
                  <c:v>67.4871783232296</c:v>
                </c:pt>
                <c:pt idx="6">
                  <c:v>77.91333877770896</c:v>
                </c:pt>
                <c:pt idx="7">
                  <c:v>68.20244912359155</c:v>
                </c:pt>
                <c:pt idx="8">
                  <c:v>62.66210175943328</c:v>
                </c:pt>
                <c:pt idx="9">
                  <c:v>64.06496571466783</c:v>
                </c:pt>
                <c:pt idx="10">
                  <c:v>67.05325366050733</c:v>
                </c:pt>
                <c:pt idx="11">
                  <c:v>63.91838424202726</c:v>
                </c:pt>
                <c:pt idx="12">
                  <c:v>66.1097355541207</c:v>
                </c:pt>
                <c:pt idx="13">
                  <c:v>70.60824548237302</c:v>
                </c:pt>
                <c:pt idx="14">
                  <c:v>75.33347515292962</c:v>
                </c:pt>
                <c:pt idx="15">
                  <c:v>46.07245357226966</c:v>
                </c:pt>
                <c:pt idx="16">
                  <c:v>47.931737900925</c:v>
                </c:pt>
                <c:pt idx="17">
                  <c:v>44.00291299379778</c:v>
                </c:pt>
                <c:pt idx="18">
                  <c:v>43.31360067552463</c:v>
                </c:pt>
                <c:pt idx="19">
                  <c:v>40.30458982550241</c:v>
                </c:pt>
                <c:pt idx="20">
                  <c:v>46.06746895725729</c:v>
                </c:pt>
                <c:pt idx="21">
                  <c:v>59.44590310512343</c:v>
                </c:pt>
                <c:pt idx="22">
                  <c:v>39.70565908155167</c:v>
                </c:pt>
                <c:pt idx="23">
                  <c:v>55.2385358339708</c:v>
                </c:pt>
                <c:pt idx="24">
                  <c:v>43.1760541849577</c:v>
                </c:pt>
                <c:pt idx="25">
                  <c:v>49.5976079046221</c:v>
                </c:pt>
                <c:pt idx="26">
                  <c:v>42.89430975241017</c:v>
                </c:pt>
                <c:pt idx="27">
                  <c:v>53.29808155460186</c:v>
                </c:pt>
                <c:pt idx="28">
                  <c:v>44.59636891118772</c:v>
                </c:pt>
                <c:pt idx="29">
                  <c:v>45.2361063276356</c:v>
                </c:pt>
                <c:pt idx="30">
                  <c:v>34.9737788141073</c:v>
                </c:pt>
                <c:pt idx="31">
                  <c:v>40.0623471259122</c:v>
                </c:pt>
              </c:numCache>
            </c:numRef>
          </c:val>
        </c:ser>
        <c:ser>
          <c:idx val="0"/>
          <c:order val="1"/>
          <c:tx>
            <c:v>Tempo Comunicação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'Tcom. Vs Tcomp. MPI - 2nodo'!$B$5:$B$36</c:f>
              <c:numCache>
                <c:formatCode>General</c:formatCode>
                <c:ptCount val="32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  <c:pt idx="28">
                  <c:v>58.0</c:v>
                </c:pt>
                <c:pt idx="29">
                  <c:v>60.0</c:v>
                </c:pt>
                <c:pt idx="30">
                  <c:v>62.0</c:v>
                </c:pt>
                <c:pt idx="31">
                  <c:v>64.0</c:v>
                </c:pt>
              </c:numCache>
            </c:numRef>
          </c:cat>
          <c:val>
            <c:numRef>
              <c:f>'Tcom. Vs Tcomp. MPI - 2nodo'!$F$101:$F$132</c:f>
              <c:numCache>
                <c:formatCode>0.0</c:formatCode>
                <c:ptCount val="32"/>
                <c:pt idx="0">
                  <c:v>50.00909762689155</c:v>
                </c:pt>
                <c:pt idx="1">
                  <c:v>30.71401239200708</c:v>
                </c:pt>
                <c:pt idx="2">
                  <c:v>22.804215459377</c:v>
                </c:pt>
                <c:pt idx="3">
                  <c:v>17.49760275500761</c:v>
                </c:pt>
                <c:pt idx="4">
                  <c:v>29.34895311414122</c:v>
                </c:pt>
                <c:pt idx="5">
                  <c:v>32.51282167677039</c:v>
                </c:pt>
                <c:pt idx="6">
                  <c:v>22.08666122229104</c:v>
                </c:pt>
                <c:pt idx="7">
                  <c:v>31.79755087640845</c:v>
                </c:pt>
                <c:pt idx="8">
                  <c:v>37.33789824056671</c:v>
                </c:pt>
                <c:pt idx="9">
                  <c:v>35.93503428533216</c:v>
                </c:pt>
                <c:pt idx="10">
                  <c:v>32.94674633949266</c:v>
                </c:pt>
                <c:pt idx="11">
                  <c:v>36.08161575797274</c:v>
                </c:pt>
                <c:pt idx="12">
                  <c:v>33.89026444587929</c:v>
                </c:pt>
                <c:pt idx="13">
                  <c:v>29.39175451762698</c:v>
                </c:pt>
                <c:pt idx="14">
                  <c:v>24.66652484707038</c:v>
                </c:pt>
                <c:pt idx="15">
                  <c:v>53.92754642773033</c:v>
                </c:pt>
                <c:pt idx="16">
                  <c:v>52.068262099075</c:v>
                </c:pt>
                <c:pt idx="17">
                  <c:v>55.99708700620221</c:v>
                </c:pt>
                <c:pt idx="18">
                  <c:v>56.68639932447538</c:v>
                </c:pt>
                <c:pt idx="19">
                  <c:v>59.69541017449759</c:v>
                </c:pt>
                <c:pt idx="20">
                  <c:v>53.93253104274272</c:v>
                </c:pt>
                <c:pt idx="21">
                  <c:v>40.55409689487656</c:v>
                </c:pt>
                <c:pt idx="22">
                  <c:v>60.29434091844832</c:v>
                </c:pt>
                <c:pt idx="23">
                  <c:v>44.7614641660292</c:v>
                </c:pt>
                <c:pt idx="24">
                  <c:v>56.82394581504229</c:v>
                </c:pt>
                <c:pt idx="25">
                  <c:v>50.4023920953779</c:v>
                </c:pt>
                <c:pt idx="26">
                  <c:v>57.10569024758982</c:v>
                </c:pt>
                <c:pt idx="27">
                  <c:v>46.70191844539814</c:v>
                </c:pt>
                <c:pt idx="28">
                  <c:v>55.40363108881228</c:v>
                </c:pt>
                <c:pt idx="29">
                  <c:v>54.7638936723644</c:v>
                </c:pt>
                <c:pt idx="30">
                  <c:v>65.0262211858927</c:v>
                </c:pt>
                <c:pt idx="31">
                  <c:v>59.9376528740878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097545280"/>
        <c:axId val="2097548640"/>
      </c:barChart>
      <c:catAx>
        <c:axId val="2097545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7548640"/>
        <c:crosses val="autoZero"/>
        <c:auto val="1"/>
        <c:lblAlgn val="ctr"/>
        <c:lblOffset val="100"/>
        <c:noMultiLvlLbl val="0"/>
      </c:catAx>
      <c:valAx>
        <c:axId val="2097548640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 b="1">
                    <a:solidFill>
                      <a:schemeClr val="tx1"/>
                    </a:solidFill>
                  </a:rPr>
                  <a:t>%</a:t>
                </a:r>
                <a:r>
                  <a:rPr lang="pt-PT" sz="1400" b="1" baseline="0">
                    <a:solidFill>
                      <a:schemeClr val="tx1"/>
                    </a:solidFill>
                  </a:rPr>
                  <a:t> Tempo (ms)</a:t>
                </a:r>
                <a:endParaRPr lang="pt-PT" sz="14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75452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accent1"/>
            </a:solidFill>
            <a:prstDash val="solid"/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Comparação SpeedUp's:</a:t>
            </a:r>
            <a:r>
              <a:rPr lang="en-US" sz="1800" b="1" baseline="0">
                <a:solidFill>
                  <a:schemeClr val="tx1"/>
                </a:solidFill>
              </a:rPr>
              <a:t> OpenMP vs MPI - 1nodo</a:t>
            </a:r>
          </a:p>
          <a:p>
            <a:pPr>
              <a:defRPr sz="1800"/>
            </a:pPr>
            <a:r>
              <a:rPr lang="en-US" sz="1800" b="1">
                <a:solidFill>
                  <a:schemeClr val="tx1"/>
                </a:solidFill>
              </a:rPr>
              <a:t>(N_MAX=1000)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Matriz 1024x1024 - OpenMP</c:v>
          </c:tx>
          <c:spPr>
            <a:ln w="28575" cap="rnd">
              <a:solidFill>
                <a:srgbClr val="0070C0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8575">
                <a:solidFill>
                  <a:srgbClr val="0070C0"/>
                </a:solidFill>
                <a:prstDash val="solid"/>
                <a:headEnd type="none" w="med" len="med"/>
                <a:tailEnd type="none" w="med" len="med"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'Ganhos - OpenMP'!$D$12:$D$24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OpenMP'!$G$12:$G$24</c:f>
              <c:numCache>
                <c:formatCode>General</c:formatCode>
                <c:ptCount val="13"/>
                <c:pt idx="0">
                  <c:v>0.0</c:v>
                </c:pt>
                <c:pt idx="1">
                  <c:v>1.546728645950649</c:v>
                </c:pt>
                <c:pt idx="2">
                  <c:v>2.465848585624421</c:v>
                </c:pt>
                <c:pt idx="3">
                  <c:v>3.225164489407422</c:v>
                </c:pt>
                <c:pt idx="4">
                  <c:v>3.724155473911301</c:v>
                </c:pt>
                <c:pt idx="5">
                  <c:v>3.967825895756311</c:v>
                </c:pt>
                <c:pt idx="6">
                  <c:v>4.27928471963712</c:v>
                </c:pt>
                <c:pt idx="7">
                  <c:v>4.230442533842907</c:v>
                </c:pt>
                <c:pt idx="8">
                  <c:v>4.344964484997466</c:v>
                </c:pt>
                <c:pt idx="9">
                  <c:v>4.25457765495763</c:v>
                </c:pt>
                <c:pt idx="10">
                  <c:v>4.182218006209037</c:v>
                </c:pt>
                <c:pt idx="11">
                  <c:v>4.327650152536796</c:v>
                </c:pt>
                <c:pt idx="12">
                  <c:v>4.329968471861834</c:v>
                </c:pt>
              </c:numCache>
            </c:numRef>
          </c:yVal>
          <c:smooth val="0"/>
        </c:ser>
        <c:ser>
          <c:idx val="1"/>
          <c:order val="1"/>
          <c:tx>
            <c:v>Matriz 2048x2048 - OpenMP</c:v>
          </c:tx>
          <c:spPr>
            <a:ln w="28575" cap="rnd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8575">
                <a:solidFill>
                  <a:schemeClr val="accent2"/>
                </a:solidFill>
                <a:prstDash val="solid"/>
              </a:ln>
              <a:effectLst/>
            </c:spPr>
          </c:marker>
          <c:xVal>
            <c:numRef>
              <c:f>'Ganhos - OpenMP'!$D$64:$D$76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OpenMP'!$G$64:$G$76</c:f>
              <c:numCache>
                <c:formatCode>General</c:formatCode>
                <c:ptCount val="13"/>
                <c:pt idx="0">
                  <c:v>0.0</c:v>
                </c:pt>
                <c:pt idx="1">
                  <c:v>2.312053120882902</c:v>
                </c:pt>
                <c:pt idx="2">
                  <c:v>3.741285124384244</c:v>
                </c:pt>
                <c:pt idx="3">
                  <c:v>4.682204096965854</c:v>
                </c:pt>
                <c:pt idx="4">
                  <c:v>5.443333406392337</c:v>
                </c:pt>
                <c:pt idx="5">
                  <c:v>5.982532053712662</c:v>
                </c:pt>
                <c:pt idx="6">
                  <c:v>6.38954409669781</c:v>
                </c:pt>
                <c:pt idx="7">
                  <c:v>6.705699936798483</c:v>
                </c:pt>
                <c:pt idx="8">
                  <c:v>6.290144169209569</c:v>
                </c:pt>
                <c:pt idx="9">
                  <c:v>6.102524176066194</c:v>
                </c:pt>
                <c:pt idx="10">
                  <c:v>6.347718129064627</c:v>
                </c:pt>
                <c:pt idx="11">
                  <c:v>6.19671438815945</c:v>
                </c:pt>
                <c:pt idx="12">
                  <c:v>7.108671776442027</c:v>
                </c:pt>
              </c:numCache>
            </c:numRef>
          </c:yVal>
          <c:smooth val="0"/>
        </c:ser>
        <c:ser>
          <c:idx val="2"/>
          <c:order val="2"/>
          <c:tx>
            <c:v>Matriz 4096x4096 - OpenMP</c:v>
          </c:tx>
          <c:spPr>
            <a:ln w="28575" cap="rnd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28575">
                <a:solidFill>
                  <a:schemeClr val="accent3"/>
                </a:solidFill>
                <a:prstDash val="solid"/>
              </a:ln>
              <a:effectLst/>
            </c:spPr>
          </c:marker>
          <c:xVal>
            <c:numRef>
              <c:f>'Ganhos - OpenMP'!$D$116:$D$128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OpenMP'!$G$116:$G$128</c:f>
              <c:numCache>
                <c:formatCode>General</c:formatCode>
                <c:ptCount val="13"/>
                <c:pt idx="0">
                  <c:v>0.0</c:v>
                </c:pt>
                <c:pt idx="1">
                  <c:v>1.527752360814251</c:v>
                </c:pt>
                <c:pt idx="2">
                  <c:v>2.438171739325903</c:v>
                </c:pt>
                <c:pt idx="3">
                  <c:v>2.834447008313699</c:v>
                </c:pt>
                <c:pt idx="4">
                  <c:v>2.847549601386913</c:v>
                </c:pt>
                <c:pt idx="5">
                  <c:v>2.994956609105509</c:v>
                </c:pt>
                <c:pt idx="6">
                  <c:v>2.933435709569415</c:v>
                </c:pt>
                <c:pt idx="7">
                  <c:v>2.871249951442502</c:v>
                </c:pt>
                <c:pt idx="8">
                  <c:v>2.793853739259453</c:v>
                </c:pt>
                <c:pt idx="9">
                  <c:v>2.79054219728739</c:v>
                </c:pt>
                <c:pt idx="10">
                  <c:v>2.86790296316477</c:v>
                </c:pt>
                <c:pt idx="11">
                  <c:v>2.87679459089987</c:v>
                </c:pt>
                <c:pt idx="12">
                  <c:v>2.883665677508601</c:v>
                </c:pt>
              </c:numCache>
            </c:numRef>
          </c:yVal>
          <c:smooth val="0"/>
        </c:ser>
        <c:ser>
          <c:idx val="3"/>
          <c:order val="3"/>
          <c:tx>
            <c:v>Matriz 8192x8192 - OpenMP</c:v>
          </c:tx>
          <c:spPr>
            <a:ln w="28575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28575">
                <a:solidFill>
                  <a:schemeClr val="accent4"/>
                </a:solidFill>
                <a:prstDash val="solid"/>
              </a:ln>
              <a:effectLst/>
            </c:spPr>
          </c:marker>
          <c:xVal>
            <c:numRef>
              <c:f>'Ganhos - OpenMP'!$D$168:$D$180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OpenMP'!$G$168:$G$180</c:f>
              <c:numCache>
                <c:formatCode>General</c:formatCode>
                <c:ptCount val="13"/>
                <c:pt idx="0">
                  <c:v>0.0</c:v>
                </c:pt>
                <c:pt idx="1">
                  <c:v>1.452748602271528</c:v>
                </c:pt>
                <c:pt idx="2">
                  <c:v>2.387613250530261</c:v>
                </c:pt>
                <c:pt idx="3">
                  <c:v>2.744580312254196</c:v>
                </c:pt>
                <c:pt idx="4">
                  <c:v>2.802841813158996</c:v>
                </c:pt>
                <c:pt idx="5">
                  <c:v>2.878084526387484</c:v>
                </c:pt>
                <c:pt idx="6">
                  <c:v>2.865865363813714</c:v>
                </c:pt>
                <c:pt idx="7">
                  <c:v>2.808425049523628</c:v>
                </c:pt>
                <c:pt idx="8">
                  <c:v>2.562873806679894</c:v>
                </c:pt>
                <c:pt idx="9">
                  <c:v>2.482626664813539</c:v>
                </c:pt>
                <c:pt idx="10">
                  <c:v>2.658943086226062</c:v>
                </c:pt>
                <c:pt idx="11">
                  <c:v>2.681582822953961</c:v>
                </c:pt>
                <c:pt idx="12">
                  <c:v>2.638104038524947</c:v>
                </c:pt>
              </c:numCache>
            </c:numRef>
          </c:yVal>
          <c:smooth val="0"/>
        </c:ser>
        <c:ser>
          <c:idx val="4"/>
          <c:order val="4"/>
          <c:tx>
            <c:v>Matriz 1024x1024 - MPI</c:v>
          </c:tx>
          <c:spPr>
            <a:ln w="12700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12700">
                <a:solidFill>
                  <a:srgbClr val="00B050"/>
                </a:solidFill>
                <a:prstDash val="dash"/>
              </a:ln>
              <a:effectLst/>
            </c:spPr>
          </c:marker>
          <c:xVal>
            <c:numRef>
              <c:f>'Ganhos MPI - 1nodo'!$B$6:$B$21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- 1nodo'!$D$6:$D$21</c:f>
              <c:numCache>
                <c:formatCode>General</c:formatCode>
                <c:ptCount val="16"/>
                <c:pt idx="0">
                  <c:v>1.024612692910787</c:v>
                </c:pt>
                <c:pt idx="1">
                  <c:v>2.123417600280221</c:v>
                </c:pt>
                <c:pt idx="2">
                  <c:v>2.758229434190297</c:v>
                </c:pt>
                <c:pt idx="3">
                  <c:v>3.061920921789914</c:v>
                </c:pt>
                <c:pt idx="4">
                  <c:v>3.437134421974215</c:v>
                </c:pt>
                <c:pt idx="5">
                  <c:v>3.63037162146356</c:v>
                </c:pt>
                <c:pt idx="6">
                  <c:v>3.816276244669916</c:v>
                </c:pt>
                <c:pt idx="7">
                  <c:v>3.987912178274813</c:v>
                </c:pt>
                <c:pt idx="8">
                  <c:v>3.000570375655207</c:v>
                </c:pt>
                <c:pt idx="9">
                  <c:v>3.936384896739599</c:v>
                </c:pt>
                <c:pt idx="10">
                  <c:v>3.281327835923459</c:v>
                </c:pt>
                <c:pt idx="11">
                  <c:v>1.123477203295351</c:v>
                </c:pt>
                <c:pt idx="12">
                  <c:v>3.140991052074457</c:v>
                </c:pt>
                <c:pt idx="13">
                  <c:v>2.25030051780414</c:v>
                </c:pt>
                <c:pt idx="14">
                  <c:v>0.382415487602516</c:v>
                </c:pt>
                <c:pt idx="15">
                  <c:v>0.140313062145896</c:v>
                </c:pt>
              </c:numCache>
            </c:numRef>
          </c:yVal>
          <c:smooth val="0"/>
        </c:ser>
        <c:ser>
          <c:idx val="5"/>
          <c:order val="5"/>
          <c:tx>
            <c:v>Matriz 2048x2048 - MPI</c:v>
          </c:tx>
          <c:spPr>
            <a:ln w="12700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12700">
                <a:solidFill>
                  <a:srgbClr val="7030A0"/>
                </a:solidFill>
                <a:prstDash val="dash"/>
              </a:ln>
              <a:effectLst/>
            </c:spPr>
          </c:marker>
          <c:xVal>
            <c:numRef>
              <c:f>'Ganhos MPI - 1nodo'!$B$23:$B$38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- 1nodo'!$D$23:$D$38</c:f>
              <c:numCache>
                <c:formatCode>General</c:formatCode>
                <c:ptCount val="16"/>
                <c:pt idx="0">
                  <c:v>0.865102580275518</c:v>
                </c:pt>
                <c:pt idx="1">
                  <c:v>1.846132477508866</c:v>
                </c:pt>
                <c:pt idx="2">
                  <c:v>2.100149175338808</c:v>
                </c:pt>
                <c:pt idx="3">
                  <c:v>2.198215212393462</c:v>
                </c:pt>
                <c:pt idx="4">
                  <c:v>3.214027948531755</c:v>
                </c:pt>
                <c:pt idx="5">
                  <c:v>5.087805196352249</c:v>
                </c:pt>
                <c:pt idx="6">
                  <c:v>6.259499578999643</c:v>
                </c:pt>
                <c:pt idx="7">
                  <c:v>6.946132180330092</c:v>
                </c:pt>
                <c:pt idx="8">
                  <c:v>3.211828061026055</c:v>
                </c:pt>
                <c:pt idx="9">
                  <c:v>4.46074197363817</c:v>
                </c:pt>
                <c:pt idx="10">
                  <c:v>5.27166259039919</c:v>
                </c:pt>
                <c:pt idx="11">
                  <c:v>6.981787381316551</c:v>
                </c:pt>
                <c:pt idx="12">
                  <c:v>7.118376355089786</c:v>
                </c:pt>
                <c:pt idx="13">
                  <c:v>2.430845732187647</c:v>
                </c:pt>
                <c:pt idx="14">
                  <c:v>2.733884931654293</c:v>
                </c:pt>
                <c:pt idx="15">
                  <c:v>0.999754442474087</c:v>
                </c:pt>
              </c:numCache>
            </c:numRef>
          </c:yVal>
          <c:smooth val="0"/>
        </c:ser>
        <c:ser>
          <c:idx val="6"/>
          <c:order val="6"/>
          <c:tx>
            <c:v>Matriz 4096x4096 - MPI</c:v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12700">
                <a:solidFill>
                  <a:srgbClr val="FF0000"/>
                </a:solidFill>
                <a:prstDash val="dash"/>
              </a:ln>
              <a:effectLst/>
            </c:spPr>
          </c:marker>
          <c:xVal>
            <c:numRef>
              <c:f>'Ganhos MPI - 1nodo'!$B$40:$B$55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- 1nodo'!$D$40:$D$55</c:f>
              <c:numCache>
                <c:formatCode>General</c:formatCode>
                <c:ptCount val="16"/>
                <c:pt idx="0">
                  <c:v>0.884681998153087</c:v>
                </c:pt>
                <c:pt idx="1">
                  <c:v>2.00327347481428</c:v>
                </c:pt>
                <c:pt idx="2">
                  <c:v>2.293315244289666</c:v>
                </c:pt>
                <c:pt idx="3">
                  <c:v>2.411853253502777</c:v>
                </c:pt>
                <c:pt idx="4">
                  <c:v>2.862991582897738</c:v>
                </c:pt>
                <c:pt idx="5">
                  <c:v>3.577522869649892</c:v>
                </c:pt>
                <c:pt idx="6">
                  <c:v>3.789479820823099</c:v>
                </c:pt>
                <c:pt idx="7">
                  <c:v>4.35786263481284</c:v>
                </c:pt>
                <c:pt idx="8">
                  <c:v>2.869944188447674</c:v>
                </c:pt>
                <c:pt idx="9">
                  <c:v>2.841943990641472</c:v>
                </c:pt>
                <c:pt idx="10">
                  <c:v>3.101022069501267</c:v>
                </c:pt>
                <c:pt idx="11">
                  <c:v>3.59303901892992</c:v>
                </c:pt>
                <c:pt idx="12">
                  <c:v>2.959109740652764</c:v>
                </c:pt>
                <c:pt idx="13">
                  <c:v>2.850044871607498</c:v>
                </c:pt>
                <c:pt idx="14">
                  <c:v>3.222804510679805</c:v>
                </c:pt>
                <c:pt idx="15">
                  <c:v>2.273689897996091</c:v>
                </c:pt>
              </c:numCache>
            </c:numRef>
          </c:yVal>
          <c:smooth val="0"/>
        </c:ser>
        <c:ser>
          <c:idx val="7"/>
          <c:order val="7"/>
          <c:tx>
            <c:v>Matriz 8192x8192 - MPI</c:v>
          </c:tx>
          <c:spPr>
            <a:ln w="12700" cap="rnd">
              <a:solidFill>
                <a:srgbClr val="FF3FFA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FF3FFA"/>
              </a:solidFill>
              <a:ln w="12700">
                <a:solidFill>
                  <a:srgbClr val="002060"/>
                </a:solidFill>
                <a:prstDash val="dash"/>
              </a:ln>
              <a:effectLst/>
            </c:spPr>
          </c:marker>
          <c:xVal>
            <c:numRef>
              <c:f>'Ganhos MPI - 1nodo'!$B$57:$B$72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- 1nodo'!$D$57:$D$72</c:f>
              <c:numCache>
                <c:formatCode>General</c:formatCode>
                <c:ptCount val="16"/>
                <c:pt idx="0">
                  <c:v>0.821495910238705</c:v>
                </c:pt>
                <c:pt idx="1">
                  <c:v>1.890853332062534</c:v>
                </c:pt>
                <c:pt idx="2">
                  <c:v>2.066424381773702</c:v>
                </c:pt>
                <c:pt idx="3">
                  <c:v>2.047904514405011</c:v>
                </c:pt>
                <c:pt idx="4">
                  <c:v>2.650938785663038</c:v>
                </c:pt>
                <c:pt idx="5">
                  <c:v>3.344090801137746</c:v>
                </c:pt>
                <c:pt idx="6">
                  <c:v>3.855937389315454</c:v>
                </c:pt>
                <c:pt idx="7">
                  <c:v>3.778510532790166</c:v>
                </c:pt>
                <c:pt idx="8">
                  <c:v>1.06833600282685</c:v>
                </c:pt>
                <c:pt idx="9">
                  <c:v>2.770455868503871</c:v>
                </c:pt>
                <c:pt idx="10">
                  <c:v>3.068307250820793</c:v>
                </c:pt>
                <c:pt idx="11">
                  <c:v>3.072828923489768</c:v>
                </c:pt>
                <c:pt idx="12">
                  <c:v>2.937401251292431</c:v>
                </c:pt>
                <c:pt idx="13">
                  <c:v>3.224872065800381</c:v>
                </c:pt>
                <c:pt idx="14">
                  <c:v>3.269942569831127</c:v>
                </c:pt>
                <c:pt idx="15">
                  <c:v>3.920724942870808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374240"/>
        <c:axId val="2133380048"/>
      </c:scatterChart>
      <c:valAx>
        <c:axId val="2133374240"/>
        <c:scaling>
          <c:orientation val="minMax"/>
          <c:max val="32.0"/>
          <c:min val="2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800" b="1">
                    <a:solidFill>
                      <a:schemeClr val="tx1"/>
                    </a:solidFill>
                  </a:rPr>
                  <a:t>#</a:t>
                </a:r>
                <a:r>
                  <a:rPr lang="pt-PT" sz="1800" b="1" baseline="0">
                    <a:solidFill>
                      <a:schemeClr val="tx1"/>
                    </a:solidFill>
                  </a:rPr>
                  <a:t> Processos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33380048"/>
        <c:crosses val="autoZero"/>
        <c:crossBetween val="midCat"/>
        <c:majorUnit val="2.0"/>
      </c:valAx>
      <c:valAx>
        <c:axId val="2133380048"/>
        <c:scaling>
          <c:orientation val="minMax"/>
          <c:max val="8.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solidFill>
                      <a:schemeClr val="tx1"/>
                    </a:solidFill>
                    <a:effectLst/>
                  </a:rPr>
                  <a:t>Ganho (TexecSeq/TexecParalel)</a:t>
                </a:r>
                <a:endParaRPr lang="en-US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33374240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Comparação SpeedUp's: OpenMP</a:t>
            </a:r>
            <a:r>
              <a:rPr lang="en-US" sz="1800" b="1" baseline="0">
                <a:solidFill>
                  <a:schemeClr val="tx1"/>
                </a:solidFill>
              </a:rPr>
              <a:t> vs MPI - 1nodo</a:t>
            </a:r>
            <a:endParaRPr lang="en-US" sz="1800" b="1">
              <a:solidFill>
                <a:schemeClr val="tx1"/>
              </a:solidFill>
            </a:endParaRPr>
          </a:p>
          <a:p>
            <a:pPr>
              <a:defRPr sz="1800"/>
            </a:pPr>
            <a:r>
              <a:rPr lang="en-US" sz="1800" b="1">
                <a:solidFill>
                  <a:schemeClr val="tx1"/>
                </a:solidFill>
              </a:rPr>
              <a:t>(N_MAX=2000)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Matriz 1024x1024 - OpenMP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8575">
                <a:solidFill>
                  <a:srgbClr val="0070C0"/>
                </a:solidFill>
                <a:headEnd type="none" w="med" len="med"/>
                <a:tailEnd type="none" w="med" len="med"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'Ganhos - OpenMP'!$D$25:$D$37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OpenMP'!$G$25:$G$37</c:f>
              <c:numCache>
                <c:formatCode>General</c:formatCode>
                <c:ptCount val="13"/>
                <c:pt idx="0">
                  <c:v>0.0</c:v>
                </c:pt>
                <c:pt idx="1">
                  <c:v>1.403470784738288</c:v>
                </c:pt>
                <c:pt idx="2">
                  <c:v>2.092861693485676</c:v>
                </c:pt>
                <c:pt idx="3">
                  <c:v>2.389996925764885</c:v>
                </c:pt>
                <c:pt idx="4">
                  <c:v>2.566574305890372</c:v>
                </c:pt>
                <c:pt idx="5">
                  <c:v>2.676572531669724</c:v>
                </c:pt>
                <c:pt idx="6">
                  <c:v>2.831289722780251</c:v>
                </c:pt>
                <c:pt idx="7">
                  <c:v>2.965271703507505</c:v>
                </c:pt>
                <c:pt idx="8">
                  <c:v>2.939230353889974</c:v>
                </c:pt>
                <c:pt idx="9">
                  <c:v>2.959852087224771</c:v>
                </c:pt>
                <c:pt idx="10">
                  <c:v>2.914616233711977</c:v>
                </c:pt>
                <c:pt idx="11">
                  <c:v>2.997881942913103</c:v>
                </c:pt>
                <c:pt idx="12">
                  <c:v>3.000861421991504</c:v>
                </c:pt>
              </c:numCache>
            </c:numRef>
          </c:yVal>
          <c:smooth val="0"/>
        </c:ser>
        <c:ser>
          <c:idx val="1"/>
          <c:order val="1"/>
          <c:tx>
            <c:v>Matriz 2048x2048 - OpenMP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8575">
                <a:solidFill>
                  <a:schemeClr val="accent2"/>
                </a:solidFill>
              </a:ln>
              <a:effectLst/>
            </c:spPr>
          </c:marker>
          <c:xVal>
            <c:numRef>
              <c:f>'Ganhos - OpenMP'!$D$77:$D$89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OpenMP'!$G$77:$G$89</c:f>
              <c:numCache>
                <c:formatCode>General</c:formatCode>
                <c:ptCount val="13"/>
                <c:pt idx="0">
                  <c:v>0.0</c:v>
                </c:pt>
                <c:pt idx="1">
                  <c:v>2.35541440886576</c:v>
                </c:pt>
                <c:pt idx="2">
                  <c:v>3.785472254058437</c:v>
                </c:pt>
                <c:pt idx="3">
                  <c:v>4.876811245046647</c:v>
                </c:pt>
                <c:pt idx="4">
                  <c:v>5.481106760110474</c:v>
                </c:pt>
                <c:pt idx="5">
                  <c:v>6.523564126993064</c:v>
                </c:pt>
                <c:pt idx="6">
                  <c:v>7.098722148010264</c:v>
                </c:pt>
                <c:pt idx="7">
                  <c:v>7.573239782458093</c:v>
                </c:pt>
                <c:pt idx="8">
                  <c:v>7.523182010414754</c:v>
                </c:pt>
                <c:pt idx="9">
                  <c:v>7.165866710936852</c:v>
                </c:pt>
                <c:pt idx="10">
                  <c:v>6.997024958878638</c:v>
                </c:pt>
                <c:pt idx="11">
                  <c:v>7.396532455156316</c:v>
                </c:pt>
                <c:pt idx="12">
                  <c:v>7.536862214929764</c:v>
                </c:pt>
              </c:numCache>
            </c:numRef>
          </c:yVal>
          <c:smooth val="0"/>
        </c:ser>
        <c:ser>
          <c:idx val="2"/>
          <c:order val="2"/>
          <c:tx>
            <c:v>Matriz 4096x4096 - OpenMP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28575">
                <a:solidFill>
                  <a:schemeClr val="accent3"/>
                </a:solidFill>
              </a:ln>
              <a:effectLst/>
            </c:spPr>
          </c:marker>
          <c:xVal>
            <c:numRef>
              <c:f>'Ganhos - OpenMP'!$D$129:$D$141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OpenMP'!$G$129:$G$141</c:f>
              <c:numCache>
                <c:formatCode>General</c:formatCode>
                <c:ptCount val="13"/>
                <c:pt idx="0">
                  <c:v>0.0</c:v>
                </c:pt>
                <c:pt idx="1">
                  <c:v>1.995816028136802</c:v>
                </c:pt>
                <c:pt idx="2">
                  <c:v>3.034371572284816</c:v>
                </c:pt>
                <c:pt idx="3">
                  <c:v>3.358311144503211</c:v>
                </c:pt>
                <c:pt idx="4">
                  <c:v>3.444127443120818</c:v>
                </c:pt>
                <c:pt idx="5">
                  <c:v>3.51143194073519</c:v>
                </c:pt>
                <c:pt idx="6">
                  <c:v>3.49146264791716</c:v>
                </c:pt>
                <c:pt idx="7">
                  <c:v>3.653790196485751</c:v>
                </c:pt>
                <c:pt idx="8">
                  <c:v>3.38468184271454</c:v>
                </c:pt>
                <c:pt idx="9">
                  <c:v>3.405047444689135</c:v>
                </c:pt>
                <c:pt idx="10">
                  <c:v>3.426277943326064</c:v>
                </c:pt>
                <c:pt idx="11">
                  <c:v>3.446062998434263</c:v>
                </c:pt>
                <c:pt idx="12">
                  <c:v>3.57108315729818</c:v>
                </c:pt>
              </c:numCache>
            </c:numRef>
          </c:yVal>
          <c:smooth val="0"/>
        </c:ser>
        <c:ser>
          <c:idx val="3"/>
          <c:order val="3"/>
          <c:tx>
            <c:v>Matriz 8192x8192 - OpenMP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28575">
                <a:solidFill>
                  <a:schemeClr val="accent4"/>
                </a:solidFill>
              </a:ln>
              <a:effectLst/>
            </c:spPr>
          </c:marker>
          <c:xVal>
            <c:numRef>
              <c:f>'Ganhos - OpenMP'!$D$181:$D$193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OpenMP'!$G$181:$G$193</c:f>
              <c:numCache>
                <c:formatCode>General</c:formatCode>
                <c:ptCount val="13"/>
                <c:pt idx="0">
                  <c:v>0.0</c:v>
                </c:pt>
                <c:pt idx="1">
                  <c:v>1.985241715670148</c:v>
                </c:pt>
                <c:pt idx="2">
                  <c:v>3.279587173978551</c:v>
                </c:pt>
                <c:pt idx="3">
                  <c:v>3.812701441278254</c:v>
                </c:pt>
                <c:pt idx="4">
                  <c:v>3.811986274334016</c:v>
                </c:pt>
                <c:pt idx="5">
                  <c:v>3.716035320434677</c:v>
                </c:pt>
                <c:pt idx="6">
                  <c:v>3.83494956356099</c:v>
                </c:pt>
                <c:pt idx="7">
                  <c:v>3.814371049778022</c:v>
                </c:pt>
                <c:pt idx="8">
                  <c:v>3.42796710359562</c:v>
                </c:pt>
                <c:pt idx="9">
                  <c:v>3.488094463268426</c:v>
                </c:pt>
                <c:pt idx="10">
                  <c:v>3.56238475644323</c:v>
                </c:pt>
                <c:pt idx="11">
                  <c:v>3.593517515704998</c:v>
                </c:pt>
                <c:pt idx="12">
                  <c:v>3.628287067101412</c:v>
                </c:pt>
              </c:numCache>
            </c:numRef>
          </c:yVal>
          <c:smooth val="0"/>
        </c:ser>
        <c:ser>
          <c:idx val="4"/>
          <c:order val="4"/>
          <c:tx>
            <c:v>Matriz 1024x1024 - MPI</c:v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28575">
                <a:solidFill>
                  <a:schemeClr val="accent5"/>
                </a:solidFill>
              </a:ln>
              <a:effectLst/>
            </c:spPr>
          </c:marker>
          <c:xVal>
            <c:numRef>
              <c:f>'Ganhos MPI - 1nodo'!$B$80:$B$95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- 1nodo'!$D$80:$D$95</c:f>
              <c:numCache>
                <c:formatCode>General</c:formatCode>
                <c:ptCount val="16"/>
                <c:pt idx="0">
                  <c:v>0.809631296675052</c:v>
                </c:pt>
                <c:pt idx="1">
                  <c:v>1.586194104642153</c:v>
                </c:pt>
                <c:pt idx="2">
                  <c:v>1.869638778027515</c:v>
                </c:pt>
                <c:pt idx="3">
                  <c:v>2.156404677173361</c:v>
                </c:pt>
                <c:pt idx="4">
                  <c:v>2.348713050935754</c:v>
                </c:pt>
                <c:pt idx="5">
                  <c:v>2.514318936467455</c:v>
                </c:pt>
                <c:pt idx="6">
                  <c:v>2.572264683137642</c:v>
                </c:pt>
                <c:pt idx="7">
                  <c:v>2.64035241483441</c:v>
                </c:pt>
                <c:pt idx="8">
                  <c:v>2.333026784182064</c:v>
                </c:pt>
                <c:pt idx="9">
                  <c:v>2.17920400357415</c:v>
                </c:pt>
                <c:pt idx="10">
                  <c:v>2.413832350268514</c:v>
                </c:pt>
                <c:pt idx="11">
                  <c:v>2.096837852438387</c:v>
                </c:pt>
                <c:pt idx="12">
                  <c:v>1.637876974651191</c:v>
                </c:pt>
                <c:pt idx="13">
                  <c:v>1.404188895433339</c:v>
                </c:pt>
                <c:pt idx="14">
                  <c:v>0.754993122264213</c:v>
                </c:pt>
                <c:pt idx="15">
                  <c:v>2.575998880604629</c:v>
                </c:pt>
              </c:numCache>
            </c:numRef>
          </c:yVal>
          <c:smooth val="0"/>
        </c:ser>
        <c:ser>
          <c:idx val="5"/>
          <c:order val="5"/>
          <c:tx>
            <c:v>Matriz 2048x2048 - MPI</c:v>
          </c:tx>
          <c:spPr>
            <a:ln w="2857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857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'Ganhos MPI - 1nodo'!$B$97:$B$112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- 1nodo'!$D$97:$D$112</c:f>
              <c:numCache>
                <c:formatCode>General</c:formatCode>
                <c:ptCount val="16"/>
                <c:pt idx="0">
                  <c:v>1.101416949774561</c:v>
                </c:pt>
                <c:pt idx="1">
                  <c:v>2.331627110018172</c:v>
                </c:pt>
                <c:pt idx="2">
                  <c:v>2.440217613454423</c:v>
                </c:pt>
                <c:pt idx="3">
                  <c:v>2.719210517457916</c:v>
                </c:pt>
                <c:pt idx="4">
                  <c:v>3.736590323446446</c:v>
                </c:pt>
                <c:pt idx="5">
                  <c:v>5.726111791742424</c:v>
                </c:pt>
                <c:pt idx="6">
                  <c:v>6.828908260605382</c:v>
                </c:pt>
                <c:pt idx="7">
                  <c:v>7.289630822340236</c:v>
                </c:pt>
                <c:pt idx="8">
                  <c:v>3.699996575456867</c:v>
                </c:pt>
                <c:pt idx="9">
                  <c:v>5.302974058291157</c:v>
                </c:pt>
                <c:pt idx="10">
                  <c:v>6.557869141199558</c:v>
                </c:pt>
                <c:pt idx="11">
                  <c:v>5.476000684068966</c:v>
                </c:pt>
                <c:pt idx="12">
                  <c:v>3.208314941167233</c:v>
                </c:pt>
                <c:pt idx="13">
                  <c:v>6.843625660955709</c:v>
                </c:pt>
                <c:pt idx="14">
                  <c:v>4.040374628020658</c:v>
                </c:pt>
                <c:pt idx="15">
                  <c:v>1.061392153995861</c:v>
                </c:pt>
              </c:numCache>
            </c:numRef>
          </c:yVal>
          <c:smooth val="0"/>
        </c:ser>
        <c:ser>
          <c:idx val="6"/>
          <c:order val="6"/>
          <c:tx>
            <c:v>Matriz 4096x4096 - MPI</c:v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28575">
                <a:solidFill>
                  <a:schemeClr val="accent3"/>
                </a:solidFill>
                <a:prstDash val="dash"/>
              </a:ln>
              <a:effectLst/>
            </c:spPr>
          </c:marker>
          <c:xVal>
            <c:numRef>
              <c:f>'Ganhos MPI - 1nodo'!$B$114:$B$129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- 1nodo'!$D$114:$D$129</c:f>
              <c:numCache>
                <c:formatCode>General</c:formatCode>
                <c:ptCount val="16"/>
                <c:pt idx="0">
                  <c:v>1.064000171504349</c:v>
                </c:pt>
                <c:pt idx="1">
                  <c:v>2.360633900750987</c:v>
                </c:pt>
                <c:pt idx="2">
                  <c:v>2.749948516578727</c:v>
                </c:pt>
                <c:pt idx="3">
                  <c:v>2.873961769456734</c:v>
                </c:pt>
                <c:pt idx="4">
                  <c:v>3.452905156902365</c:v>
                </c:pt>
                <c:pt idx="5">
                  <c:v>4.16330033983729</c:v>
                </c:pt>
                <c:pt idx="6">
                  <c:v>4.814200551058108</c:v>
                </c:pt>
                <c:pt idx="7">
                  <c:v>5.530182761848516</c:v>
                </c:pt>
                <c:pt idx="8">
                  <c:v>3.879534802644378</c:v>
                </c:pt>
                <c:pt idx="9">
                  <c:v>3.773758471133513</c:v>
                </c:pt>
                <c:pt idx="10">
                  <c:v>4.126180528917786</c:v>
                </c:pt>
                <c:pt idx="11">
                  <c:v>4.019652079244017</c:v>
                </c:pt>
                <c:pt idx="12">
                  <c:v>4.287119517150643</c:v>
                </c:pt>
                <c:pt idx="13">
                  <c:v>4.123871655744002</c:v>
                </c:pt>
                <c:pt idx="14">
                  <c:v>3.593697869905564</c:v>
                </c:pt>
                <c:pt idx="15">
                  <c:v>2.313921858683762</c:v>
                </c:pt>
              </c:numCache>
            </c:numRef>
          </c:yVal>
          <c:smooth val="0"/>
        </c:ser>
        <c:ser>
          <c:idx val="7"/>
          <c:order val="7"/>
          <c:tx>
            <c:v>Matriz 8192x8192 - MPI</c:v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28575">
                <a:solidFill>
                  <a:schemeClr val="accent4"/>
                </a:solidFill>
                <a:prstDash val="dash"/>
              </a:ln>
              <a:effectLst/>
            </c:spPr>
          </c:marker>
          <c:xVal>
            <c:numRef>
              <c:f>'Ganhos MPI - 1nodo'!$B$131:$B$146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- 1nodo'!$D$131:$D$146</c:f>
              <c:numCache>
                <c:formatCode>General</c:formatCode>
                <c:ptCount val="16"/>
                <c:pt idx="0">
                  <c:v>1.139356698846649</c:v>
                </c:pt>
                <c:pt idx="1">
                  <c:v>2.599218267432439</c:v>
                </c:pt>
                <c:pt idx="2">
                  <c:v>2.91161891728866</c:v>
                </c:pt>
                <c:pt idx="3">
                  <c:v>2.792414373633782</c:v>
                </c:pt>
                <c:pt idx="4">
                  <c:v>3.64551406473791</c:v>
                </c:pt>
                <c:pt idx="5">
                  <c:v>4.357745842773279</c:v>
                </c:pt>
                <c:pt idx="6">
                  <c:v>5.111389326385066</c:v>
                </c:pt>
                <c:pt idx="7">
                  <c:v>5.3796471235942</c:v>
                </c:pt>
                <c:pt idx="8">
                  <c:v>3.873058610075156</c:v>
                </c:pt>
                <c:pt idx="9">
                  <c:v>4.93089511712183</c:v>
                </c:pt>
                <c:pt idx="10">
                  <c:v>4.418579483493438</c:v>
                </c:pt>
                <c:pt idx="11">
                  <c:v>4.24860539187013</c:v>
                </c:pt>
                <c:pt idx="12">
                  <c:v>4.89330264359402</c:v>
                </c:pt>
                <c:pt idx="13">
                  <c:v>3.862799428720285</c:v>
                </c:pt>
                <c:pt idx="14">
                  <c:v>4.467622165242352</c:v>
                </c:pt>
                <c:pt idx="15">
                  <c:v>4.904833674142541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460768"/>
        <c:axId val="2133466688"/>
      </c:scatterChart>
      <c:valAx>
        <c:axId val="2133460768"/>
        <c:scaling>
          <c:orientation val="minMax"/>
          <c:max val="32.0"/>
          <c:min val="2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800" b="1">
                    <a:solidFill>
                      <a:schemeClr val="tx1"/>
                    </a:solidFill>
                  </a:rPr>
                  <a:t>#</a:t>
                </a:r>
                <a:r>
                  <a:rPr lang="pt-PT" sz="1800" b="1" baseline="0">
                    <a:solidFill>
                      <a:schemeClr val="tx1"/>
                    </a:solidFill>
                  </a:rPr>
                  <a:t> Processos</a:t>
                </a:r>
                <a:endParaRPr lang="pt-PT" sz="18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33466688"/>
        <c:crosses val="autoZero"/>
        <c:crossBetween val="midCat"/>
        <c:majorUnit val="2.0"/>
      </c:valAx>
      <c:valAx>
        <c:axId val="2133466688"/>
        <c:scaling>
          <c:orientation val="minMax"/>
          <c:max val="8.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solidFill>
                      <a:schemeClr val="tx1"/>
                    </a:solidFill>
                    <a:effectLst/>
                  </a:rPr>
                  <a:t>Ganho (TexecSeq/TexecParalel)</a:t>
                </a:r>
                <a:endParaRPr lang="en-US">
                  <a:solidFill>
                    <a:schemeClr val="tx1"/>
                  </a:solidFill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3346076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Comparação SpeedUp's: OpenMP</a:t>
            </a:r>
            <a:r>
              <a:rPr lang="en-US" sz="1800" b="1" baseline="0">
                <a:solidFill>
                  <a:schemeClr val="tx1"/>
                </a:solidFill>
              </a:rPr>
              <a:t> vs MPI - 1nodo</a:t>
            </a:r>
            <a:endParaRPr lang="en-US" sz="1800" b="1">
              <a:solidFill>
                <a:schemeClr val="tx1"/>
              </a:solidFill>
            </a:endParaRPr>
          </a:p>
          <a:p>
            <a:pPr>
              <a:defRPr sz="1800"/>
            </a:pPr>
            <a:r>
              <a:rPr lang="en-US" sz="1800" b="1">
                <a:solidFill>
                  <a:schemeClr val="tx1"/>
                </a:solidFill>
              </a:rPr>
              <a:t>(N_MAX=4000)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Matriz 1024x1024 - OpenMP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xVal>
            <c:numRef>
              <c:f>'Ganhos - OpenMP'!$D$38:$D$50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OpenMP'!$G$38:$G$50</c:f>
              <c:numCache>
                <c:formatCode>General</c:formatCode>
                <c:ptCount val="13"/>
                <c:pt idx="0">
                  <c:v>0.0</c:v>
                </c:pt>
                <c:pt idx="1">
                  <c:v>1.163548570574366</c:v>
                </c:pt>
                <c:pt idx="2">
                  <c:v>1.780752897524362</c:v>
                </c:pt>
                <c:pt idx="3">
                  <c:v>1.905086415300984</c:v>
                </c:pt>
                <c:pt idx="4">
                  <c:v>2.18896125196867</c:v>
                </c:pt>
                <c:pt idx="5">
                  <c:v>2.349733003091283</c:v>
                </c:pt>
                <c:pt idx="6">
                  <c:v>2.445347695438451</c:v>
                </c:pt>
                <c:pt idx="7">
                  <c:v>2.503312196817062</c:v>
                </c:pt>
                <c:pt idx="8">
                  <c:v>2.45117101743659</c:v>
                </c:pt>
                <c:pt idx="9">
                  <c:v>2.488037820564256</c:v>
                </c:pt>
                <c:pt idx="10">
                  <c:v>2.563890907342422</c:v>
                </c:pt>
                <c:pt idx="11">
                  <c:v>2.683172856703477</c:v>
                </c:pt>
                <c:pt idx="12">
                  <c:v>2.667111541390411</c:v>
                </c:pt>
              </c:numCache>
            </c:numRef>
          </c:yVal>
          <c:smooth val="0"/>
        </c:ser>
        <c:ser>
          <c:idx val="1"/>
          <c:order val="1"/>
          <c:tx>
            <c:v>Matriz 2048x2048 - OpenMP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8575">
                <a:solidFill>
                  <a:schemeClr val="accent2"/>
                </a:solidFill>
              </a:ln>
              <a:effectLst/>
            </c:spPr>
          </c:marker>
          <c:xVal>
            <c:numRef>
              <c:f>'Ganhos - OpenMP'!$D$90:$D$102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OpenMP'!$G$90:$G$102</c:f>
              <c:numCache>
                <c:formatCode>General</c:formatCode>
                <c:ptCount val="13"/>
                <c:pt idx="0">
                  <c:v>0.0</c:v>
                </c:pt>
                <c:pt idx="1">
                  <c:v>2.253262783913319</c:v>
                </c:pt>
                <c:pt idx="2">
                  <c:v>4.063830170746152</c:v>
                </c:pt>
                <c:pt idx="3">
                  <c:v>4.623857458140228</c:v>
                </c:pt>
                <c:pt idx="4">
                  <c:v>5.318969230547804</c:v>
                </c:pt>
                <c:pt idx="5">
                  <c:v>5.67472729926462</c:v>
                </c:pt>
                <c:pt idx="6">
                  <c:v>6.067472610911696</c:v>
                </c:pt>
                <c:pt idx="7">
                  <c:v>6.236498029915226</c:v>
                </c:pt>
                <c:pt idx="8">
                  <c:v>6.230402009176863</c:v>
                </c:pt>
                <c:pt idx="9">
                  <c:v>5.830190480558518</c:v>
                </c:pt>
                <c:pt idx="10">
                  <c:v>6.186296049387872</c:v>
                </c:pt>
                <c:pt idx="11">
                  <c:v>6.160235327071807</c:v>
                </c:pt>
                <c:pt idx="12">
                  <c:v>6.313075694232012</c:v>
                </c:pt>
              </c:numCache>
            </c:numRef>
          </c:yVal>
          <c:smooth val="0"/>
        </c:ser>
        <c:ser>
          <c:idx val="2"/>
          <c:order val="2"/>
          <c:tx>
            <c:v>Matriz 4096x4096 - OpenMP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28575">
                <a:solidFill>
                  <a:schemeClr val="accent3"/>
                </a:solidFill>
              </a:ln>
              <a:effectLst/>
            </c:spPr>
          </c:marker>
          <c:xVal>
            <c:numRef>
              <c:f>'Ganhos - OpenMP'!$D$142:$D$154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OpenMP'!$G$142:$G$154</c:f>
              <c:numCache>
                <c:formatCode>General</c:formatCode>
                <c:ptCount val="13"/>
                <c:pt idx="0">
                  <c:v>0.0</c:v>
                </c:pt>
                <c:pt idx="1">
                  <c:v>2.057703458296636</c:v>
                </c:pt>
                <c:pt idx="2">
                  <c:v>3.102250666958482</c:v>
                </c:pt>
                <c:pt idx="3">
                  <c:v>3.485785830953807</c:v>
                </c:pt>
                <c:pt idx="4">
                  <c:v>3.711034798029584</c:v>
                </c:pt>
                <c:pt idx="5">
                  <c:v>3.768131004666126</c:v>
                </c:pt>
                <c:pt idx="6">
                  <c:v>3.735231866814728</c:v>
                </c:pt>
                <c:pt idx="7">
                  <c:v>3.782418541606929</c:v>
                </c:pt>
                <c:pt idx="8">
                  <c:v>3.45962236819219</c:v>
                </c:pt>
                <c:pt idx="9">
                  <c:v>3.711652728756213</c:v>
                </c:pt>
                <c:pt idx="10">
                  <c:v>3.647358035960633</c:v>
                </c:pt>
                <c:pt idx="11">
                  <c:v>3.605561954231934</c:v>
                </c:pt>
                <c:pt idx="12">
                  <c:v>3.646707081352251</c:v>
                </c:pt>
              </c:numCache>
            </c:numRef>
          </c:yVal>
          <c:smooth val="0"/>
        </c:ser>
        <c:ser>
          <c:idx val="3"/>
          <c:order val="3"/>
          <c:tx>
            <c:v>Matriz 8192x8192 - OpenMP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28575">
                <a:solidFill>
                  <a:schemeClr val="accent4"/>
                </a:solidFill>
              </a:ln>
              <a:effectLst/>
            </c:spPr>
          </c:marker>
          <c:xVal>
            <c:numRef>
              <c:f>'Ganhos - OpenMP'!$D$194:$D$206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OpenMP'!$G$194:$G$206</c:f>
              <c:numCache>
                <c:formatCode>General</c:formatCode>
                <c:ptCount val="13"/>
                <c:pt idx="0">
                  <c:v>0.0</c:v>
                </c:pt>
                <c:pt idx="1">
                  <c:v>2.17876230636086</c:v>
                </c:pt>
                <c:pt idx="2">
                  <c:v>3.684125242531532</c:v>
                </c:pt>
                <c:pt idx="3">
                  <c:v>4.183957079604117</c:v>
                </c:pt>
                <c:pt idx="4">
                  <c:v>4.308367332704337</c:v>
                </c:pt>
                <c:pt idx="5">
                  <c:v>4.60333310993636</c:v>
                </c:pt>
                <c:pt idx="6">
                  <c:v>4.256944533285871</c:v>
                </c:pt>
                <c:pt idx="7">
                  <c:v>4.273204687296094</c:v>
                </c:pt>
                <c:pt idx="8">
                  <c:v>4.070182235548635</c:v>
                </c:pt>
                <c:pt idx="9">
                  <c:v>4.097561511930183</c:v>
                </c:pt>
                <c:pt idx="10">
                  <c:v>4.079728558317315</c:v>
                </c:pt>
                <c:pt idx="11">
                  <c:v>4.183513428440781</c:v>
                </c:pt>
                <c:pt idx="12">
                  <c:v>4.237043086446432</c:v>
                </c:pt>
              </c:numCache>
            </c:numRef>
          </c:yVal>
          <c:smooth val="0"/>
        </c:ser>
        <c:ser>
          <c:idx val="4"/>
          <c:order val="4"/>
          <c:tx>
            <c:v>Matriz 1024x1024 - MPI</c:v>
          </c:tx>
          <c:spPr>
            <a:ln w="12700" cap="rnd">
              <a:solidFill>
                <a:srgbClr val="00B05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12700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'Ganhos MPI - 1nodo'!$U$6:$U$21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- 1nodo'!$W$6:$W$21</c:f>
              <c:numCache>
                <c:formatCode>General</c:formatCode>
                <c:ptCount val="16"/>
                <c:pt idx="0">
                  <c:v>0.791716946047957</c:v>
                </c:pt>
                <c:pt idx="1">
                  <c:v>1.417173962721564</c:v>
                </c:pt>
                <c:pt idx="2">
                  <c:v>1.694416478527819</c:v>
                </c:pt>
                <c:pt idx="3">
                  <c:v>1.864001502850515</c:v>
                </c:pt>
                <c:pt idx="4">
                  <c:v>1.983861517753791</c:v>
                </c:pt>
                <c:pt idx="5">
                  <c:v>2.098753165825818</c:v>
                </c:pt>
                <c:pt idx="6">
                  <c:v>2.197636437731639</c:v>
                </c:pt>
                <c:pt idx="7">
                  <c:v>2.291252291080008</c:v>
                </c:pt>
                <c:pt idx="8">
                  <c:v>2.23368631144916</c:v>
                </c:pt>
                <c:pt idx="9">
                  <c:v>2.081796975655571</c:v>
                </c:pt>
                <c:pt idx="10">
                  <c:v>2.107021634032137</c:v>
                </c:pt>
                <c:pt idx="11">
                  <c:v>2.073203470801279</c:v>
                </c:pt>
                <c:pt idx="12">
                  <c:v>1.27929494062881</c:v>
                </c:pt>
                <c:pt idx="13">
                  <c:v>1.393689516163506</c:v>
                </c:pt>
                <c:pt idx="14">
                  <c:v>1.54036090061545</c:v>
                </c:pt>
                <c:pt idx="15">
                  <c:v>0.279704491505565</c:v>
                </c:pt>
              </c:numCache>
            </c:numRef>
          </c:yVal>
          <c:smooth val="0"/>
        </c:ser>
        <c:ser>
          <c:idx val="5"/>
          <c:order val="5"/>
          <c:tx>
            <c:v>Matriz 2048x2048 - MPI</c:v>
          </c:tx>
          <c:spPr>
            <a:ln w="12700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12700">
                <a:solidFill>
                  <a:schemeClr val="accent6"/>
                </a:solidFill>
                <a:prstDash val="dash"/>
              </a:ln>
              <a:effectLst/>
            </c:spPr>
          </c:marker>
          <c:xVal>
            <c:numRef>
              <c:f>'Ganhos MPI - 1nodo'!$U$23:$U$38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- 1nodo'!$W$23:$W$38</c:f>
              <c:numCache>
                <c:formatCode>General</c:formatCode>
                <c:ptCount val="16"/>
                <c:pt idx="0">
                  <c:v>1.08073520371693</c:v>
                </c:pt>
                <c:pt idx="1">
                  <c:v>2.123488682385523</c:v>
                </c:pt>
                <c:pt idx="2">
                  <c:v>2.604664037146167</c:v>
                </c:pt>
                <c:pt idx="3">
                  <c:v>2.582626898692067</c:v>
                </c:pt>
                <c:pt idx="4">
                  <c:v>3.5413730895983</c:v>
                </c:pt>
                <c:pt idx="5">
                  <c:v>4.871611404389136</c:v>
                </c:pt>
                <c:pt idx="6">
                  <c:v>5.74958663144687</c:v>
                </c:pt>
                <c:pt idx="7">
                  <c:v>6.090879001025759</c:v>
                </c:pt>
                <c:pt idx="8">
                  <c:v>3.957617553876043</c:v>
                </c:pt>
                <c:pt idx="9">
                  <c:v>5.279505576382284</c:v>
                </c:pt>
                <c:pt idx="10">
                  <c:v>5.347677400288723</c:v>
                </c:pt>
                <c:pt idx="11">
                  <c:v>5.421732217202385</c:v>
                </c:pt>
                <c:pt idx="12">
                  <c:v>5.338771654406404</c:v>
                </c:pt>
                <c:pt idx="13">
                  <c:v>4.044727295006526</c:v>
                </c:pt>
                <c:pt idx="14">
                  <c:v>5.078363119717777</c:v>
                </c:pt>
                <c:pt idx="15">
                  <c:v>1.815571866852881</c:v>
                </c:pt>
              </c:numCache>
            </c:numRef>
          </c:yVal>
          <c:smooth val="0"/>
        </c:ser>
        <c:ser>
          <c:idx val="6"/>
          <c:order val="6"/>
          <c:tx>
            <c:v>Matriz 4096x4096 - MPI</c:v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12700">
                <a:solidFill>
                  <a:schemeClr val="accent1">
                    <a:lumMod val="60000"/>
                  </a:schemeClr>
                </a:solidFill>
                <a:prstDash val="dash"/>
              </a:ln>
              <a:effectLst/>
            </c:spPr>
          </c:marker>
          <c:xVal>
            <c:numRef>
              <c:f>'Ganhos MPI - 1nodo'!$U$40:$U$55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- 1nodo'!$W$40:$W$55</c:f>
              <c:numCache>
                <c:formatCode>General</c:formatCode>
                <c:ptCount val="16"/>
                <c:pt idx="0">
                  <c:v>1.159143855547234</c:v>
                </c:pt>
                <c:pt idx="1">
                  <c:v>2.555072711131152</c:v>
                </c:pt>
                <c:pt idx="2">
                  <c:v>2.827355336296883</c:v>
                </c:pt>
                <c:pt idx="3">
                  <c:v>2.975391015996751</c:v>
                </c:pt>
                <c:pt idx="4">
                  <c:v>3.604542636710501</c:v>
                </c:pt>
                <c:pt idx="5">
                  <c:v>4.40852678593986</c:v>
                </c:pt>
                <c:pt idx="6">
                  <c:v>4.977290234292351</c:v>
                </c:pt>
                <c:pt idx="7">
                  <c:v>5.516037525376808</c:v>
                </c:pt>
                <c:pt idx="8">
                  <c:v>3.665156390820781</c:v>
                </c:pt>
                <c:pt idx="9">
                  <c:v>4.213485785749762</c:v>
                </c:pt>
                <c:pt idx="10">
                  <c:v>3.717259433012032</c:v>
                </c:pt>
                <c:pt idx="11">
                  <c:v>4.692547539266671</c:v>
                </c:pt>
                <c:pt idx="12">
                  <c:v>4.285454043032887</c:v>
                </c:pt>
                <c:pt idx="13">
                  <c:v>5.675765043528173</c:v>
                </c:pt>
                <c:pt idx="14">
                  <c:v>4.552628290625424</c:v>
                </c:pt>
                <c:pt idx="15">
                  <c:v>3.269109999249075</c:v>
                </c:pt>
              </c:numCache>
            </c:numRef>
          </c:yVal>
          <c:smooth val="0"/>
        </c:ser>
        <c:ser>
          <c:idx val="7"/>
          <c:order val="7"/>
          <c:tx>
            <c:v>Matriz 8192x8192 - MPI</c:v>
          </c:tx>
          <c:spPr>
            <a:ln w="12700" cap="rnd">
              <a:solidFill>
                <a:srgbClr val="FF3FFA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rgbClr val="FF3FFA"/>
              </a:solidFill>
              <a:ln w="12700">
                <a:solidFill>
                  <a:srgbClr val="FF3FFA"/>
                </a:solidFill>
                <a:prstDash val="dash"/>
              </a:ln>
              <a:effectLst/>
            </c:spPr>
          </c:marker>
          <c:xVal>
            <c:numRef>
              <c:f>'Ganhos MPI - 1nodo'!$U$57:$U$72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- 1nodo'!$W$57:$W$72</c:f>
              <c:numCache>
                <c:formatCode>General</c:formatCode>
                <c:ptCount val="16"/>
                <c:pt idx="0">
                  <c:v>1.264548437806103</c:v>
                </c:pt>
                <c:pt idx="1">
                  <c:v>2.836311328619751</c:v>
                </c:pt>
                <c:pt idx="2">
                  <c:v>3.256755303011332</c:v>
                </c:pt>
                <c:pt idx="3">
                  <c:v>3.0924488580483</c:v>
                </c:pt>
                <c:pt idx="4">
                  <c:v>4.040312773058075</c:v>
                </c:pt>
                <c:pt idx="5">
                  <c:v>4.853562764195636</c:v>
                </c:pt>
                <c:pt idx="6">
                  <c:v>5.679535770480988</c:v>
                </c:pt>
                <c:pt idx="7">
                  <c:v>6.256659885129451</c:v>
                </c:pt>
                <c:pt idx="8">
                  <c:v>4.971739016638146</c:v>
                </c:pt>
                <c:pt idx="9">
                  <c:v>5.761930697811783</c:v>
                </c:pt>
                <c:pt idx="10">
                  <c:v>5.048912022363011</c:v>
                </c:pt>
                <c:pt idx="11">
                  <c:v>5.811301806002889</c:v>
                </c:pt>
                <c:pt idx="12">
                  <c:v>5.153707381271365</c:v>
                </c:pt>
                <c:pt idx="13">
                  <c:v>4.512642619606708</c:v>
                </c:pt>
                <c:pt idx="14">
                  <c:v>5.616928032969591</c:v>
                </c:pt>
                <c:pt idx="15">
                  <c:v>5.946915408078895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551248"/>
        <c:axId val="2133557312"/>
      </c:scatterChart>
      <c:valAx>
        <c:axId val="2133551248"/>
        <c:scaling>
          <c:orientation val="minMax"/>
          <c:max val="32.0"/>
          <c:min val="2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800" b="1">
                    <a:solidFill>
                      <a:schemeClr val="tx1"/>
                    </a:solidFill>
                  </a:rPr>
                  <a:t>#</a:t>
                </a:r>
                <a:r>
                  <a:rPr lang="pt-PT" sz="1800" b="1" baseline="0">
                    <a:solidFill>
                      <a:schemeClr val="tx1"/>
                    </a:solidFill>
                  </a:rPr>
                  <a:t> Processos</a:t>
                </a:r>
                <a:endParaRPr lang="pt-PT" sz="18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33557312"/>
        <c:crosses val="autoZero"/>
        <c:crossBetween val="midCat"/>
        <c:majorUnit val="2.0"/>
      </c:valAx>
      <c:valAx>
        <c:axId val="2133557312"/>
        <c:scaling>
          <c:orientation val="minMax"/>
          <c:max val="8.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solidFill>
                      <a:schemeClr val="tx1"/>
                    </a:solidFill>
                    <a:effectLst/>
                  </a:rPr>
                  <a:t>Ganho (TexecSeq/TexecParalel)</a:t>
                </a:r>
                <a:endParaRPr lang="en-US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13355124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Comparação SpeedUp's: OpenMP</a:t>
            </a:r>
            <a:r>
              <a:rPr lang="en-US" sz="1800" b="1" baseline="0">
                <a:solidFill>
                  <a:schemeClr val="tx1"/>
                </a:solidFill>
              </a:rPr>
              <a:t> vs MPI - 1nodo</a:t>
            </a:r>
            <a:endParaRPr lang="en-US" sz="1800" b="1">
              <a:solidFill>
                <a:schemeClr val="tx1"/>
              </a:solidFill>
            </a:endParaRPr>
          </a:p>
          <a:p>
            <a:pPr>
              <a:defRPr sz="1800"/>
            </a:pPr>
            <a:r>
              <a:rPr lang="en-US" sz="1800" b="1">
                <a:solidFill>
                  <a:schemeClr val="tx1"/>
                </a:solidFill>
              </a:rPr>
              <a:t>(N_MAX=8000)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Matriz 1024x1024 - OpenMP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xVal>
            <c:numRef>
              <c:f>'Ganhos - OpenMP'!$D$51:$D$63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OpenMP'!$G$51:$G$63</c:f>
              <c:numCache>
                <c:formatCode>General</c:formatCode>
                <c:ptCount val="13"/>
                <c:pt idx="0">
                  <c:v>0.0</c:v>
                </c:pt>
                <c:pt idx="1">
                  <c:v>1.216621613554337</c:v>
                </c:pt>
                <c:pt idx="2">
                  <c:v>1.49848435048369</c:v>
                </c:pt>
                <c:pt idx="3">
                  <c:v>1.801555350542966</c:v>
                </c:pt>
                <c:pt idx="4">
                  <c:v>1.9971647057557</c:v>
                </c:pt>
                <c:pt idx="5">
                  <c:v>2.047112491107268</c:v>
                </c:pt>
                <c:pt idx="6">
                  <c:v>2.176598938150575</c:v>
                </c:pt>
                <c:pt idx="7">
                  <c:v>2.218747092455219</c:v>
                </c:pt>
                <c:pt idx="8">
                  <c:v>2.278438271276043</c:v>
                </c:pt>
                <c:pt idx="9">
                  <c:v>2.279289193942563</c:v>
                </c:pt>
                <c:pt idx="10">
                  <c:v>2.38930224770644</c:v>
                </c:pt>
                <c:pt idx="11">
                  <c:v>2.391084313097025</c:v>
                </c:pt>
                <c:pt idx="12">
                  <c:v>2.490190245477781</c:v>
                </c:pt>
              </c:numCache>
            </c:numRef>
          </c:yVal>
          <c:smooth val="0"/>
        </c:ser>
        <c:ser>
          <c:idx val="1"/>
          <c:order val="1"/>
          <c:tx>
            <c:v>Matriz 2048x2048 - OpenMP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8575">
                <a:solidFill>
                  <a:schemeClr val="accent2"/>
                </a:solidFill>
              </a:ln>
              <a:effectLst/>
            </c:spPr>
          </c:marker>
          <c:xVal>
            <c:numRef>
              <c:f>'Ganhos - OpenMP'!$D$103:$D$115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OpenMP'!$G$103:$G$115</c:f>
              <c:numCache>
                <c:formatCode>General</c:formatCode>
                <c:ptCount val="13"/>
                <c:pt idx="0">
                  <c:v>0.0</c:v>
                </c:pt>
                <c:pt idx="1">
                  <c:v>2.167761017752001</c:v>
                </c:pt>
                <c:pt idx="2">
                  <c:v>3.638188341304857</c:v>
                </c:pt>
                <c:pt idx="3">
                  <c:v>4.279707988628111</c:v>
                </c:pt>
                <c:pt idx="4">
                  <c:v>4.697218294690756</c:v>
                </c:pt>
                <c:pt idx="5">
                  <c:v>4.910783754344104</c:v>
                </c:pt>
                <c:pt idx="6">
                  <c:v>5.225507538518126</c:v>
                </c:pt>
                <c:pt idx="7">
                  <c:v>5.47866243686202</c:v>
                </c:pt>
                <c:pt idx="8">
                  <c:v>5.30531479389056</c:v>
                </c:pt>
                <c:pt idx="9">
                  <c:v>5.397652644318257</c:v>
                </c:pt>
                <c:pt idx="10">
                  <c:v>5.52179544855689</c:v>
                </c:pt>
                <c:pt idx="11">
                  <c:v>5.035644638456524</c:v>
                </c:pt>
                <c:pt idx="12">
                  <c:v>5.54105555433574</c:v>
                </c:pt>
              </c:numCache>
            </c:numRef>
          </c:yVal>
          <c:smooth val="0"/>
        </c:ser>
        <c:ser>
          <c:idx val="2"/>
          <c:order val="2"/>
          <c:tx>
            <c:v>Matriz 4096x4096 - OpenMP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28575">
                <a:solidFill>
                  <a:schemeClr val="accent3"/>
                </a:solidFill>
              </a:ln>
              <a:effectLst/>
            </c:spPr>
          </c:marker>
          <c:xVal>
            <c:numRef>
              <c:f>'Ganhos - OpenMP'!$D$155:$D$167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OpenMP'!$G$155:$G$167</c:f>
              <c:numCache>
                <c:formatCode>General</c:formatCode>
                <c:ptCount val="13"/>
                <c:pt idx="0">
                  <c:v>0.0</c:v>
                </c:pt>
                <c:pt idx="1">
                  <c:v>1.941923377131463</c:v>
                </c:pt>
                <c:pt idx="2">
                  <c:v>2.835747618206439</c:v>
                </c:pt>
                <c:pt idx="3">
                  <c:v>3.261055554371317</c:v>
                </c:pt>
                <c:pt idx="4">
                  <c:v>3.684488355708564</c:v>
                </c:pt>
                <c:pt idx="5">
                  <c:v>3.213249792588944</c:v>
                </c:pt>
                <c:pt idx="6">
                  <c:v>3.546656512811774</c:v>
                </c:pt>
                <c:pt idx="7">
                  <c:v>3.658073816324682</c:v>
                </c:pt>
                <c:pt idx="8">
                  <c:v>3.26380247847265</c:v>
                </c:pt>
                <c:pt idx="9">
                  <c:v>3.43056302109447</c:v>
                </c:pt>
                <c:pt idx="10">
                  <c:v>3.471722563947055</c:v>
                </c:pt>
                <c:pt idx="11">
                  <c:v>3.68860802919676</c:v>
                </c:pt>
                <c:pt idx="12">
                  <c:v>3.537015459590914</c:v>
                </c:pt>
              </c:numCache>
            </c:numRef>
          </c:yVal>
          <c:smooth val="0"/>
        </c:ser>
        <c:ser>
          <c:idx val="3"/>
          <c:order val="3"/>
          <c:tx>
            <c:v>Matriz 8192x8192 - OpenMP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28575">
                <a:solidFill>
                  <a:schemeClr val="accent4"/>
                </a:solidFill>
              </a:ln>
              <a:effectLst/>
            </c:spPr>
          </c:marker>
          <c:xVal>
            <c:numRef>
              <c:f>'Ganhos - OpenMP'!$D$207:$D$219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OpenMP'!$G$207:$G$219</c:f>
              <c:numCache>
                <c:formatCode>General</c:formatCode>
                <c:ptCount val="13"/>
                <c:pt idx="0">
                  <c:v>0.0</c:v>
                </c:pt>
                <c:pt idx="1">
                  <c:v>2.08728737785048</c:v>
                </c:pt>
                <c:pt idx="2">
                  <c:v>3.11894838365035</c:v>
                </c:pt>
                <c:pt idx="3">
                  <c:v>3.690208053712497</c:v>
                </c:pt>
                <c:pt idx="4">
                  <c:v>4.613833309481138</c:v>
                </c:pt>
                <c:pt idx="5">
                  <c:v>3.443397231051598</c:v>
                </c:pt>
                <c:pt idx="6">
                  <c:v>3.933882260126364</c:v>
                </c:pt>
                <c:pt idx="7">
                  <c:v>3.783696862576352</c:v>
                </c:pt>
                <c:pt idx="8">
                  <c:v>3.371237792885583</c:v>
                </c:pt>
                <c:pt idx="9">
                  <c:v>3.382813933873944</c:v>
                </c:pt>
                <c:pt idx="10">
                  <c:v>3.470328806095936</c:v>
                </c:pt>
                <c:pt idx="11">
                  <c:v>3.363663269441793</c:v>
                </c:pt>
                <c:pt idx="12">
                  <c:v>3.551961974647678</c:v>
                </c:pt>
              </c:numCache>
            </c:numRef>
          </c:yVal>
          <c:smooth val="0"/>
        </c:ser>
        <c:ser>
          <c:idx val="4"/>
          <c:order val="4"/>
          <c:tx>
            <c:v>Matriz 1024x1024 - MPI</c:v>
          </c:tx>
          <c:spPr>
            <a:ln w="1270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'Ganhos MPI - 1nodo'!$U$80:$U$95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- 1nodo'!$W$80:$W$95</c:f>
              <c:numCache>
                <c:formatCode>General</c:formatCode>
                <c:ptCount val="16"/>
                <c:pt idx="0">
                  <c:v>0.776639164866616</c:v>
                </c:pt>
                <c:pt idx="1">
                  <c:v>1.309679600229358</c:v>
                </c:pt>
                <c:pt idx="2">
                  <c:v>1.507859098609482</c:v>
                </c:pt>
                <c:pt idx="3">
                  <c:v>1.678355288331309</c:v>
                </c:pt>
                <c:pt idx="4">
                  <c:v>1.747835641036121</c:v>
                </c:pt>
                <c:pt idx="5">
                  <c:v>1.867052904293335</c:v>
                </c:pt>
                <c:pt idx="6">
                  <c:v>1.921918579787685</c:v>
                </c:pt>
                <c:pt idx="7">
                  <c:v>2.011144278575239</c:v>
                </c:pt>
                <c:pt idx="8">
                  <c:v>1.958082428861355</c:v>
                </c:pt>
                <c:pt idx="9">
                  <c:v>1.983544358531878</c:v>
                </c:pt>
                <c:pt idx="10">
                  <c:v>1.783976925242781</c:v>
                </c:pt>
                <c:pt idx="11">
                  <c:v>1.991068990607328</c:v>
                </c:pt>
                <c:pt idx="12">
                  <c:v>1.924080467624188</c:v>
                </c:pt>
                <c:pt idx="13">
                  <c:v>2.018350436653451</c:v>
                </c:pt>
                <c:pt idx="14">
                  <c:v>2.152361490407272</c:v>
                </c:pt>
                <c:pt idx="15">
                  <c:v>0.581138293509183</c:v>
                </c:pt>
              </c:numCache>
            </c:numRef>
          </c:yVal>
          <c:smooth val="0"/>
        </c:ser>
        <c:ser>
          <c:idx val="5"/>
          <c:order val="5"/>
          <c:tx>
            <c:v>Matriz 2048x2048 - MPI</c:v>
          </c:tx>
          <c:spPr>
            <a:ln w="127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'Ganhos MPI - 1nodo'!$U$97:$U$112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- 1nodo'!$W$97:$W$112</c:f>
              <c:numCache>
                <c:formatCode>General</c:formatCode>
                <c:ptCount val="16"/>
                <c:pt idx="0">
                  <c:v>1.10234055607129</c:v>
                </c:pt>
                <c:pt idx="1">
                  <c:v>2.162835420868586</c:v>
                </c:pt>
                <c:pt idx="2">
                  <c:v>2.376819930328411</c:v>
                </c:pt>
                <c:pt idx="3">
                  <c:v>2.602736291297395</c:v>
                </c:pt>
                <c:pt idx="4">
                  <c:v>3.254678685642305</c:v>
                </c:pt>
                <c:pt idx="5">
                  <c:v>4.467684288525103</c:v>
                </c:pt>
                <c:pt idx="6">
                  <c:v>4.904711157987649</c:v>
                </c:pt>
                <c:pt idx="7">
                  <c:v>5.150782158839234</c:v>
                </c:pt>
                <c:pt idx="8">
                  <c:v>4.924244677925205</c:v>
                </c:pt>
                <c:pt idx="9">
                  <c:v>4.817973269249571</c:v>
                </c:pt>
                <c:pt idx="10">
                  <c:v>5.283946992460788</c:v>
                </c:pt>
                <c:pt idx="11">
                  <c:v>4.43829545568559</c:v>
                </c:pt>
                <c:pt idx="12">
                  <c:v>4.542567953848399</c:v>
                </c:pt>
                <c:pt idx="13">
                  <c:v>4.946848425900014</c:v>
                </c:pt>
                <c:pt idx="14">
                  <c:v>4.84687352413337</c:v>
                </c:pt>
                <c:pt idx="15">
                  <c:v>1.650703308980218</c:v>
                </c:pt>
              </c:numCache>
            </c:numRef>
          </c:yVal>
          <c:smooth val="0"/>
        </c:ser>
        <c:ser>
          <c:idx val="6"/>
          <c:order val="6"/>
          <c:tx>
            <c:v>Matriz 4096x4096 - MPI</c:v>
          </c:tx>
          <c:spPr>
            <a:ln w="12700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12700">
                <a:solidFill>
                  <a:schemeClr val="bg1">
                    <a:lumMod val="65000"/>
                  </a:schemeClr>
                </a:solidFill>
                <a:prstDash val="dash"/>
              </a:ln>
              <a:effectLst/>
            </c:spPr>
          </c:marker>
          <c:xVal>
            <c:numRef>
              <c:f>'Ganhos MPI - 1nodo'!$U$114:$U$129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- 1nodo'!$W$114:$W$129</c:f>
              <c:numCache>
                <c:formatCode>General</c:formatCode>
                <c:ptCount val="16"/>
                <c:pt idx="0">
                  <c:v>1.113626410433899</c:v>
                </c:pt>
                <c:pt idx="1">
                  <c:v>2.369473998627177</c:v>
                </c:pt>
                <c:pt idx="2">
                  <c:v>2.692701644700352</c:v>
                </c:pt>
                <c:pt idx="3">
                  <c:v>2.735831533543735</c:v>
                </c:pt>
                <c:pt idx="4">
                  <c:v>3.43184941834827</c:v>
                </c:pt>
                <c:pt idx="5">
                  <c:v>4.045470218730586</c:v>
                </c:pt>
                <c:pt idx="6">
                  <c:v>4.441153227414844</c:v>
                </c:pt>
                <c:pt idx="7">
                  <c:v>4.956843938623786</c:v>
                </c:pt>
                <c:pt idx="8">
                  <c:v>3.716832663536385</c:v>
                </c:pt>
                <c:pt idx="9">
                  <c:v>3.826779465933727</c:v>
                </c:pt>
                <c:pt idx="10">
                  <c:v>3.957276110397848</c:v>
                </c:pt>
                <c:pt idx="11">
                  <c:v>3.163482365366588</c:v>
                </c:pt>
                <c:pt idx="12">
                  <c:v>4.07032308339552</c:v>
                </c:pt>
                <c:pt idx="13">
                  <c:v>4.603204062120883</c:v>
                </c:pt>
                <c:pt idx="14">
                  <c:v>4.129214464168029</c:v>
                </c:pt>
                <c:pt idx="15">
                  <c:v>3.643547043935191</c:v>
                </c:pt>
              </c:numCache>
            </c:numRef>
          </c:yVal>
          <c:smooth val="0"/>
        </c:ser>
        <c:ser>
          <c:idx val="7"/>
          <c:order val="7"/>
          <c:tx>
            <c:v>Matriz 8192x8192 - MPI</c:v>
          </c:tx>
          <c:spPr>
            <a:ln w="1270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12700">
                <a:solidFill>
                  <a:schemeClr val="accent4"/>
                </a:solidFill>
                <a:prstDash val="dash"/>
              </a:ln>
              <a:effectLst/>
            </c:spPr>
          </c:marker>
          <c:xVal>
            <c:numRef>
              <c:f>'Ganhos MPI - 1nodo'!$U$131:$U$146</c:f>
              <c:numCache>
                <c:formatCode>General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</c:numCache>
            </c:numRef>
          </c:xVal>
          <c:yVal>
            <c:numRef>
              <c:f>'Ganhos MPI - 1nodo'!$W$131:$W$146</c:f>
              <c:numCache>
                <c:formatCode>General</c:formatCode>
                <c:ptCount val="16"/>
                <c:pt idx="0">
                  <c:v>1.109510011172776</c:v>
                </c:pt>
                <c:pt idx="1">
                  <c:v>2.473561343385138</c:v>
                </c:pt>
                <c:pt idx="2">
                  <c:v>2.775837860838174</c:v>
                </c:pt>
                <c:pt idx="3">
                  <c:v>2.720285690918528</c:v>
                </c:pt>
                <c:pt idx="4">
                  <c:v>3.490347209506575</c:v>
                </c:pt>
                <c:pt idx="5">
                  <c:v>4.005291940437973</c:v>
                </c:pt>
                <c:pt idx="6">
                  <c:v>5.038060944293404</c:v>
                </c:pt>
                <c:pt idx="7">
                  <c:v>5.469664088745602</c:v>
                </c:pt>
                <c:pt idx="8">
                  <c:v>4.984932062369152</c:v>
                </c:pt>
                <c:pt idx="9">
                  <c:v>5.104096036171162</c:v>
                </c:pt>
                <c:pt idx="10">
                  <c:v>4.72062733999374</c:v>
                </c:pt>
                <c:pt idx="11">
                  <c:v>5.253693361405824</c:v>
                </c:pt>
                <c:pt idx="12">
                  <c:v>5.297072349067324</c:v>
                </c:pt>
                <c:pt idx="13">
                  <c:v>3.699780830490987</c:v>
                </c:pt>
                <c:pt idx="14">
                  <c:v>5.560199374407704</c:v>
                </c:pt>
                <c:pt idx="15">
                  <c:v>4.827005473454164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654432"/>
        <c:axId val="2097660496"/>
      </c:scatterChart>
      <c:valAx>
        <c:axId val="2097654432"/>
        <c:scaling>
          <c:orientation val="minMax"/>
          <c:max val="32.0"/>
          <c:min val="2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800" b="1">
                    <a:solidFill>
                      <a:schemeClr val="tx1"/>
                    </a:solidFill>
                  </a:rPr>
                  <a:t>#</a:t>
                </a:r>
                <a:r>
                  <a:rPr lang="pt-PT" sz="1800" b="1" baseline="0">
                    <a:solidFill>
                      <a:schemeClr val="tx1"/>
                    </a:solidFill>
                  </a:rPr>
                  <a:t> Processos</a:t>
                </a:r>
                <a:endParaRPr lang="pt-PT" sz="18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7660496"/>
        <c:crosses val="autoZero"/>
        <c:crossBetween val="midCat"/>
        <c:majorUnit val="2.0"/>
      </c:valAx>
      <c:valAx>
        <c:axId val="2097660496"/>
        <c:scaling>
          <c:orientation val="minMax"/>
          <c:max val="8.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solidFill>
                      <a:schemeClr val="tx1"/>
                    </a:solidFill>
                    <a:effectLst/>
                  </a:rPr>
                  <a:t>Ganho (TexecSeq/TexecParalel)</a:t>
                </a:r>
                <a:endParaRPr lang="en-US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7654432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Comparação SpeedUp's: OpenMP</a:t>
            </a:r>
            <a:r>
              <a:rPr lang="en-US" sz="1800" b="1" baseline="0">
                <a:solidFill>
                  <a:schemeClr val="tx1"/>
                </a:solidFill>
              </a:rPr>
              <a:t> vs MPI - 2nodos</a:t>
            </a:r>
            <a:endParaRPr lang="en-US" sz="1800" b="1">
              <a:solidFill>
                <a:schemeClr val="tx1"/>
              </a:solidFill>
            </a:endParaRPr>
          </a:p>
          <a:p>
            <a:pPr>
              <a:defRPr sz="1800"/>
            </a:pPr>
            <a:r>
              <a:rPr lang="en-US" sz="1800" b="1">
                <a:solidFill>
                  <a:schemeClr val="tx1"/>
                </a:solidFill>
              </a:rPr>
              <a:t>(N_MAX=8000)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Matriz 1024x1024 - OpenMP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8575">
                <a:solidFill>
                  <a:schemeClr val="accent1"/>
                </a:solidFill>
              </a:ln>
              <a:effectLst/>
            </c:spPr>
          </c:marker>
          <c:xVal>
            <c:numRef>
              <c:f>'Ganhos - OpenMP'!$D$51:$D$63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OpenMP'!$G$51:$G$63</c:f>
              <c:numCache>
                <c:formatCode>General</c:formatCode>
                <c:ptCount val="13"/>
                <c:pt idx="0">
                  <c:v>0.0</c:v>
                </c:pt>
                <c:pt idx="1">
                  <c:v>1.216621613554337</c:v>
                </c:pt>
                <c:pt idx="2">
                  <c:v>1.49848435048369</c:v>
                </c:pt>
                <c:pt idx="3">
                  <c:v>1.801555350542966</c:v>
                </c:pt>
                <c:pt idx="4">
                  <c:v>1.9971647057557</c:v>
                </c:pt>
                <c:pt idx="5">
                  <c:v>2.047112491107268</c:v>
                </c:pt>
                <c:pt idx="6">
                  <c:v>2.176598938150575</c:v>
                </c:pt>
                <c:pt idx="7">
                  <c:v>2.218747092455219</c:v>
                </c:pt>
                <c:pt idx="8">
                  <c:v>2.278438271276043</c:v>
                </c:pt>
                <c:pt idx="9">
                  <c:v>2.279289193942563</c:v>
                </c:pt>
                <c:pt idx="10">
                  <c:v>2.38930224770644</c:v>
                </c:pt>
                <c:pt idx="11">
                  <c:v>2.391084313097025</c:v>
                </c:pt>
                <c:pt idx="12">
                  <c:v>2.490190245477781</c:v>
                </c:pt>
              </c:numCache>
            </c:numRef>
          </c:yVal>
          <c:smooth val="0"/>
        </c:ser>
        <c:ser>
          <c:idx val="1"/>
          <c:order val="1"/>
          <c:tx>
            <c:v>Matriz 2048x2048 - OpenMP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28575">
                <a:solidFill>
                  <a:schemeClr val="accent2"/>
                </a:solidFill>
              </a:ln>
              <a:effectLst/>
            </c:spPr>
          </c:marker>
          <c:xVal>
            <c:numRef>
              <c:f>'Ganhos - OpenMP'!$D$103:$D$115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OpenMP'!$G$103:$G$115</c:f>
              <c:numCache>
                <c:formatCode>General</c:formatCode>
                <c:ptCount val="13"/>
                <c:pt idx="0">
                  <c:v>0.0</c:v>
                </c:pt>
                <c:pt idx="1">
                  <c:v>2.167761017752001</c:v>
                </c:pt>
                <c:pt idx="2">
                  <c:v>3.638188341304857</c:v>
                </c:pt>
                <c:pt idx="3">
                  <c:v>4.279707988628111</c:v>
                </c:pt>
                <c:pt idx="4">
                  <c:v>4.697218294690756</c:v>
                </c:pt>
                <c:pt idx="5">
                  <c:v>4.910783754344104</c:v>
                </c:pt>
                <c:pt idx="6">
                  <c:v>5.225507538518126</c:v>
                </c:pt>
                <c:pt idx="7">
                  <c:v>5.47866243686202</c:v>
                </c:pt>
                <c:pt idx="8">
                  <c:v>5.30531479389056</c:v>
                </c:pt>
                <c:pt idx="9">
                  <c:v>5.397652644318257</c:v>
                </c:pt>
                <c:pt idx="10">
                  <c:v>5.52179544855689</c:v>
                </c:pt>
                <c:pt idx="11">
                  <c:v>5.035644638456524</c:v>
                </c:pt>
                <c:pt idx="12">
                  <c:v>5.54105555433574</c:v>
                </c:pt>
              </c:numCache>
            </c:numRef>
          </c:yVal>
          <c:smooth val="0"/>
        </c:ser>
        <c:ser>
          <c:idx val="2"/>
          <c:order val="2"/>
          <c:tx>
            <c:v>Matriz 4096x4096 - OpenMP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28575">
                <a:solidFill>
                  <a:schemeClr val="accent3"/>
                </a:solidFill>
              </a:ln>
              <a:effectLst/>
            </c:spPr>
          </c:marker>
          <c:xVal>
            <c:numRef>
              <c:f>'Ganhos - OpenMP'!$D$155:$D$167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OpenMP'!$G$155:$G$167</c:f>
              <c:numCache>
                <c:formatCode>General</c:formatCode>
                <c:ptCount val="13"/>
                <c:pt idx="0">
                  <c:v>0.0</c:v>
                </c:pt>
                <c:pt idx="1">
                  <c:v>1.941923377131463</c:v>
                </c:pt>
                <c:pt idx="2">
                  <c:v>2.835747618206439</c:v>
                </c:pt>
                <c:pt idx="3">
                  <c:v>3.261055554371317</c:v>
                </c:pt>
                <c:pt idx="4">
                  <c:v>3.684488355708564</c:v>
                </c:pt>
                <c:pt idx="5">
                  <c:v>3.213249792588944</c:v>
                </c:pt>
                <c:pt idx="6">
                  <c:v>3.546656512811774</c:v>
                </c:pt>
                <c:pt idx="7">
                  <c:v>3.658073816324682</c:v>
                </c:pt>
                <c:pt idx="8">
                  <c:v>3.26380247847265</c:v>
                </c:pt>
                <c:pt idx="9">
                  <c:v>3.43056302109447</c:v>
                </c:pt>
                <c:pt idx="10">
                  <c:v>3.471722563947055</c:v>
                </c:pt>
                <c:pt idx="11">
                  <c:v>3.68860802919676</c:v>
                </c:pt>
                <c:pt idx="12">
                  <c:v>3.537015459590914</c:v>
                </c:pt>
              </c:numCache>
            </c:numRef>
          </c:yVal>
          <c:smooth val="0"/>
        </c:ser>
        <c:ser>
          <c:idx val="3"/>
          <c:order val="3"/>
          <c:tx>
            <c:v>Matriz 8192x8192 - OpenMP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28575">
                <a:solidFill>
                  <a:schemeClr val="accent4"/>
                </a:solidFill>
              </a:ln>
              <a:effectLst/>
            </c:spPr>
          </c:marker>
          <c:xVal>
            <c:numRef>
              <c:f>'Ganhos - OpenMP'!$D$207:$D$219</c:f>
              <c:numCache>
                <c:formatCode>General</c:formatCode>
                <c:ptCount val="13"/>
                <c:pt idx="0">
                  <c:v>0.0</c:v>
                </c:pt>
                <c:pt idx="1">
                  <c:v>2.0</c:v>
                </c:pt>
                <c:pt idx="2">
                  <c:v>4.0</c:v>
                </c:pt>
                <c:pt idx="3">
                  <c:v>6.0</c:v>
                </c:pt>
                <c:pt idx="4">
                  <c:v>8.0</c:v>
                </c:pt>
                <c:pt idx="5">
                  <c:v>10.0</c:v>
                </c:pt>
                <c:pt idx="6">
                  <c:v>12.0</c:v>
                </c:pt>
                <c:pt idx="7">
                  <c:v>14.0</c:v>
                </c:pt>
                <c:pt idx="8">
                  <c:v>16.0</c:v>
                </c:pt>
                <c:pt idx="9">
                  <c:v>18.0</c:v>
                </c:pt>
                <c:pt idx="10">
                  <c:v>20.0</c:v>
                </c:pt>
                <c:pt idx="11">
                  <c:v>22.0</c:v>
                </c:pt>
                <c:pt idx="12">
                  <c:v>24.0</c:v>
                </c:pt>
              </c:numCache>
            </c:numRef>
          </c:xVal>
          <c:yVal>
            <c:numRef>
              <c:f>'Ganhos - OpenMP'!$G$207:$G$219</c:f>
              <c:numCache>
                <c:formatCode>General</c:formatCode>
                <c:ptCount val="13"/>
                <c:pt idx="0">
                  <c:v>0.0</c:v>
                </c:pt>
                <c:pt idx="1">
                  <c:v>2.08728737785048</c:v>
                </c:pt>
                <c:pt idx="2">
                  <c:v>3.11894838365035</c:v>
                </c:pt>
                <c:pt idx="3">
                  <c:v>3.690208053712497</c:v>
                </c:pt>
                <c:pt idx="4">
                  <c:v>4.613833309481138</c:v>
                </c:pt>
                <c:pt idx="5">
                  <c:v>3.443397231051598</c:v>
                </c:pt>
                <c:pt idx="6">
                  <c:v>3.933882260126364</c:v>
                </c:pt>
                <c:pt idx="7">
                  <c:v>3.783696862576352</c:v>
                </c:pt>
                <c:pt idx="8">
                  <c:v>3.371237792885583</c:v>
                </c:pt>
                <c:pt idx="9">
                  <c:v>3.382813933873944</c:v>
                </c:pt>
                <c:pt idx="10">
                  <c:v>3.470328806095936</c:v>
                </c:pt>
                <c:pt idx="11">
                  <c:v>3.363663269441793</c:v>
                </c:pt>
                <c:pt idx="12">
                  <c:v>3.551961974647678</c:v>
                </c:pt>
              </c:numCache>
            </c:numRef>
          </c:yVal>
          <c:smooth val="0"/>
        </c:ser>
        <c:ser>
          <c:idx val="4"/>
          <c:order val="4"/>
          <c:tx>
            <c:v>Matriz 1024x1024 - MPI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'Ganhos MPI - 2nodo'!$B$6:$B$37</c:f>
              <c:numCache>
                <c:formatCode>General</c:formatCode>
                <c:ptCount val="32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  <c:pt idx="28">
                  <c:v>58.0</c:v>
                </c:pt>
                <c:pt idx="29">
                  <c:v>60.0</c:v>
                </c:pt>
                <c:pt idx="30">
                  <c:v>62.0</c:v>
                </c:pt>
                <c:pt idx="31">
                  <c:v>64.0</c:v>
                </c:pt>
              </c:numCache>
            </c:numRef>
          </c:xVal>
          <c:yVal>
            <c:numRef>
              <c:f>'Ganhos MPI - 2nodo'!$D$6:$D$37</c:f>
              <c:numCache>
                <c:formatCode>General</c:formatCode>
                <c:ptCount val="32"/>
                <c:pt idx="0">
                  <c:v>0.779468284402293</c:v>
                </c:pt>
                <c:pt idx="1">
                  <c:v>1.313644760117334</c:v>
                </c:pt>
                <c:pt idx="2">
                  <c:v>1.508477010394684</c:v>
                </c:pt>
                <c:pt idx="3">
                  <c:v>1.679023208728422</c:v>
                </c:pt>
                <c:pt idx="4">
                  <c:v>1.746997662498198</c:v>
                </c:pt>
                <c:pt idx="5">
                  <c:v>1.866556473454198</c:v>
                </c:pt>
                <c:pt idx="6">
                  <c:v>1.920223546683979</c:v>
                </c:pt>
                <c:pt idx="7">
                  <c:v>2.016434386333956</c:v>
                </c:pt>
                <c:pt idx="8">
                  <c:v>1.909548807420829</c:v>
                </c:pt>
                <c:pt idx="9">
                  <c:v>1.868024705617552</c:v>
                </c:pt>
                <c:pt idx="10">
                  <c:v>1.921876416365588</c:v>
                </c:pt>
                <c:pt idx="11">
                  <c:v>1.98060793304836</c:v>
                </c:pt>
                <c:pt idx="12">
                  <c:v>2.060336441723242</c:v>
                </c:pt>
                <c:pt idx="13">
                  <c:v>1.99920966606767</c:v>
                </c:pt>
                <c:pt idx="14">
                  <c:v>0.345475120359034</c:v>
                </c:pt>
                <c:pt idx="15">
                  <c:v>0.740047819486221</c:v>
                </c:pt>
                <c:pt idx="16">
                  <c:v>0.611964074614144</c:v>
                </c:pt>
                <c:pt idx="17">
                  <c:v>0.378647655535252</c:v>
                </c:pt>
                <c:pt idx="18">
                  <c:v>0.455843623063174</c:v>
                </c:pt>
                <c:pt idx="19">
                  <c:v>0.224133563970978</c:v>
                </c:pt>
                <c:pt idx="20">
                  <c:v>0.19590440215458</c:v>
                </c:pt>
                <c:pt idx="21">
                  <c:v>0.28140823921713</c:v>
                </c:pt>
                <c:pt idx="22">
                  <c:v>0.455184004824122</c:v>
                </c:pt>
                <c:pt idx="23">
                  <c:v>0.395068930238723</c:v>
                </c:pt>
                <c:pt idx="24">
                  <c:v>0.326406247420639</c:v>
                </c:pt>
                <c:pt idx="25">
                  <c:v>0.190038879574913</c:v>
                </c:pt>
                <c:pt idx="26">
                  <c:v>0.195338202023169</c:v>
                </c:pt>
                <c:pt idx="27">
                  <c:v>0.553250793749645</c:v>
                </c:pt>
                <c:pt idx="28">
                  <c:v>0.165967659461961</c:v>
                </c:pt>
                <c:pt idx="29">
                  <c:v>0.226799250042991</c:v>
                </c:pt>
                <c:pt idx="30">
                  <c:v>0.468484568245899</c:v>
                </c:pt>
                <c:pt idx="31">
                  <c:v>0.209141931513293</c:v>
                </c:pt>
              </c:numCache>
            </c:numRef>
          </c:yVal>
          <c:smooth val="0"/>
        </c:ser>
        <c:ser>
          <c:idx val="5"/>
          <c:order val="5"/>
          <c:tx>
            <c:v>Matriz 2048x2048 - MPI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12700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'Ganhos MPI - 2nodo'!$B$39:$B$70</c:f>
              <c:numCache>
                <c:formatCode>General</c:formatCode>
                <c:ptCount val="32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  <c:pt idx="28">
                  <c:v>58.0</c:v>
                </c:pt>
                <c:pt idx="29">
                  <c:v>60.0</c:v>
                </c:pt>
                <c:pt idx="30">
                  <c:v>62.0</c:v>
                </c:pt>
                <c:pt idx="31">
                  <c:v>64.0</c:v>
                </c:pt>
              </c:numCache>
            </c:numRef>
          </c:xVal>
          <c:yVal>
            <c:numRef>
              <c:f>'Ganhos MPI - 2nodo'!$D$39:$D$70</c:f>
              <c:numCache>
                <c:formatCode>General</c:formatCode>
                <c:ptCount val="32"/>
                <c:pt idx="0">
                  <c:v>1.094556219656749</c:v>
                </c:pt>
                <c:pt idx="1">
                  <c:v>2.1102279363182</c:v>
                </c:pt>
                <c:pt idx="2">
                  <c:v>2.419962974970723</c:v>
                </c:pt>
                <c:pt idx="3">
                  <c:v>2.457180148406185</c:v>
                </c:pt>
                <c:pt idx="4">
                  <c:v>3.378872736524856</c:v>
                </c:pt>
                <c:pt idx="5">
                  <c:v>4.452452743419653</c:v>
                </c:pt>
                <c:pt idx="6">
                  <c:v>4.93988318323971</c:v>
                </c:pt>
                <c:pt idx="7">
                  <c:v>5.14579975733356</c:v>
                </c:pt>
                <c:pt idx="8">
                  <c:v>4.389824526843903</c:v>
                </c:pt>
                <c:pt idx="9">
                  <c:v>4.415201873995411</c:v>
                </c:pt>
                <c:pt idx="10">
                  <c:v>4.406738308506247</c:v>
                </c:pt>
                <c:pt idx="11">
                  <c:v>4.496005067811772</c:v>
                </c:pt>
                <c:pt idx="12">
                  <c:v>4.693478740072495</c:v>
                </c:pt>
                <c:pt idx="13">
                  <c:v>4.418100875184999</c:v>
                </c:pt>
                <c:pt idx="14">
                  <c:v>1.601632950000278</c:v>
                </c:pt>
                <c:pt idx="15">
                  <c:v>1.28644707969843</c:v>
                </c:pt>
                <c:pt idx="16">
                  <c:v>2.128854530697264</c:v>
                </c:pt>
                <c:pt idx="17">
                  <c:v>1.411469333583949</c:v>
                </c:pt>
                <c:pt idx="18">
                  <c:v>1.254204708687126</c:v>
                </c:pt>
                <c:pt idx="19">
                  <c:v>1.467393004592186</c:v>
                </c:pt>
                <c:pt idx="20">
                  <c:v>1.214796182153578</c:v>
                </c:pt>
                <c:pt idx="21">
                  <c:v>2.590072420010825</c:v>
                </c:pt>
                <c:pt idx="22">
                  <c:v>2.524140188357268</c:v>
                </c:pt>
                <c:pt idx="23">
                  <c:v>1.911378512681386</c:v>
                </c:pt>
                <c:pt idx="24">
                  <c:v>1.73896555342061</c:v>
                </c:pt>
                <c:pt idx="25">
                  <c:v>3.297986277653027</c:v>
                </c:pt>
                <c:pt idx="26">
                  <c:v>1.809844873848828</c:v>
                </c:pt>
                <c:pt idx="27">
                  <c:v>1.2201839087311</c:v>
                </c:pt>
                <c:pt idx="28">
                  <c:v>1.682939436108362</c:v>
                </c:pt>
                <c:pt idx="29">
                  <c:v>2.598086919967408</c:v>
                </c:pt>
                <c:pt idx="30">
                  <c:v>2.229965280453625</c:v>
                </c:pt>
                <c:pt idx="31">
                  <c:v>1.623459121428288</c:v>
                </c:pt>
              </c:numCache>
            </c:numRef>
          </c:yVal>
          <c:smooth val="0"/>
        </c:ser>
        <c:ser>
          <c:idx val="6"/>
          <c:order val="6"/>
          <c:tx>
            <c:v>Matriz 4096x4096 - MPI</c:v>
          </c:tx>
          <c:spPr>
            <a:ln w="19050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65000"/>
                </a:schemeClr>
              </a:solidFill>
              <a:ln w="12700">
                <a:solidFill>
                  <a:schemeClr val="bg1">
                    <a:lumMod val="65000"/>
                  </a:schemeClr>
                </a:solidFill>
                <a:prstDash val="dash"/>
              </a:ln>
              <a:effectLst/>
            </c:spPr>
          </c:marker>
          <c:xVal>
            <c:numRef>
              <c:f>'Ganhos MPI - 2nodo'!$B$72:$B$103</c:f>
              <c:numCache>
                <c:formatCode>General</c:formatCode>
                <c:ptCount val="32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  <c:pt idx="28">
                  <c:v>58.0</c:v>
                </c:pt>
                <c:pt idx="29">
                  <c:v>60.0</c:v>
                </c:pt>
                <c:pt idx="30">
                  <c:v>62.0</c:v>
                </c:pt>
                <c:pt idx="31">
                  <c:v>64.0</c:v>
                </c:pt>
              </c:numCache>
            </c:numRef>
          </c:xVal>
          <c:yVal>
            <c:numRef>
              <c:f>'Ganhos MPI - 2nodo'!$D$72:$D$103</c:f>
              <c:numCache>
                <c:formatCode>General</c:formatCode>
                <c:ptCount val="32"/>
                <c:pt idx="0">
                  <c:v>1.121983304652212</c:v>
                </c:pt>
                <c:pt idx="1">
                  <c:v>2.410860750158446</c:v>
                </c:pt>
                <c:pt idx="2">
                  <c:v>2.650528992902198</c:v>
                </c:pt>
                <c:pt idx="3">
                  <c:v>2.753789585822112</c:v>
                </c:pt>
                <c:pt idx="4">
                  <c:v>3.387742185170796</c:v>
                </c:pt>
                <c:pt idx="5">
                  <c:v>3.944276070488213</c:v>
                </c:pt>
                <c:pt idx="6">
                  <c:v>4.459882934242678</c:v>
                </c:pt>
                <c:pt idx="7">
                  <c:v>4.767787271500739</c:v>
                </c:pt>
                <c:pt idx="8">
                  <c:v>4.763635181933825</c:v>
                </c:pt>
                <c:pt idx="9">
                  <c:v>4.08138215771451</c:v>
                </c:pt>
                <c:pt idx="10">
                  <c:v>4.184262485603287</c:v>
                </c:pt>
                <c:pt idx="11">
                  <c:v>3.76831295780699</c:v>
                </c:pt>
                <c:pt idx="12">
                  <c:v>3.855370600659103</c:v>
                </c:pt>
                <c:pt idx="13">
                  <c:v>4.099182580605388</c:v>
                </c:pt>
                <c:pt idx="14">
                  <c:v>3.088799068439377</c:v>
                </c:pt>
                <c:pt idx="15">
                  <c:v>3.528203384454295</c:v>
                </c:pt>
                <c:pt idx="16">
                  <c:v>3.266718503220398</c:v>
                </c:pt>
                <c:pt idx="17">
                  <c:v>3.764465269601229</c:v>
                </c:pt>
                <c:pt idx="18">
                  <c:v>3.876699209228799</c:v>
                </c:pt>
                <c:pt idx="19">
                  <c:v>3.715836508358699</c:v>
                </c:pt>
                <c:pt idx="20">
                  <c:v>3.763747979601375</c:v>
                </c:pt>
                <c:pt idx="21">
                  <c:v>3.139267383432263</c:v>
                </c:pt>
                <c:pt idx="22">
                  <c:v>6.380987300829211</c:v>
                </c:pt>
                <c:pt idx="23">
                  <c:v>5.067947988333015</c:v>
                </c:pt>
                <c:pt idx="24">
                  <c:v>3.650973671882928</c:v>
                </c:pt>
                <c:pt idx="25">
                  <c:v>4.072784710386177</c:v>
                </c:pt>
                <c:pt idx="26">
                  <c:v>3.82096695694812</c:v>
                </c:pt>
                <c:pt idx="27">
                  <c:v>5.337222077789447</c:v>
                </c:pt>
                <c:pt idx="28">
                  <c:v>4.746716853493192</c:v>
                </c:pt>
                <c:pt idx="29">
                  <c:v>5.857319909615469</c:v>
                </c:pt>
                <c:pt idx="30">
                  <c:v>4.804207098649843</c:v>
                </c:pt>
                <c:pt idx="31">
                  <c:v>6.814954177815987</c:v>
                </c:pt>
              </c:numCache>
            </c:numRef>
          </c:yVal>
          <c:smooth val="0"/>
        </c:ser>
        <c:ser>
          <c:idx val="7"/>
          <c:order val="7"/>
          <c:tx>
            <c:v>Matriz 8192x8192 - MPI</c:v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12700">
                <a:solidFill>
                  <a:schemeClr val="accent4"/>
                </a:solidFill>
                <a:prstDash val="dash"/>
              </a:ln>
              <a:effectLst/>
            </c:spPr>
          </c:marker>
          <c:xVal>
            <c:numRef>
              <c:f>'Ganhos MPI - 2nodo'!$B$105:$B$136</c:f>
              <c:numCache>
                <c:formatCode>General</c:formatCode>
                <c:ptCount val="32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  <c:pt idx="23">
                  <c:v>48.0</c:v>
                </c:pt>
                <c:pt idx="24">
                  <c:v>50.0</c:v>
                </c:pt>
                <c:pt idx="25">
                  <c:v>52.0</c:v>
                </c:pt>
                <c:pt idx="26">
                  <c:v>54.0</c:v>
                </c:pt>
                <c:pt idx="27">
                  <c:v>56.0</c:v>
                </c:pt>
                <c:pt idx="28">
                  <c:v>58.0</c:v>
                </c:pt>
                <c:pt idx="29">
                  <c:v>60.0</c:v>
                </c:pt>
                <c:pt idx="30">
                  <c:v>62.0</c:v>
                </c:pt>
                <c:pt idx="31">
                  <c:v>64.0</c:v>
                </c:pt>
              </c:numCache>
            </c:numRef>
          </c:xVal>
          <c:yVal>
            <c:numRef>
              <c:f>'Ganhos MPI - 2nodo'!$D$105:$D$136</c:f>
              <c:numCache>
                <c:formatCode>General</c:formatCode>
                <c:ptCount val="32"/>
                <c:pt idx="0">
                  <c:v>1.109799471477898</c:v>
                </c:pt>
                <c:pt idx="1">
                  <c:v>2.487701082968378</c:v>
                </c:pt>
                <c:pt idx="2">
                  <c:v>2.780177515632722</c:v>
                </c:pt>
                <c:pt idx="3">
                  <c:v>2.707474976729034</c:v>
                </c:pt>
                <c:pt idx="4">
                  <c:v>3.517235519462803</c:v>
                </c:pt>
                <c:pt idx="5">
                  <c:v>4.122044911709392</c:v>
                </c:pt>
                <c:pt idx="6">
                  <c:v>4.970335138571507</c:v>
                </c:pt>
                <c:pt idx="7">
                  <c:v>5.502178321097562</c:v>
                </c:pt>
                <c:pt idx="8">
                  <c:v>4.03115322941716</c:v>
                </c:pt>
                <c:pt idx="9">
                  <c:v>4.39087910444876</c:v>
                </c:pt>
                <c:pt idx="10">
                  <c:v>3.991840196005325</c:v>
                </c:pt>
                <c:pt idx="11">
                  <c:v>4.155185741086099</c:v>
                </c:pt>
                <c:pt idx="12">
                  <c:v>4.527451184121942</c:v>
                </c:pt>
                <c:pt idx="13">
                  <c:v>4.668440263841281</c:v>
                </c:pt>
                <c:pt idx="14">
                  <c:v>5.36667917018953</c:v>
                </c:pt>
                <c:pt idx="15">
                  <c:v>4.700915617669601</c:v>
                </c:pt>
                <c:pt idx="16">
                  <c:v>4.83098649661471</c:v>
                </c:pt>
                <c:pt idx="17">
                  <c:v>5.141523430600736</c:v>
                </c:pt>
                <c:pt idx="18">
                  <c:v>5.098663871728979</c:v>
                </c:pt>
                <c:pt idx="19">
                  <c:v>5.535259941790708</c:v>
                </c:pt>
                <c:pt idx="20">
                  <c:v>6.051857778016594</c:v>
                </c:pt>
                <c:pt idx="21">
                  <c:v>6.913094718953723</c:v>
                </c:pt>
                <c:pt idx="22">
                  <c:v>5.64681228403332</c:v>
                </c:pt>
                <c:pt idx="23">
                  <c:v>5.163511915399037</c:v>
                </c:pt>
                <c:pt idx="24">
                  <c:v>7.058633678377976</c:v>
                </c:pt>
                <c:pt idx="25">
                  <c:v>6.433344354784278</c:v>
                </c:pt>
                <c:pt idx="26">
                  <c:v>6.879222803060051</c:v>
                </c:pt>
                <c:pt idx="27">
                  <c:v>6.694498127079013</c:v>
                </c:pt>
                <c:pt idx="28">
                  <c:v>6.909422720492342</c:v>
                </c:pt>
                <c:pt idx="29">
                  <c:v>7.47381499799575</c:v>
                </c:pt>
                <c:pt idx="30">
                  <c:v>6.840021910505947</c:v>
                </c:pt>
                <c:pt idx="31">
                  <c:v>7.387874799769759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7734928"/>
        <c:axId val="2097740992"/>
      </c:scatterChart>
      <c:valAx>
        <c:axId val="2097734928"/>
        <c:scaling>
          <c:orientation val="minMax"/>
          <c:max val="64.0"/>
          <c:min val="2.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800" b="1">
                    <a:solidFill>
                      <a:schemeClr val="tx1"/>
                    </a:solidFill>
                  </a:rPr>
                  <a:t>#</a:t>
                </a:r>
                <a:r>
                  <a:rPr lang="pt-PT" sz="1800" b="1" baseline="0">
                    <a:solidFill>
                      <a:schemeClr val="tx1"/>
                    </a:solidFill>
                  </a:rPr>
                  <a:t> Processos</a:t>
                </a:r>
                <a:endParaRPr lang="pt-PT" sz="1800" b="1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7740992"/>
        <c:crosses val="autoZero"/>
        <c:crossBetween val="midCat"/>
        <c:majorUnit val="2.0"/>
      </c:valAx>
      <c:valAx>
        <c:axId val="2097740992"/>
        <c:scaling>
          <c:orientation val="minMax"/>
          <c:max val="8.0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 i="0" baseline="0">
                    <a:solidFill>
                      <a:schemeClr val="tx1"/>
                    </a:solidFill>
                    <a:effectLst/>
                  </a:rPr>
                  <a:t>Ganho (TexecSeq/TexecParalel)</a:t>
                </a:r>
                <a:endParaRPr lang="en-US">
                  <a:solidFill>
                    <a:schemeClr val="tx1"/>
                  </a:solidFill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2097734928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4" Type="http://schemas.openxmlformats.org/officeDocument/2006/relationships/chart" Target="../charts/chart8.xml"/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4" Type="http://schemas.openxmlformats.org/officeDocument/2006/relationships/chart" Target="../charts/chart13.xml"/><Relationship Id="rId1" Type="http://schemas.openxmlformats.org/officeDocument/2006/relationships/chart" Target="../charts/chart10.xml"/><Relationship Id="rId2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25.xml"/><Relationship Id="rId12" Type="http://schemas.openxmlformats.org/officeDocument/2006/relationships/chart" Target="../charts/chart26.xml"/><Relationship Id="rId13" Type="http://schemas.openxmlformats.org/officeDocument/2006/relationships/chart" Target="../charts/chart27.xml"/><Relationship Id="rId14" Type="http://schemas.openxmlformats.org/officeDocument/2006/relationships/chart" Target="../charts/chart28.xml"/><Relationship Id="rId15" Type="http://schemas.openxmlformats.org/officeDocument/2006/relationships/chart" Target="../charts/chart29.xml"/><Relationship Id="rId16" Type="http://schemas.openxmlformats.org/officeDocument/2006/relationships/chart" Target="../charts/chart30.xml"/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5" Type="http://schemas.openxmlformats.org/officeDocument/2006/relationships/chart" Target="../charts/chart19.xml"/><Relationship Id="rId6" Type="http://schemas.openxmlformats.org/officeDocument/2006/relationships/chart" Target="../charts/chart20.xml"/><Relationship Id="rId7" Type="http://schemas.openxmlformats.org/officeDocument/2006/relationships/chart" Target="../charts/chart21.xml"/><Relationship Id="rId8" Type="http://schemas.openxmlformats.org/officeDocument/2006/relationships/chart" Target="../charts/chart22.xml"/><Relationship Id="rId9" Type="http://schemas.openxmlformats.org/officeDocument/2006/relationships/chart" Target="../charts/chart23.xml"/><Relationship Id="rId10" Type="http://schemas.openxmlformats.org/officeDocument/2006/relationships/chart" Target="../charts/chart2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3.xml"/><Relationship Id="rId4" Type="http://schemas.openxmlformats.org/officeDocument/2006/relationships/chart" Target="../charts/chart34.xml"/><Relationship Id="rId1" Type="http://schemas.openxmlformats.org/officeDocument/2006/relationships/chart" Target="../charts/chart31.xml"/><Relationship Id="rId2" Type="http://schemas.openxmlformats.org/officeDocument/2006/relationships/chart" Target="../charts/chart3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4" Type="http://schemas.openxmlformats.org/officeDocument/2006/relationships/chart" Target="../charts/chart38.xml"/><Relationship Id="rId1" Type="http://schemas.openxmlformats.org/officeDocument/2006/relationships/chart" Target="../charts/chart35.xml"/><Relationship Id="rId2" Type="http://schemas.openxmlformats.org/officeDocument/2006/relationships/chart" Target="../charts/chart3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10</xdr:row>
      <xdr:rowOff>2721</xdr:rowOff>
    </xdr:from>
    <xdr:to>
      <xdr:col>22</xdr:col>
      <xdr:colOff>711200</xdr:colOff>
      <xdr:row>35</xdr:row>
      <xdr:rowOff>142427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42</xdr:row>
      <xdr:rowOff>0</xdr:rowOff>
    </xdr:from>
    <xdr:to>
      <xdr:col>22</xdr:col>
      <xdr:colOff>711200</xdr:colOff>
      <xdr:row>67</xdr:row>
      <xdr:rowOff>148777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74</xdr:row>
      <xdr:rowOff>0</xdr:rowOff>
    </xdr:from>
    <xdr:to>
      <xdr:col>22</xdr:col>
      <xdr:colOff>711200</xdr:colOff>
      <xdr:row>99</xdr:row>
      <xdr:rowOff>148777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106</xdr:row>
      <xdr:rowOff>0</xdr:rowOff>
    </xdr:from>
    <xdr:to>
      <xdr:col>22</xdr:col>
      <xdr:colOff>711200</xdr:colOff>
      <xdr:row>131</xdr:row>
      <xdr:rowOff>148777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17</xdr:col>
      <xdr:colOff>371856</xdr:colOff>
      <xdr:row>30</xdr:row>
      <xdr:rowOff>54864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77</xdr:row>
      <xdr:rowOff>0</xdr:rowOff>
    </xdr:from>
    <xdr:to>
      <xdr:col>17</xdr:col>
      <xdr:colOff>371856</xdr:colOff>
      <xdr:row>104</xdr:row>
      <xdr:rowOff>54864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3</xdr:row>
      <xdr:rowOff>0</xdr:rowOff>
    </xdr:from>
    <xdr:to>
      <xdr:col>36</xdr:col>
      <xdr:colOff>371856</xdr:colOff>
      <xdr:row>30</xdr:row>
      <xdr:rowOff>54864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77</xdr:row>
      <xdr:rowOff>0</xdr:rowOff>
    </xdr:from>
    <xdr:to>
      <xdr:col>36</xdr:col>
      <xdr:colOff>371856</xdr:colOff>
      <xdr:row>104</xdr:row>
      <xdr:rowOff>54864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17</xdr:col>
      <xdr:colOff>397541</xdr:colOff>
      <xdr:row>29</xdr:row>
      <xdr:rowOff>165597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17</xdr:col>
      <xdr:colOff>397541</xdr:colOff>
      <xdr:row>29</xdr:row>
      <xdr:rowOff>165597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73</xdr:row>
      <xdr:rowOff>0</xdr:rowOff>
    </xdr:from>
    <xdr:to>
      <xdr:col>17</xdr:col>
      <xdr:colOff>397541</xdr:colOff>
      <xdr:row>99</xdr:row>
      <xdr:rowOff>165597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0</xdr:colOff>
      <xdr:row>3</xdr:row>
      <xdr:rowOff>0</xdr:rowOff>
    </xdr:from>
    <xdr:to>
      <xdr:col>36</xdr:col>
      <xdr:colOff>397541</xdr:colOff>
      <xdr:row>29</xdr:row>
      <xdr:rowOff>165597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73</xdr:row>
      <xdr:rowOff>0</xdr:rowOff>
    </xdr:from>
    <xdr:to>
      <xdr:col>36</xdr:col>
      <xdr:colOff>397541</xdr:colOff>
      <xdr:row>99</xdr:row>
      <xdr:rowOff>165597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17</xdr:col>
      <xdr:colOff>397541</xdr:colOff>
      <xdr:row>29</xdr:row>
      <xdr:rowOff>165597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812800</xdr:colOff>
      <xdr:row>4</xdr:row>
      <xdr:rowOff>0</xdr:rowOff>
    </xdr:from>
    <xdr:to>
      <xdr:col>17</xdr:col>
      <xdr:colOff>812800</xdr:colOff>
      <xdr:row>19</xdr:row>
      <xdr:rowOff>12700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20</xdr:row>
      <xdr:rowOff>0</xdr:rowOff>
    </xdr:from>
    <xdr:to>
      <xdr:col>18</xdr:col>
      <xdr:colOff>0</xdr:colOff>
      <xdr:row>35</xdr:row>
      <xdr:rowOff>12700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36</xdr:row>
      <xdr:rowOff>0</xdr:rowOff>
    </xdr:from>
    <xdr:to>
      <xdr:col>18</xdr:col>
      <xdr:colOff>0</xdr:colOff>
      <xdr:row>51</xdr:row>
      <xdr:rowOff>12700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52</xdr:row>
      <xdr:rowOff>0</xdr:rowOff>
    </xdr:from>
    <xdr:to>
      <xdr:col>18</xdr:col>
      <xdr:colOff>0</xdr:colOff>
      <xdr:row>67</xdr:row>
      <xdr:rowOff>12700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0</xdr:colOff>
      <xdr:row>4</xdr:row>
      <xdr:rowOff>0</xdr:rowOff>
    </xdr:from>
    <xdr:to>
      <xdr:col>29</xdr:col>
      <xdr:colOff>0</xdr:colOff>
      <xdr:row>19</xdr:row>
      <xdr:rowOff>12700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29</xdr:col>
      <xdr:colOff>0</xdr:colOff>
      <xdr:row>35</xdr:row>
      <xdr:rowOff>12700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0</xdr:colOff>
      <xdr:row>36</xdr:row>
      <xdr:rowOff>0</xdr:rowOff>
    </xdr:from>
    <xdr:to>
      <xdr:col>29</xdr:col>
      <xdr:colOff>0</xdr:colOff>
      <xdr:row>51</xdr:row>
      <xdr:rowOff>12700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0</xdr:colOff>
      <xdr:row>52</xdr:row>
      <xdr:rowOff>0</xdr:rowOff>
    </xdr:from>
    <xdr:to>
      <xdr:col>29</xdr:col>
      <xdr:colOff>0</xdr:colOff>
      <xdr:row>67</xdr:row>
      <xdr:rowOff>12700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30</xdr:col>
      <xdr:colOff>0</xdr:colOff>
      <xdr:row>4</xdr:row>
      <xdr:rowOff>0</xdr:rowOff>
    </xdr:from>
    <xdr:to>
      <xdr:col>40</xdr:col>
      <xdr:colOff>0</xdr:colOff>
      <xdr:row>19</xdr:row>
      <xdr:rowOff>12700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30</xdr:col>
      <xdr:colOff>0</xdr:colOff>
      <xdr:row>20</xdr:row>
      <xdr:rowOff>0</xdr:rowOff>
    </xdr:from>
    <xdr:to>
      <xdr:col>40</xdr:col>
      <xdr:colOff>0</xdr:colOff>
      <xdr:row>35</xdr:row>
      <xdr:rowOff>12700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30</xdr:col>
      <xdr:colOff>0</xdr:colOff>
      <xdr:row>36</xdr:row>
      <xdr:rowOff>0</xdr:rowOff>
    </xdr:from>
    <xdr:to>
      <xdr:col>40</xdr:col>
      <xdr:colOff>0</xdr:colOff>
      <xdr:row>51</xdr:row>
      <xdr:rowOff>12700</xdr:rowOff>
    </xdr:to>
    <xdr:graphicFrame macro="">
      <xdr:nvGraphicFramePr>
        <xdr:cNvPr id="12" name="Gráfico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30</xdr:col>
      <xdr:colOff>0</xdr:colOff>
      <xdr:row>52</xdr:row>
      <xdr:rowOff>0</xdr:rowOff>
    </xdr:from>
    <xdr:to>
      <xdr:col>40</xdr:col>
      <xdr:colOff>0</xdr:colOff>
      <xdr:row>67</xdr:row>
      <xdr:rowOff>12700</xdr:rowOff>
    </xdr:to>
    <xdr:graphicFrame macro="">
      <xdr:nvGraphicFramePr>
        <xdr:cNvPr id="13" name="Gráfico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41</xdr:col>
      <xdr:colOff>0</xdr:colOff>
      <xdr:row>4</xdr:row>
      <xdr:rowOff>0</xdr:rowOff>
    </xdr:from>
    <xdr:to>
      <xdr:col>51</xdr:col>
      <xdr:colOff>0</xdr:colOff>
      <xdr:row>19</xdr:row>
      <xdr:rowOff>12700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41</xdr:col>
      <xdr:colOff>0</xdr:colOff>
      <xdr:row>20</xdr:row>
      <xdr:rowOff>0</xdr:rowOff>
    </xdr:from>
    <xdr:to>
      <xdr:col>51</xdr:col>
      <xdr:colOff>0</xdr:colOff>
      <xdr:row>35</xdr:row>
      <xdr:rowOff>12700</xdr:rowOff>
    </xdr:to>
    <xdr:graphicFrame macro="">
      <xdr:nvGraphicFramePr>
        <xdr:cNvPr id="15" name="Gráfico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41</xdr:col>
      <xdr:colOff>0</xdr:colOff>
      <xdr:row>36</xdr:row>
      <xdr:rowOff>0</xdr:rowOff>
    </xdr:from>
    <xdr:to>
      <xdr:col>51</xdr:col>
      <xdr:colOff>0</xdr:colOff>
      <xdr:row>51</xdr:row>
      <xdr:rowOff>12700</xdr:rowOff>
    </xdr:to>
    <xdr:graphicFrame macro="">
      <xdr:nvGraphicFramePr>
        <xdr:cNvPr id="16" name="Gráfico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41</xdr:col>
      <xdr:colOff>0</xdr:colOff>
      <xdr:row>52</xdr:row>
      <xdr:rowOff>0</xdr:rowOff>
    </xdr:from>
    <xdr:to>
      <xdr:col>51</xdr:col>
      <xdr:colOff>0</xdr:colOff>
      <xdr:row>67</xdr:row>
      <xdr:rowOff>12700</xdr:rowOff>
    </xdr:to>
    <xdr:graphicFrame macro="">
      <xdr:nvGraphicFramePr>
        <xdr:cNvPr id="17" name="Gráfico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18</xdr:col>
      <xdr:colOff>812800</xdr:colOff>
      <xdr:row>19</xdr:row>
      <xdr:rowOff>12700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22</xdr:row>
      <xdr:rowOff>0</xdr:rowOff>
    </xdr:from>
    <xdr:to>
      <xdr:col>18</xdr:col>
      <xdr:colOff>812800</xdr:colOff>
      <xdr:row>37</xdr:row>
      <xdr:rowOff>12700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40</xdr:row>
      <xdr:rowOff>0</xdr:rowOff>
    </xdr:from>
    <xdr:to>
      <xdr:col>18</xdr:col>
      <xdr:colOff>812800</xdr:colOff>
      <xdr:row>55</xdr:row>
      <xdr:rowOff>12700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58</xdr:row>
      <xdr:rowOff>0</xdr:rowOff>
    </xdr:from>
    <xdr:to>
      <xdr:col>18</xdr:col>
      <xdr:colOff>812800</xdr:colOff>
      <xdr:row>73</xdr:row>
      <xdr:rowOff>12700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13</xdr:col>
      <xdr:colOff>431800</xdr:colOff>
      <xdr:row>29</xdr:row>
      <xdr:rowOff>110338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2</xdr:row>
      <xdr:rowOff>0</xdr:rowOff>
    </xdr:from>
    <xdr:to>
      <xdr:col>26</xdr:col>
      <xdr:colOff>449262</xdr:colOff>
      <xdr:row>29</xdr:row>
      <xdr:rowOff>119409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32</xdr:row>
      <xdr:rowOff>12700</xdr:rowOff>
    </xdr:from>
    <xdr:to>
      <xdr:col>13</xdr:col>
      <xdr:colOff>449262</xdr:colOff>
      <xdr:row>59</xdr:row>
      <xdr:rowOff>132109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32</xdr:row>
      <xdr:rowOff>0</xdr:rowOff>
    </xdr:from>
    <xdr:to>
      <xdr:col>26</xdr:col>
      <xdr:colOff>449262</xdr:colOff>
      <xdr:row>59</xdr:row>
      <xdr:rowOff>119409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13</xdr:col>
      <xdr:colOff>449262</xdr:colOff>
      <xdr:row>29</xdr:row>
      <xdr:rowOff>119409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9"/>
  <sheetViews>
    <sheetView zoomScale="75" workbookViewId="0">
      <selection activeCell="M205" sqref="M205"/>
    </sheetView>
  </sheetViews>
  <sheetFormatPr baseColWidth="10" defaultRowHeight="16" x14ac:dyDescent="0.2"/>
  <cols>
    <col min="1" max="1" width="11" customWidth="1"/>
    <col min="2" max="2" width="0.1640625" customWidth="1"/>
    <col min="3" max="3" width="7.6640625" customWidth="1"/>
    <col min="4" max="4" width="13" customWidth="1"/>
    <col min="5" max="5" width="10.83203125" customWidth="1"/>
    <col min="6" max="6" width="7.1640625" customWidth="1"/>
    <col min="9" max="9" width="5.5" customWidth="1"/>
    <col min="10" max="10" width="10.83203125" customWidth="1"/>
    <col min="12" max="12" width="17.1640625" customWidth="1"/>
  </cols>
  <sheetData>
    <row r="1" spans="1:24" ht="17" thickBot="1" x14ac:dyDescent="0.25"/>
    <row r="2" spans="1:24" ht="22" thickBot="1" x14ac:dyDescent="0.25">
      <c r="A2" s="1"/>
      <c r="B2" s="1"/>
      <c r="C2" s="1"/>
      <c r="D2" s="1"/>
      <c r="E2" s="1"/>
      <c r="H2" s="126" t="s">
        <v>9</v>
      </c>
      <c r="I2" s="127"/>
      <c r="J2" s="127"/>
      <c r="K2" s="127"/>
      <c r="L2" s="128"/>
      <c r="N2" s="25"/>
    </row>
    <row r="3" spans="1:24" x14ac:dyDescent="0.2">
      <c r="N3" s="22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4" x14ac:dyDescent="0.2">
      <c r="N4" s="23"/>
    </row>
    <row r="5" spans="1:24" ht="17" thickBot="1" x14ac:dyDescent="0.25">
      <c r="N5" s="23"/>
    </row>
    <row r="6" spans="1:24" ht="20" thickBot="1" x14ac:dyDescent="0.25">
      <c r="A6" s="123" t="s">
        <v>10</v>
      </c>
      <c r="B6" s="124"/>
      <c r="C6" s="124"/>
      <c r="D6" s="124"/>
      <c r="E6" s="125"/>
      <c r="K6" s="21"/>
      <c r="L6" s="16"/>
      <c r="N6" s="23"/>
    </row>
    <row r="7" spans="1:24" ht="19" x14ac:dyDescent="0.25">
      <c r="K7" s="19"/>
      <c r="L7" s="17"/>
      <c r="N7" s="24"/>
    </row>
    <row r="10" spans="1:24" ht="15" customHeight="1" thickBot="1" x14ac:dyDescent="0.25">
      <c r="B10" s="2"/>
      <c r="C10" s="2"/>
    </row>
    <row r="11" spans="1:24" ht="17" thickBot="1" x14ac:dyDescent="0.25">
      <c r="A11" s="120" t="s">
        <v>6</v>
      </c>
      <c r="B11" s="120"/>
      <c r="C11" s="6" t="s">
        <v>0</v>
      </c>
      <c r="D11" s="6" t="s">
        <v>8</v>
      </c>
      <c r="E11" s="120" t="s">
        <v>7</v>
      </c>
      <c r="F11" s="120"/>
      <c r="G11" s="121" t="s">
        <v>1</v>
      </c>
      <c r="H11" s="121"/>
      <c r="I11" s="122"/>
    </row>
    <row r="12" spans="1:24" ht="17" thickBot="1" x14ac:dyDescent="0.25">
      <c r="A12" s="101" t="s">
        <v>2</v>
      </c>
      <c r="B12" s="102"/>
      <c r="C12" s="103">
        <v>1000</v>
      </c>
      <c r="D12" s="3">
        <v>0</v>
      </c>
      <c r="E12" s="104">
        <v>1551.904</v>
      </c>
      <c r="F12" s="105"/>
      <c r="G12" s="113">
        <v>0</v>
      </c>
      <c r="H12" s="114"/>
      <c r="I12" s="115"/>
    </row>
    <row r="13" spans="1:24" ht="17" thickBot="1" x14ac:dyDescent="0.25">
      <c r="A13" s="101"/>
      <c r="B13" s="102"/>
      <c r="C13" s="103"/>
      <c r="D13" s="4">
        <v>2</v>
      </c>
      <c r="E13" s="101">
        <v>1003.346</v>
      </c>
      <c r="F13" s="102"/>
      <c r="G13" s="109">
        <f>(E12/E13)</f>
        <v>1.5467286459506491</v>
      </c>
      <c r="H13" s="110"/>
      <c r="I13" s="111"/>
    </row>
    <row r="14" spans="1:24" ht="17" thickBot="1" x14ac:dyDescent="0.25">
      <c r="A14" s="101"/>
      <c r="B14" s="102"/>
      <c r="C14" s="103"/>
      <c r="D14" s="4">
        <v>4</v>
      </c>
      <c r="E14" s="101">
        <v>629.35900000000004</v>
      </c>
      <c r="F14" s="102"/>
      <c r="G14" s="109">
        <f>$E$12/E14</f>
        <v>2.4658485856244208</v>
      </c>
      <c r="H14" s="110"/>
      <c r="I14" s="111"/>
    </row>
    <row r="15" spans="1:24" ht="17" thickBot="1" x14ac:dyDescent="0.25">
      <c r="A15" s="101"/>
      <c r="B15" s="102"/>
      <c r="C15" s="103"/>
      <c r="D15" s="4">
        <v>6</v>
      </c>
      <c r="E15" s="101">
        <v>481.18599999999998</v>
      </c>
      <c r="F15" s="102"/>
      <c r="G15" s="109">
        <f t="shared" ref="G15:G24" si="0">$E$12/E15</f>
        <v>3.2251644894074225</v>
      </c>
      <c r="H15" s="110"/>
      <c r="I15" s="111"/>
    </row>
    <row r="16" spans="1:24" ht="17" thickBot="1" x14ac:dyDescent="0.25">
      <c r="A16" s="101"/>
      <c r="B16" s="102"/>
      <c r="C16" s="103"/>
      <c r="D16" s="4">
        <v>8</v>
      </c>
      <c r="E16" s="101">
        <v>416.71300000000002</v>
      </c>
      <c r="F16" s="102"/>
      <c r="G16" s="109">
        <f t="shared" si="0"/>
        <v>3.724155473911301</v>
      </c>
      <c r="H16" s="110"/>
      <c r="I16" s="111"/>
    </row>
    <row r="17" spans="1:9" ht="17" thickBot="1" x14ac:dyDescent="0.25">
      <c r="A17" s="101"/>
      <c r="B17" s="102"/>
      <c r="C17" s="103"/>
      <c r="D17" s="4">
        <v>10</v>
      </c>
      <c r="E17" s="101">
        <v>391.12200000000001</v>
      </c>
      <c r="F17" s="102"/>
      <c r="G17" s="109">
        <f t="shared" si="0"/>
        <v>3.9678258957563113</v>
      </c>
      <c r="H17" s="110"/>
      <c r="I17" s="111"/>
    </row>
    <row r="18" spans="1:9" ht="17" thickBot="1" x14ac:dyDescent="0.25">
      <c r="A18" s="101"/>
      <c r="B18" s="102"/>
      <c r="C18" s="103"/>
      <c r="D18" s="4">
        <v>12</v>
      </c>
      <c r="E18" s="101">
        <v>362.65499999999997</v>
      </c>
      <c r="F18" s="102"/>
      <c r="G18" s="109">
        <f t="shared" si="0"/>
        <v>4.2792847196371211</v>
      </c>
      <c r="H18" s="110"/>
      <c r="I18" s="111"/>
    </row>
    <row r="19" spans="1:9" ht="17" thickBot="1" x14ac:dyDescent="0.25">
      <c r="A19" s="101"/>
      <c r="B19" s="102"/>
      <c r="C19" s="103"/>
      <c r="D19" s="4">
        <v>14</v>
      </c>
      <c r="E19" s="101">
        <v>366.84199999999998</v>
      </c>
      <c r="F19" s="102"/>
      <c r="G19" s="109">
        <f t="shared" si="0"/>
        <v>4.2304425338429077</v>
      </c>
      <c r="H19" s="110"/>
      <c r="I19" s="111"/>
    </row>
    <row r="20" spans="1:9" ht="17" thickBot="1" x14ac:dyDescent="0.25">
      <c r="A20" s="101"/>
      <c r="B20" s="102"/>
      <c r="C20" s="103"/>
      <c r="D20" s="4">
        <v>16</v>
      </c>
      <c r="E20" s="101">
        <v>357.173</v>
      </c>
      <c r="F20" s="102"/>
      <c r="G20" s="109">
        <f t="shared" si="0"/>
        <v>4.3449644849974662</v>
      </c>
      <c r="H20" s="110"/>
      <c r="I20" s="111"/>
    </row>
    <row r="21" spans="1:9" ht="17" thickBot="1" x14ac:dyDescent="0.25">
      <c r="A21" s="101"/>
      <c r="B21" s="102"/>
      <c r="C21" s="103"/>
      <c r="D21" s="4">
        <v>18</v>
      </c>
      <c r="E21" s="101">
        <v>364.76100000000002</v>
      </c>
      <c r="F21" s="102"/>
      <c r="G21" s="109">
        <f t="shared" si="0"/>
        <v>4.2545776549576297</v>
      </c>
      <c r="H21" s="110"/>
      <c r="I21" s="111"/>
    </row>
    <row r="22" spans="1:9" ht="17" thickBot="1" x14ac:dyDescent="0.25">
      <c r="A22" s="101"/>
      <c r="B22" s="102"/>
      <c r="C22" s="103"/>
      <c r="D22" s="4">
        <v>20</v>
      </c>
      <c r="E22" s="101">
        <v>371.072</v>
      </c>
      <c r="F22" s="102"/>
      <c r="G22" s="109">
        <f t="shared" si="0"/>
        <v>4.1822180062090375</v>
      </c>
      <c r="H22" s="110"/>
      <c r="I22" s="111"/>
    </row>
    <row r="23" spans="1:9" ht="17" thickBot="1" x14ac:dyDescent="0.25">
      <c r="A23" s="101"/>
      <c r="B23" s="102"/>
      <c r="C23" s="103"/>
      <c r="D23" s="4">
        <v>22</v>
      </c>
      <c r="E23" s="101">
        <v>358.60199999999998</v>
      </c>
      <c r="F23" s="102"/>
      <c r="G23" s="109">
        <f t="shared" si="0"/>
        <v>4.3276501525367959</v>
      </c>
      <c r="H23" s="110"/>
      <c r="I23" s="111"/>
    </row>
    <row r="24" spans="1:9" ht="17" thickBot="1" x14ac:dyDescent="0.25">
      <c r="A24" s="101"/>
      <c r="B24" s="102"/>
      <c r="C24" s="103"/>
      <c r="D24" s="5">
        <v>24</v>
      </c>
      <c r="E24" s="106">
        <v>358.41</v>
      </c>
      <c r="F24" s="107"/>
      <c r="G24" s="109">
        <f t="shared" si="0"/>
        <v>4.3299684718618341</v>
      </c>
      <c r="H24" s="110"/>
      <c r="I24" s="111"/>
    </row>
    <row r="25" spans="1:9" ht="17" thickBot="1" x14ac:dyDescent="0.25">
      <c r="A25" s="101"/>
      <c r="B25" s="102"/>
      <c r="C25" s="103">
        <v>2000</v>
      </c>
      <c r="D25" s="3">
        <v>0</v>
      </c>
      <c r="E25" s="112">
        <v>2651.03</v>
      </c>
      <c r="F25" s="112"/>
      <c r="G25" s="7">
        <v>0</v>
      </c>
      <c r="H25" s="8"/>
      <c r="I25" s="9"/>
    </row>
    <row r="26" spans="1:9" ht="17" thickBot="1" x14ac:dyDescent="0.25">
      <c r="A26" s="101"/>
      <c r="B26" s="102"/>
      <c r="C26" s="103"/>
      <c r="D26" s="4">
        <v>2</v>
      </c>
      <c r="E26" s="108">
        <v>1888.91</v>
      </c>
      <c r="F26" s="108"/>
      <c r="G26" s="10">
        <f>$E$25/E26</f>
        <v>1.4034707847382883</v>
      </c>
      <c r="H26" s="11"/>
      <c r="I26" s="12"/>
    </row>
    <row r="27" spans="1:9" ht="17" thickBot="1" x14ac:dyDescent="0.25">
      <c r="A27" s="101"/>
      <c r="B27" s="102"/>
      <c r="C27" s="103"/>
      <c r="D27" s="4">
        <v>4</v>
      </c>
      <c r="E27" s="108">
        <v>1266.701</v>
      </c>
      <c r="F27" s="108"/>
      <c r="G27" s="10">
        <f t="shared" ref="G27:G37" si="1">$E$25/E27</f>
        <v>2.0928616934856765</v>
      </c>
      <c r="H27" s="11"/>
      <c r="I27" s="12"/>
    </row>
    <row r="28" spans="1:9" ht="17" thickBot="1" x14ac:dyDescent="0.25">
      <c r="A28" s="101"/>
      <c r="B28" s="102"/>
      <c r="C28" s="103"/>
      <c r="D28" s="4">
        <v>6</v>
      </c>
      <c r="E28" s="108">
        <v>1109.2190000000001</v>
      </c>
      <c r="F28" s="108"/>
      <c r="G28" s="10">
        <f t="shared" si="1"/>
        <v>2.3899969257648852</v>
      </c>
      <c r="H28" s="11"/>
      <c r="I28" s="12"/>
    </row>
    <row r="29" spans="1:9" ht="17" thickBot="1" x14ac:dyDescent="0.25">
      <c r="A29" s="101"/>
      <c r="B29" s="102"/>
      <c r="C29" s="103"/>
      <c r="D29" s="4">
        <v>8</v>
      </c>
      <c r="E29" s="108">
        <v>1032.9059999999999</v>
      </c>
      <c r="F29" s="108"/>
      <c r="G29" s="10">
        <f t="shared" si="1"/>
        <v>2.5665743058903718</v>
      </c>
      <c r="H29" s="11"/>
      <c r="I29" s="12"/>
    </row>
    <row r="30" spans="1:9" ht="17" thickBot="1" x14ac:dyDescent="0.25">
      <c r="A30" s="101"/>
      <c r="B30" s="102"/>
      <c r="C30" s="103"/>
      <c r="D30" s="4">
        <v>10</v>
      </c>
      <c r="E30" s="108">
        <v>990.45699999999999</v>
      </c>
      <c r="F30" s="108"/>
      <c r="G30" s="10">
        <f t="shared" si="1"/>
        <v>2.6765725316697244</v>
      </c>
      <c r="H30" s="11"/>
      <c r="I30" s="12"/>
    </row>
    <row r="31" spans="1:9" ht="17" thickBot="1" x14ac:dyDescent="0.25">
      <c r="A31" s="101"/>
      <c r="B31" s="102"/>
      <c r="C31" s="103"/>
      <c r="D31" s="4">
        <v>12</v>
      </c>
      <c r="E31" s="108">
        <v>936.33299999999997</v>
      </c>
      <c r="F31" s="108"/>
      <c r="G31" s="10">
        <f t="shared" si="1"/>
        <v>2.8312897227802507</v>
      </c>
      <c r="H31" s="11"/>
      <c r="I31" s="12"/>
    </row>
    <row r="32" spans="1:9" ht="17" thickBot="1" x14ac:dyDescent="0.25">
      <c r="A32" s="101"/>
      <c r="B32" s="102"/>
      <c r="C32" s="103"/>
      <c r="D32" s="4">
        <v>14</v>
      </c>
      <c r="E32" s="108">
        <v>894.02599999999995</v>
      </c>
      <c r="F32" s="108"/>
      <c r="G32" s="10">
        <f t="shared" si="1"/>
        <v>2.9652717035075047</v>
      </c>
      <c r="H32" s="11"/>
      <c r="I32" s="12"/>
    </row>
    <row r="33" spans="1:9" ht="17" thickBot="1" x14ac:dyDescent="0.25">
      <c r="A33" s="101"/>
      <c r="B33" s="102"/>
      <c r="C33" s="103"/>
      <c r="D33" s="4">
        <v>16</v>
      </c>
      <c r="E33" s="108">
        <v>901.947</v>
      </c>
      <c r="F33" s="108"/>
      <c r="G33" s="10">
        <f t="shared" si="1"/>
        <v>2.939230353889974</v>
      </c>
      <c r="H33" s="11"/>
      <c r="I33" s="12"/>
    </row>
    <row r="34" spans="1:9" ht="17" thickBot="1" x14ac:dyDescent="0.25">
      <c r="A34" s="101"/>
      <c r="B34" s="102"/>
      <c r="C34" s="103"/>
      <c r="D34" s="4">
        <v>18</v>
      </c>
      <c r="E34" s="108">
        <v>895.66300000000001</v>
      </c>
      <c r="F34" s="108"/>
      <c r="G34" s="10">
        <f t="shared" si="1"/>
        <v>2.9598520872247711</v>
      </c>
      <c r="H34" s="11"/>
      <c r="I34" s="12"/>
    </row>
    <row r="35" spans="1:9" ht="17" thickBot="1" x14ac:dyDescent="0.25">
      <c r="A35" s="101"/>
      <c r="B35" s="102"/>
      <c r="C35" s="103"/>
      <c r="D35" s="4">
        <v>20</v>
      </c>
      <c r="E35" s="108">
        <v>909.56399999999996</v>
      </c>
      <c r="F35" s="108"/>
      <c r="G35" s="10">
        <f t="shared" si="1"/>
        <v>2.9146162337119765</v>
      </c>
      <c r="H35" s="11"/>
      <c r="I35" s="12"/>
    </row>
    <row r="36" spans="1:9" ht="17" thickBot="1" x14ac:dyDescent="0.25">
      <c r="A36" s="101"/>
      <c r="B36" s="102"/>
      <c r="C36" s="103"/>
      <c r="D36" s="4">
        <v>22</v>
      </c>
      <c r="E36" s="108">
        <v>884.30100000000004</v>
      </c>
      <c r="F36" s="108"/>
      <c r="G36" s="10">
        <f t="shared" si="1"/>
        <v>2.9978819429131032</v>
      </c>
      <c r="H36" s="11"/>
      <c r="I36" s="12"/>
    </row>
    <row r="37" spans="1:9" ht="17" thickBot="1" x14ac:dyDescent="0.25">
      <c r="A37" s="101"/>
      <c r="B37" s="102"/>
      <c r="C37" s="103"/>
      <c r="D37" s="5">
        <v>24</v>
      </c>
      <c r="E37" s="119">
        <v>883.423</v>
      </c>
      <c r="F37" s="119"/>
      <c r="G37" s="13">
        <f t="shared" si="1"/>
        <v>3.0008614219915035</v>
      </c>
      <c r="H37" s="14"/>
      <c r="I37" s="15"/>
    </row>
    <row r="38" spans="1:9" ht="17" thickBot="1" x14ac:dyDescent="0.25">
      <c r="A38" s="101"/>
      <c r="B38" s="102"/>
      <c r="C38" s="103">
        <v>4000</v>
      </c>
      <c r="D38" s="3">
        <v>0</v>
      </c>
      <c r="E38" s="113">
        <v>5705.4290000000001</v>
      </c>
      <c r="F38" s="115"/>
      <c r="G38" s="7">
        <v>0</v>
      </c>
      <c r="H38" s="8"/>
      <c r="I38" s="9"/>
    </row>
    <row r="39" spans="1:9" ht="17" thickBot="1" x14ac:dyDescent="0.25">
      <c r="A39" s="101"/>
      <c r="B39" s="102"/>
      <c r="C39" s="103"/>
      <c r="D39" s="4">
        <v>2</v>
      </c>
      <c r="E39" s="109">
        <v>4903.473</v>
      </c>
      <c r="F39" s="111"/>
      <c r="G39" s="10">
        <f>$E$38/E39</f>
        <v>1.1635485705743664</v>
      </c>
      <c r="H39" s="11"/>
      <c r="I39" s="12"/>
    </row>
    <row r="40" spans="1:9" ht="17" thickBot="1" x14ac:dyDescent="0.25">
      <c r="A40" s="101"/>
      <c r="B40" s="102"/>
      <c r="C40" s="103"/>
      <c r="D40" s="4">
        <v>4</v>
      </c>
      <c r="E40" s="109">
        <v>3203.942</v>
      </c>
      <c r="F40" s="111"/>
      <c r="G40" s="10">
        <f t="shared" ref="G40:G50" si="2">$E$38/E40</f>
        <v>1.7807528975243623</v>
      </c>
      <c r="H40" s="11"/>
      <c r="I40" s="12"/>
    </row>
    <row r="41" spans="1:9" ht="17" thickBot="1" x14ac:dyDescent="0.25">
      <c r="A41" s="101"/>
      <c r="B41" s="102"/>
      <c r="C41" s="103"/>
      <c r="D41" s="4">
        <v>6</v>
      </c>
      <c r="E41" s="109">
        <v>2994.84</v>
      </c>
      <c r="F41" s="111"/>
      <c r="G41" s="10">
        <f t="shared" si="2"/>
        <v>1.9050864153009843</v>
      </c>
      <c r="H41" s="11"/>
      <c r="I41" s="12"/>
    </row>
    <row r="42" spans="1:9" ht="17" thickBot="1" x14ac:dyDescent="0.25">
      <c r="A42" s="101"/>
      <c r="B42" s="102"/>
      <c r="C42" s="103"/>
      <c r="D42" s="4">
        <v>8</v>
      </c>
      <c r="E42" s="109">
        <v>2606.4549999999999</v>
      </c>
      <c r="F42" s="111"/>
      <c r="G42" s="10">
        <f t="shared" si="2"/>
        <v>2.1889612519686703</v>
      </c>
      <c r="H42" s="11"/>
      <c r="I42" s="12"/>
    </row>
    <row r="43" spans="1:9" ht="17" thickBot="1" x14ac:dyDescent="0.25">
      <c r="A43" s="101"/>
      <c r="B43" s="102"/>
      <c r="C43" s="103"/>
      <c r="D43" s="4">
        <v>10</v>
      </c>
      <c r="E43" s="109">
        <v>2428.1179999999999</v>
      </c>
      <c r="F43" s="111"/>
      <c r="G43" s="10">
        <f t="shared" si="2"/>
        <v>2.3497330030912833</v>
      </c>
      <c r="H43" s="11"/>
      <c r="I43" s="12"/>
    </row>
    <row r="44" spans="1:9" ht="17" thickBot="1" x14ac:dyDescent="0.25">
      <c r="A44" s="101"/>
      <c r="B44" s="102"/>
      <c r="C44" s="103"/>
      <c r="D44" s="4">
        <v>12</v>
      </c>
      <c r="E44" s="109">
        <v>2333.1770000000001</v>
      </c>
      <c r="F44" s="111"/>
      <c r="G44" s="10">
        <f t="shared" si="2"/>
        <v>2.4453476954384512</v>
      </c>
      <c r="H44" s="11"/>
      <c r="I44" s="12"/>
    </row>
    <row r="45" spans="1:9" ht="17" thickBot="1" x14ac:dyDescent="0.25">
      <c r="A45" s="101"/>
      <c r="B45" s="102"/>
      <c r="C45" s="103"/>
      <c r="D45" s="4">
        <v>14</v>
      </c>
      <c r="E45" s="109">
        <v>2279.152</v>
      </c>
      <c r="F45" s="111"/>
      <c r="G45" s="10">
        <f t="shared" si="2"/>
        <v>2.503312196817062</v>
      </c>
      <c r="H45" s="11"/>
      <c r="I45" s="12"/>
    </row>
    <row r="46" spans="1:9" ht="17" thickBot="1" x14ac:dyDescent="0.25">
      <c r="A46" s="101"/>
      <c r="B46" s="102"/>
      <c r="C46" s="103"/>
      <c r="D46" s="4">
        <v>16</v>
      </c>
      <c r="E46" s="109">
        <v>2327.634</v>
      </c>
      <c r="F46" s="111"/>
      <c r="G46" s="10">
        <f t="shared" si="2"/>
        <v>2.4511710174365899</v>
      </c>
      <c r="H46" s="11"/>
      <c r="I46" s="12"/>
    </row>
    <row r="47" spans="1:9" ht="17" thickBot="1" x14ac:dyDescent="0.25">
      <c r="A47" s="101"/>
      <c r="B47" s="102"/>
      <c r="C47" s="103"/>
      <c r="D47" s="4">
        <v>18</v>
      </c>
      <c r="E47" s="109">
        <v>2293.1439999999998</v>
      </c>
      <c r="F47" s="111"/>
      <c r="G47" s="10">
        <f t="shared" si="2"/>
        <v>2.4880378205642564</v>
      </c>
      <c r="H47" s="11"/>
      <c r="I47" s="12"/>
    </row>
    <row r="48" spans="1:9" ht="17" thickBot="1" x14ac:dyDescent="0.25">
      <c r="A48" s="101"/>
      <c r="B48" s="102"/>
      <c r="C48" s="103"/>
      <c r="D48" s="4">
        <v>20</v>
      </c>
      <c r="E48" s="109">
        <v>2225.3009999999999</v>
      </c>
      <c r="F48" s="111"/>
      <c r="G48" s="10">
        <f t="shared" si="2"/>
        <v>2.5638909073424228</v>
      </c>
      <c r="H48" s="11"/>
      <c r="I48" s="12"/>
    </row>
    <row r="49" spans="1:9" ht="17" thickBot="1" x14ac:dyDescent="0.25">
      <c r="A49" s="101"/>
      <c r="B49" s="102"/>
      <c r="C49" s="103"/>
      <c r="D49" s="4">
        <v>22</v>
      </c>
      <c r="E49" s="109">
        <v>2126.3739999999998</v>
      </c>
      <c r="F49" s="111"/>
      <c r="G49" s="10">
        <f t="shared" si="2"/>
        <v>2.6831728567034778</v>
      </c>
      <c r="H49" s="11"/>
      <c r="I49" s="12"/>
    </row>
    <row r="50" spans="1:9" ht="17" thickBot="1" x14ac:dyDescent="0.25">
      <c r="A50" s="101"/>
      <c r="B50" s="102"/>
      <c r="C50" s="103"/>
      <c r="D50" s="5">
        <v>24</v>
      </c>
      <c r="E50" s="116">
        <v>2139.1790000000001</v>
      </c>
      <c r="F50" s="118"/>
      <c r="G50" s="13">
        <f t="shared" si="2"/>
        <v>2.6671115413904118</v>
      </c>
      <c r="H50" s="14"/>
      <c r="I50" s="15"/>
    </row>
    <row r="51" spans="1:9" ht="17" thickBot="1" x14ac:dyDescent="0.25">
      <c r="A51" s="101"/>
      <c r="B51" s="102"/>
      <c r="C51" s="103">
        <v>8000</v>
      </c>
      <c r="D51" s="3">
        <v>0</v>
      </c>
      <c r="E51" s="113">
        <v>12614.995000000001</v>
      </c>
      <c r="F51" s="115"/>
      <c r="G51" s="7">
        <v>0</v>
      </c>
      <c r="H51" s="8"/>
      <c r="I51" s="9"/>
    </row>
    <row r="52" spans="1:9" ht="17" thickBot="1" x14ac:dyDescent="0.25">
      <c r="A52" s="101"/>
      <c r="B52" s="102"/>
      <c r="C52" s="103"/>
      <c r="D52" s="4">
        <v>2</v>
      </c>
      <c r="E52" s="109">
        <v>10368.873</v>
      </c>
      <c r="F52" s="111"/>
      <c r="G52" s="10">
        <f>$E$51/E52</f>
        <v>1.2166216135543373</v>
      </c>
      <c r="H52" s="11"/>
      <c r="I52" s="12"/>
    </row>
    <row r="53" spans="1:9" ht="17" thickBot="1" x14ac:dyDescent="0.25">
      <c r="A53" s="101"/>
      <c r="B53" s="102"/>
      <c r="C53" s="103"/>
      <c r="D53" s="4">
        <v>4</v>
      </c>
      <c r="E53" s="109">
        <v>8418.5030000000006</v>
      </c>
      <c r="F53" s="111"/>
      <c r="G53" s="10">
        <f t="shared" ref="G53:G63" si="3">$E$51/E53</f>
        <v>1.4984843504836904</v>
      </c>
      <c r="H53" s="11"/>
      <c r="I53" s="12"/>
    </row>
    <row r="54" spans="1:9" ht="17" thickBot="1" x14ac:dyDescent="0.25">
      <c r="A54" s="101"/>
      <c r="B54" s="102"/>
      <c r="C54" s="103"/>
      <c r="D54" s="4">
        <v>6</v>
      </c>
      <c r="E54" s="109">
        <v>7002.28</v>
      </c>
      <c r="F54" s="111"/>
      <c r="G54" s="10">
        <f t="shared" si="3"/>
        <v>1.8015553505429662</v>
      </c>
      <c r="H54" s="11"/>
      <c r="I54" s="12"/>
    </row>
    <row r="55" spans="1:9" ht="17" thickBot="1" x14ac:dyDescent="0.25">
      <c r="A55" s="101"/>
      <c r="B55" s="102"/>
      <c r="C55" s="103"/>
      <c r="D55" s="4">
        <v>8</v>
      </c>
      <c r="E55" s="109">
        <v>6316.4520000000002</v>
      </c>
      <c r="F55" s="111"/>
      <c r="G55" s="10">
        <f t="shared" si="3"/>
        <v>1.9971647057556996</v>
      </c>
      <c r="H55" s="11"/>
      <c r="I55" s="12"/>
    </row>
    <row r="56" spans="1:9" ht="17" thickBot="1" x14ac:dyDescent="0.25">
      <c r="A56" s="101"/>
      <c r="B56" s="102"/>
      <c r="C56" s="103"/>
      <c r="D56" s="4">
        <v>10</v>
      </c>
      <c r="E56" s="109">
        <v>6162.3360000000002</v>
      </c>
      <c r="F56" s="111"/>
      <c r="G56" s="10">
        <f t="shared" si="3"/>
        <v>2.0471124911072685</v>
      </c>
      <c r="H56" s="11"/>
      <c r="I56" s="12"/>
    </row>
    <row r="57" spans="1:9" ht="17" thickBot="1" x14ac:dyDescent="0.25">
      <c r="A57" s="101"/>
      <c r="B57" s="102"/>
      <c r="C57" s="103"/>
      <c r="D57" s="4">
        <v>12</v>
      </c>
      <c r="E57" s="109">
        <v>5795.7370000000001</v>
      </c>
      <c r="F57" s="111"/>
      <c r="G57" s="10">
        <f t="shared" si="3"/>
        <v>2.1765989381505753</v>
      </c>
      <c r="H57" s="11"/>
      <c r="I57" s="12"/>
    </row>
    <row r="58" spans="1:9" ht="17" thickBot="1" x14ac:dyDescent="0.25">
      <c r="A58" s="101"/>
      <c r="B58" s="102"/>
      <c r="C58" s="103"/>
      <c r="D58" s="4">
        <v>14</v>
      </c>
      <c r="E58" s="109">
        <v>5685.6390000000001</v>
      </c>
      <c r="F58" s="111"/>
      <c r="G58" s="10">
        <f t="shared" si="3"/>
        <v>2.2187470924552195</v>
      </c>
      <c r="H58" s="11"/>
      <c r="I58" s="12"/>
    </row>
    <row r="59" spans="1:9" ht="17" thickBot="1" x14ac:dyDescent="0.25">
      <c r="A59" s="101"/>
      <c r="B59" s="102"/>
      <c r="C59" s="103"/>
      <c r="D59" s="4">
        <v>16</v>
      </c>
      <c r="E59" s="109">
        <v>5536.6850000000004</v>
      </c>
      <c r="F59" s="111"/>
      <c r="G59" s="10">
        <f t="shared" si="3"/>
        <v>2.2784382712760434</v>
      </c>
      <c r="H59" s="11"/>
      <c r="I59" s="12"/>
    </row>
    <row r="60" spans="1:9" ht="17" thickBot="1" x14ac:dyDescent="0.25">
      <c r="A60" s="101"/>
      <c r="B60" s="102"/>
      <c r="C60" s="103"/>
      <c r="D60" s="4">
        <v>18</v>
      </c>
      <c r="E60" s="109">
        <v>5534.6180000000004</v>
      </c>
      <c r="F60" s="111"/>
      <c r="G60" s="10">
        <f t="shared" si="3"/>
        <v>2.2792891939425628</v>
      </c>
      <c r="H60" s="11"/>
      <c r="I60" s="12"/>
    </row>
    <row r="61" spans="1:9" ht="17" thickBot="1" x14ac:dyDescent="0.25">
      <c r="A61" s="101"/>
      <c r="B61" s="102"/>
      <c r="C61" s="103"/>
      <c r="D61" s="4">
        <v>20</v>
      </c>
      <c r="E61" s="109">
        <v>5279.7820000000002</v>
      </c>
      <c r="F61" s="111"/>
      <c r="G61" s="10">
        <f t="shared" si="3"/>
        <v>2.3893022477064396</v>
      </c>
      <c r="H61" s="11"/>
      <c r="I61" s="12"/>
    </row>
    <row r="62" spans="1:9" ht="17" thickBot="1" x14ac:dyDescent="0.25">
      <c r="A62" s="101"/>
      <c r="B62" s="102"/>
      <c r="C62" s="103"/>
      <c r="D62" s="4">
        <v>22</v>
      </c>
      <c r="E62" s="109">
        <v>5275.8469999999998</v>
      </c>
      <c r="F62" s="111"/>
      <c r="G62" s="10">
        <f t="shared" si="3"/>
        <v>2.3910843130970254</v>
      </c>
      <c r="H62" s="11"/>
      <c r="I62" s="12"/>
    </row>
    <row r="63" spans="1:9" ht="17" thickBot="1" x14ac:dyDescent="0.25">
      <c r="A63" s="106"/>
      <c r="B63" s="107"/>
      <c r="C63" s="103"/>
      <c r="D63" s="5">
        <v>24</v>
      </c>
      <c r="E63" s="116">
        <v>5065.8760000000002</v>
      </c>
      <c r="F63" s="118"/>
      <c r="G63" s="13">
        <f t="shared" si="3"/>
        <v>2.4901902454777813</v>
      </c>
      <c r="H63" s="14"/>
      <c r="I63" s="15"/>
    </row>
    <row r="64" spans="1:9" ht="17" thickBot="1" x14ac:dyDescent="0.25">
      <c r="A64" s="103" t="s">
        <v>3</v>
      </c>
      <c r="B64" s="103"/>
      <c r="C64" s="103">
        <v>1000</v>
      </c>
      <c r="D64" s="3">
        <v>0</v>
      </c>
      <c r="E64" s="104">
        <v>6705.5389999999998</v>
      </c>
      <c r="F64" s="112"/>
      <c r="G64" s="113">
        <v>0</v>
      </c>
      <c r="H64" s="114"/>
      <c r="I64" s="115"/>
    </row>
    <row r="65" spans="1:9" ht="17" thickBot="1" x14ac:dyDescent="0.25">
      <c r="A65" s="103"/>
      <c r="B65" s="103"/>
      <c r="C65" s="103"/>
      <c r="D65" s="4">
        <v>2</v>
      </c>
      <c r="E65" s="101">
        <v>2900.2530000000002</v>
      </c>
      <c r="F65" s="108"/>
      <c r="G65" s="109">
        <f>$E$64/E65</f>
        <v>2.312053120882902</v>
      </c>
      <c r="H65" s="110"/>
      <c r="I65" s="111"/>
    </row>
    <row r="66" spans="1:9" ht="17" thickBot="1" x14ac:dyDescent="0.25">
      <c r="A66" s="103"/>
      <c r="B66" s="103"/>
      <c r="C66" s="103"/>
      <c r="D66" s="4">
        <v>4</v>
      </c>
      <c r="E66" s="101">
        <v>1792.309</v>
      </c>
      <c r="F66" s="108"/>
      <c r="G66" s="109">
        <f t="shared" ref="G66:G76" si="4">$E$64/E66</f>
        <v>3.7412851243842438</v>
      </c>
      <c r="H66" s="110"/>
      <c r="I66" s="111"/>
    </row>
    <row r="67" spans="1:9" ht="17" thickBot="1" x14ac:dyDescent="0.25">
      <c r="A67" s="103"/>
      <c r="B67" s="103"/>
      <c r="C67" s="103"/>
      <c r="D67" s="4">
        <v>6</v>
      </c>
      <c r="E67" s="101">
        <v>1432.133</v>
      </c>
      <c r="F67" s="108"/>
      <c r="G67" s="109">
        <f t="shared" si="4"/>
        <v>4.6822040969658545</v>
      </c>
      <c r="H67" s="110"/>
      <c r="I67" s="111"/>
    </row>
    <row r="68" spans="1:9" ht="17" thickBot="1" x14ac:dyDescent="0.25">
      <c r="A68" s="103"/>
      <c r="B68" s="103"/>
      <c r="C68" s="103"/>
      <c r="D68" s="4">
        <v>8</v>
      </c>
      <c r="E68" s="101">
        <v>1231.8810000000001</v>
      </c>
      <c r="F68" s="108"/>
      <c r="G68" s="109">
        <f t="shared" si="4"/>
        <v>5.4433334063923375</v>
      </c>
      <c r="H68" s="110"/>
      <c r="I68" s="111"/>
    </row>
    <row r="69" spans="1:9" ht="17" thickBot="1" x14ac:dyDescent="0.25">
      <c r="A69" s="103"/>
      <c r="B69" s="103"/>
      <c r="C69" s="103"/>
      <c r="D69" s="4">
        <v>10</v>
      </c>
      <c r="E69" s="101">
        <v>1120.8530000000001</v>
      </c>
      <c r="F69" s="108"/>
      <c r="G69" s="109">
        <f t="shared" si="4"/>
        <v>5.9825320537126627</v>
      </c>
      <c r="H69" s="110"/>
      <c r="I69" s="111"/>
    </row>
    <row r="70" spans="1:9" ht="17" thickBot="1" x14ac:dyDescent="0.25">
      <c r="A70" s="103"/>
      <c r="B70" s="103"/>
      <c r="C70" s="103"/>
      <c r="D70" s="4">
        <v>12</v>
      </c>
      <c r="E70" s="101">
        <v>1049.4549999999999</v>
      </c>
      <c r="F70" s="108"/>
      <c r="G70" s="109">
        <f t="shared" si="4"/>
        <v>6.3895440966978096</v>
      </c>
      <c r="H70" s="110"/>
      <c r="I70" s="111"/>
    </row>
    <row r="71" spans="1:9" ht="17" thickBot="1" x14ac:dyDescent="0.25">
      <c r="A71" s="103"/>
      <c r="B71" s="103"/>
      <c r="C71" s="103"/>
      <c r="D71" s="4">
        <v>14</v>
      </c>
      <c r="E71" s="101">
        <v>999.976</v>
      </c>
      <c r="F71" s="108"/>
      <c r="G71" s="109">
        <f t="shared" si="4"/>
        <v>6.7056999367984833</v>
      </c>
      <c r="H71" s="110"/>
      <c r="I71" s="111"/>
    </row>
    <row r="72" spans="1:9" ht="17" thickBot="1" x14ac:dyDescent="0.25">
      <c r="A72" s="103"/>
      <c r="B72" s="103"/>
      <c r="C72" s="103"/>
      <c r="D72" s="4">
        <v>16</v>
      </c>
      <c r="E72" s="101">
        <v>1066.039</v>
      </c>
      <c r="F72" s="108"/>
      <c r="G72" s="109">
        <f t="shared" si="4"/>
        <v>6.2901441692095688</v>
      </c>
      <c r="H72" s="110"/>
      <c r="I72" s="111"/>
    </row>
    <row r="73" spans="1:9" ht="17" thickBot="1" x14ac:dyDescent="0.25">
      <c r="A73" s="103"/>
      <c r="B73" s="103"/>
      <c r="C73" s="103"/>
      <c r="D73" s="4">
        <v>18</v>
      </c>
      <c r="E73" s="101">
        <v>1098.8140000000001</v>
      </c>
      <c r="F73" s="108"/>
      <c r="G73" s="109">
        <f t="shared" si="4"/>
        <v>6.1025241760661944</v>
      </c>
      <c r="H73" s="110"/>
      <c r="I73" s="111"/>
    </row>
    <row r="74" spans="1:9" ht="17" thickBot="1" x14ac:dyDescent="0.25">
      <c r="A74" s="103"/>
      <c r="B74" s="103"/>
      <c r="C74" s="103"/>
      <c r="D74" s="4">
        <v>20</v>
      </c>
      <c r="E74" s="101">
        <v>1056.3699999999999</v>
      </c>
      <c r="F74" s="108"/>
      <c r="G74" s="109">
        <f t="shared" si="4"/>
        <v>6.3477181290646278</v>
      </c>
      <c r="H74" s="110"/>
      <c r="I74" s="111"/>
    </row>
    <row r="75" spans="1:9" ht="17" thickBot="1" x14ac:dyDescent="0.25">
      <c r="A75" s="103"/>
      <c r="B75" s="103"/>
      <c r="C75" s="103"/>
      <c r="D75" s="4">
        <v>22</v>
      </c>
      <c r="E75" s="101">
        <v>1082.1120000000001</v>
      </c>
      <c r="F75" s="108"/>
      <c r="G75" s="109">
        <f t="shared" si="4"/>
        <v>6.1967143881594504</v>
      </c>
      <c r="H75" s="110"/>
      <c r="I75" s="111"/>
    </row>
    <row r="76" spans="1:9" ht="17" thickBot="1" x14ac:dyDescent="0.25">
      <c r="A76" s="103"/>
      <c r="B76" s="103"/>
      <c r="C76" s="103"/>
      <c r="D76" s="5">
        <v>24</v>
      </c>
      <c r="E76" s="106">
        <v>943.29</v>
      </c>
      <c r="F76" s="119"/>
      <c r="G76" s="116">
        <f t="shared" si="4"/>
        <v>7.1086717764420273</v>
      </c>
      <c r="H76" s="117"/>
      <c r="I76" s="118"/>
    </row>
    <row r="77" spans="1:9" ht="17" thickBot="1" x14ac:dyDescent="0.25">
      <c r="A77" s="103"/>
      <c r="B77" s="103"/>
      <c r="C77" s="103">
        <v>2000</v>
      </c>
      <c r="D77" s="3">
        <v>0</v>
      </c>
      <c r="E77" s="104">
        <v>17611.092000000001</v>
      </c>
      <c r="F77" s="105"/>
      <c r="G77" s="7">
        <v>0</v>
      </c>
      <c r="H77" s="8"/>
      <c r="I77" s="9"/>
    </row>
    <row r="78" spans="1:9" ht="17" thickBot="1" x14ac:dyDescent="0.25">
      <c r="A78" s="103"/>
      <c r="B78" s="103"/>
      <c r="C78" s="103"/>
      <c r="D78" s="4">
        <v>2</v>
      </c>
      <c r="E78" s="101">
        <v>7476.8549999999996</v>
      </c>
      <c r="F78" s="102"/>
      <c r="G78" s="10">
        <f>$E$77/E78</f>
        <v>2.35541440886576</v>
      </c>
      <c r="H78" s="11"/>
      <c r="I78" s="12"/>
    </row>
    <row r="79" spans="1:9" ht="17" thickBot="1" x14ac:dyDescent="0.25">
      <c r="A79" s="103"/>
      <c r="B79" s="103"/>
      <c r="C79" s="103"/>
      <c r="D79" s="4">
        <v>4</v>
      </c>
      <c r="E79" s="101">
        <v>4652.2839999999997</v>
      </c>
      <c r="F79" s="102"/>
      <c r="G79" s="10">
        <f t="shared" ref="G79:G89" si="5">$E$77/E79</f>
        <v>3.7854722540584369</v>
      </c>
      <c r="H79" s="11"/>
      <c r="I79" s="12"/>
    </row>
    <row r="80" spans="1:9" ht="17" thickBot="1" x14ac:dyDescent="0.25">
      <c r="A80" s="103"/>
      <c r="B80" s="103"/>
      <c r="C80" s="103"/>
      <c r="D80" s="4">
        <v>6</v>
      </c>
      <c r="E80" s="101">
        <v>3611.19</v>
      </c>
      <c r="F80" s="102"/>
      <c r="G80" s="10">
        <f t="shared" si="5"/>
        <v>4.876811245046647</v>
      </c>
      <c r="H80" s="11"/>
      <c r="I80" s="12"/>
    </row>
    <row r="81" spans="1:9" ht="17" thickBot="1" x14ac:dyDescent="0.25">
      <c r="A81" s="103"/>
      <c r="B81" s="103"/>
      <c r="C81" s="103"/>
      <c r="D81" s="4">
        <v>8</v>
      </c>
      <c r="E81" s="101">
        <v>3213.0540000000001</v>
      </c>
      <c r="F81" s="102"/>
      <c r="G81" s="10">
        <f t="shared" si="5"/>
        <v>5.4811067601104746</v>
      </c>
      <c r="H81" s="11"/>
      <c r="I81" s="12"/>
    </row>
    <row r="82" spans="1:9" ht="17" thickBot="1" x14ac:dyDescent="0.25">
      <c r="A82" s="103"/>
      <c r="B82" s="103"/>
      <c r="C82" s="103"/>
      <c r="D82" s="4">
        <v>10</v>
      </c>
      <c r="E82" s="101">
        <v>2699.6120000000001</v>
      </c>
      <c r="F82" s="102"/>
      <c r="G82" s="10">
        <f t="shared" si="5"/>
        <v>6.5235641269930644</v>
      </c>
      <c r="H82" s="11"/>
      <c r="I82" s="12"/>
    </row>
    <row r="83" spans="1:9" ht="17" thickBot="1" x14ac:dyDescent="0.25">
      <c r="A83" s="103"/>
      <c r="B83" s="103"/>
      <c r="C83" s="103"/>
      <c r="D83" s="4">
        <v>12</v>
      </c>
      <c r="E83" s="101">
        <v>2480.8820000000001</v>
      </c>
      <c r="F83" s="102"/>
      <c r="G83" s="10">
        <f t="shared" si="5"/>
        <v>7.098722148010264</v>
      </c>
      <c r="H83" s="11"/>
      <c r="I83" s="12"/>
    </row>
    <row r="84" spans="1:9" ht="17" thickBot="1" x14ac:dyDescent="0.25">
      <c r="A84" s="103"/>
      <c r="B84" s="103"/>
      <c r="C84" s="103"/>
      <c r="D84" s="4">
        <v>14</v>
      </c>
      <c r="E84" s="101">
        <v>2325.4369999999999</v>
      </c>
      <c r="F84" s="102"/>
      <c r="G84" s="10">
        <f t="shared" si="5"/>
        <v>7.573239782458093</v>
      </c>
      <c r="H84" s="11"/>
      <c r="I84" s="12"/>
    </row>
    <row r="85" spans="1:9" ht="17" thickBot="1" x14ac:dyDescent="0.25">
      <c r="A85" s="103"/>
      <c r="B85" s="103"/>
      <c r="C85" s="103"/>
      <c r="D85" s="4">
        <v>16</v>
      </c>
      <c r="E85" s="101">
        <v>2340.91</v>
      </c>
      <c r="F85" s="102"/>
      <c r="G85" s="10">
        <f t="shared" si="5"/>
        <v>7.5231820104147538</v>
      </c>
      <c r="H85" s="11"/>
      <c r="I85" s="12"/>
    </row>
    <row r="86" spans="1:9" ht="17" thickBot="1" x14ac:dyDescent="0.25">
      <c r="A86" s="103"/>
      <c r="B86" s="103"/>
      <c r="C86" s="103"/>
      <c r="D86" s="4">
        <v>18</v>
      </c>
      <c r="E86" s="101">
        <v>2457.636</v>
      </c>
      <c r="F86" s="102"/>
      <c r="G86" s="10">
        <f t="shared" si="5"/>
        <v>7.1658667109368519</v>
      </c>
      <c r="H86" s="11"/>
      <c r="I86" s="12"/>
    </row>
    <row r="87" spans="1:9" ht="17" thickBot="1" x14ac:dyDescent="0.25">
      <c r="A87" s="103"/>
      <c r="B87" s="103"/>
      <c r="C87" s="103"/>
      <c r="D87" s="4">
        <v>20</v>
      </c>
      <c r="E87" s="101">
        <v>2516.94</v>
      </c>
      <c r="F87" s="102"/>
      <c r="G87" s="10">
        <f t="shared" si="5"/>
        <v>6.9970249588786384</v>
      </c>
      <c r="H87" s="11"/>
      <c r="I87" s="12"/>
    </row>
    <row r="88" spans="1:9" ht="17" thickBot="1" x14ac:dyDescent="0.25">
      <c r="A88" s="103"/>
      <c r="B88" s="103"/>
      <c r="C88" s="103"/>
      <c r="D88" s="4">
        <v>22</v>
      </c>
      <c r="E88" s="101">
        <v>2380.9929999999999</v>
      </c>
      <c r="F88" s="102"/>
      <c r="G88" s="10">
        <f t="shared" si="5"/>
        <v>7.3965324551563159</v>
      </c>
      <c r="H88" s="11"/>
      <c r="I88" s="12"/>
    </row>
    <row r="89" spans="1:9" ht="17" thickBot="1" x14ac:dyDescent="0.25">
      <c r="A89" s="103"/>
      <c r="B89" s="103"/>
      <c r="C89" s="103"/>
      <c r="D89" s="4">
        <v>24</v>
      </c>
      <c r="E89" s="101">
        <v>2336.6610000000001</v>
      </c>
      <c r="F89" s="102"/>
      <c r="G89" s="13">
        <f t="shared" si="5"/>
        <v>7.5368622149297648</v>
      </c>
      <c r="H89" s="14"/>
      <c r="I89" s="15"/>
    </row>
    <row r="90" spans="1:9" ht="17" thickBot="1" x14ac:dyDescent="0.25">
      <c r="A90" s="103"/>
      <c r="B90" s="103"/>
      <c r="C90" s="103">
        <v>4000</v>
      </c>
      <c r="D90" s="3">
        <v>0</v>
      </c>
      <c r="E90" s="104">
        <v>35847.241000000002</v>
      </c>
      <c r="F90" s="105"/>
      <c r="G90" s="7">
        <v>0</v>
      </c>
      <c r="H90" s="8"/>
      <c r="I90" s="9"/>
    </row>
    <row r="91" spans="1:9" ht="17" thickBot="1" x14ac:dyDescent="0.25">
      <c r="A91" s="103"/>
      <c r="B91" s="103"/>
      <c r="C91" s="103"/>
      <c r="D91" s="4">
        <v>2</v>
      </c>
      <c r="E91" s="101">
        <v>15909.037</v>
      </c>
      <c r="F91" s="102"/>
      <c r="G91" s="10">
        <f>$E$90/E91</f>
        <v>2.2532627839133195</v>
      </c>
      <c r="H91" s="11"/>
      <c r="I91" s="12"/>
    </row>
    <row r="92" spans="1:9" ht="17" thickBot="1" x14ac:dyDescent="0.25">
      <c r="A92" s="103"/>
      <c r="B92" s="103"/>
      <c r="C92" s="103"/>
      <c r="D92" s="4">
        <v>4</v>
      </c>
      <c r="E92" s="101">
        <v>8821.0480000000007</v>
      </c>
      <c r="F92" s="102"/>
      <c r="G92" s="10">
        <f t="shared" ref="G92:G102" si="6">$E$90/E92</f>
        <v>4.0638301707461517</v>
      </c>
      <c r="H92" s="11"/>
      <c r="I92" s="12"/>
    </row>
    <row r="93" spans="1:9" ht="17" thickBot="1" x14ac:dyDescent="0.25">
      <c r="A93" s="103"/>
      <c r="B93" s="103"/>
      <c r="C93" s="103"/>
      <c r="D93" s="4">
        <v>6</v>
      </c>
      <c r="E93" s="101">
        <v>7752.67</v>
      </c>
      <c r="F93" s="102"/>
      <c r="G93" s="10">
        <f t="shared" si="6"/>
        <v>4.6238574581402281</v>
      </c>
      <c r="H93" s="11"/>
      <c r="I93" s="12"/>
    </row>
    <row r="94" spans="1:9" ht="17" thickBot="1" x14ac:dyDescent="0.25">
      <c r="A94" s="103"/>
      <c r="B94" s="103"/>
      <c r="C94" s="103"/>
      <c r="D94" s="4">
        <v>8</v>
      </c>
      <c r="E94" s="101">
        <v>6739.509</v>
      </c>
      <c r="F94" s="102"/>
      <c r="G94" s="10">
        <f t="shared" si="6"/>
        <v>5.318969230547804</v>
      </c>
      <c r="H94" s="11"/>
      <c r="I94" s="12"/>
    </row>
    <row r="95" spans="1:9" ht="17" thickBot="1" x14ac:dyDescent="0.25">
      <c r="A95" s="103"/>
      <c r="B95" s="103"/>
      <c r="C95" s="103"/>
      <c r="D95" s="4">
        <v>10</v>
      </c>
      <c r="E95" s="101">
        <v>6316.9979999999996</v>
      </c>
      <c r="F95" s="102"/>
      <c r="G95" s="10">
        <f t="shared" si="6"/>
        <v>5.6747272992646201</v>
      </c>
      <c r="H95" s="11"/>
      <c r="I95" s="12"/>
    </row>
    <row r="96" spans="1:9" ht="17" thickBot="1" x14ac:dyDescent="0.25">
      <c r="A96" s="103"/>
      <c r="B96" s="103"/>
      <c r="C96" s="103"/>
      <c r="D96" s="4">
        <v>12</v>
      </c>
      <c r="E96" s="101">
        <v>5908.1009999999997</v>
      </c>
      <c r="F96" s="102"/>
      <c r="G96" s="10">
        <f t="shared" si="6"/>
        <v>6.0674726109116959</v>
      </c>
      <c r="H96" s="11"/>
      <c r="I96" s="12"/>
    </row>
    <row r="97" spans="1:9" ht="17" thickBot="1" x14ac:dyDescent="0.25">
      <c r="A97" s="103"/>
      <c r="B97" s="103"/>
      <c r="C97" s="103"/>
      <c r="D97" s="4">
        <v>14</v>
      </c>
      <c r="E97" s="101">
        <v>5747.9759999999997</v>
      </c>
      <c r="F97" s="102"/>
      <c r="G97" s="10">
        <f t="shared" si="6"/>
        <v>6.2364980299152268</v>
      </c>
      <c r="H97" s="11"/>
      <c r="I97" s="12"/>
    </row>
    <row r="98" spans="1:9" ht="17" thickBot="1" x14ac:dyDescent="0.25">
      <c r="A98" s="103"/>
      <c r="B98" s="103"/>
      <c r="C98" s="103"/>
      <c r="D98" s="4">
        <v>16</v>
      </c>
      <c r="E98" s="101">
        <v>5753.6</v>
      </c>
      <c r="F98" s="102"/>
      <c r="G98" s="10">
        <f t="shared" si="6"/>
        <v>6.2304020091768635</v>
      </c>
      <c r="H98" s="11"/>
      <c r="I98" s="12"/>
    </row>
    <row r="99" spans="1:9" ht="17" thickBot="1" x14ac:dyDescent="0.25">
      <c r="A99" s="103"/>
      <c r="B99" s="103"/>
      <c r="C99" s="103"/>
      <c r="D99" s="4">
        <v>18</v>
      </c>
      <c r="E99" s="101">
        <v>6148.5540000000001</v>
      </c>
      <c r="F99" s="102"/>
      <c r="G99" s="10">
        <f t="shared" si="6"/>
        <v>5.8301904805585183</v>
      </c>
      <c r="H99" s="11"/>
      <c r="I99" s="12"/>
    </row>
    <row r="100" spans="1:9" ht="17" thickBot="1" x14ac:dyDescent="0.25">
      <c r="A100" s="103"/>
      <c r="B100" s="103"/>
      <c r="C100" s="103"/>
      <c r="D100" s="4">
        <v>20</v>
      </c>
      <c r="E100" s="101">
        <v>5794.6210000000001</v>
      </c>
      <c r="F100" s="102"/>
      <c r="G100" s="10">
        <f t="shared" si="6"/>
        <v>6.186296049387872</v>
      </c>
      <c r="H100" s="11"/>
      <c r="I100" s="12"/>
    </row>
    <row r="101" spans="1:9" ht="17" thickBot="1" x14ac:dyDescent="0.25">
      <c r="A101" s="103"/>
      <c r="B101" s="103"/>
      <c r="C101" s="103"/>
      <c r="D101" s="4">
        <v>22</v>
      </c>
      <c r="E101" s="101">
        <v>5819.1350000000002</v>
      </c>
      <c r="F101" s="102"/>
      <c r="G101" s="10">
        <f t="shared" si="6"/>
        <v>6.1602353270718071</v>
      </c>
      <c r="H101" s="11"/>
      <c r="I101" s="12"/>
    </row>
    <row r="102" spans="1:9" ht="17" thickBot="1" x14ac:dyDescent="0.25">
      <c r="A102" s="103"/>
      <c r="B102" s="103"/>
      <c r="C102" s="103"/>
      <c r="D102" s="4">
        <v>24</v>
      </c>
      <c r="E102" s="101">
        <v>5678.2529999999997</v>
      </c>
      <c r="F102" s="102"/>
      <c r="G102" s="13">
        <f t="shared" si="6"/>
        <v>6.3130756942320119</v>
      </c>
      <c r="H102" s="14"/>
      <c r="I102" s="15"/>
    </row>
    <row r="103" spans="1:9" ht="17" thickBot="1" x14ac:dyDescent="0.25">
      <c r="A103" s="103"/>
      <c r="B103" s="103"/>
      <c r="C103" s="103">
        <v>8000</v>
      </c>
      <c r="D103" s="3">
        <v>0</v>
      </c>
      <c r="E103" s="104">
        <v>76970.774999999994</v>
      </c>
      <c r="F103" s="105"/>
      <c r="G103" s="7">
        <v>0</v>
      </c>
      <c r="H103" s="8"/>
      <c r="I103" s="9"/>
    </row>
    <row r="104" spans="1:9" ht="17" thickBot="1" x14ac:dyDescent="0.25">
      <c r="A104" s="103"/>
      <c r="B104" s="103"/>
      <c r="C104" s="103"/>
      <c r="D104" s="4">
        <v>2</v>
      </c>
      <c r="E104" s="101">
        <v>35507.038999999997</v>
      </c>
      <c r="F104" s="102"/>
      <c r="G104" s="10">
        <f>$E$103/E104</f>
        <v>2.1677610177520013</v>
      </c>
      <c r="H104" s="11"/>
      <c r="I104" s="12"/>
    </row>
    <row r="105" spans="1:9" ht="17" thickBot="1" x14ac:dyDescent="0.25">
      <c r="A105" s="103"/>
      <c r="B105" s="103"/>
      <c r="C105" s="103"/>
      <c r="D105" s="4">
        <v>4</v>
      </c>
      <c r="E105" s="101">
        <v>21156.347000000002</v>
      </c>
      <c r="F105" s="102"/>
      <c r="G105" s="10">
        <f t="shared" ref="G105:G115" si="7">$E$103/E105</f>
        <v>3.6381883413048572</v>
      </c>
      <c r="H105" s="11"/>
      <c r="I105" s="12"/>
    </row>
    <row r="106" spans="1:9" ht="17" thickBot="1" x14ac:dyDescent="0.25">
      <c r="A106" s="103"/>
      <c r="B106" s="103"/>
      <c r="C106" s="103"/>
      <c r="D106" s="4">
        <v>6</v>
      </c>
      <c r="E106" s="101">
        <v>17985.053</v>
      </c>
      <c r="F106" s="102"/>
      <c r="G106" s="10">
        <f t="shared" si="7"/>
        <v>4.279707988628112</v>
      </c>
      <c r="H106" s="11"/>
      <c r="I106" s="12"/>
    </row>
    <row r="107" spans="1:9" ht="17" thickBot="1" x14ac:dyDescent="0.25">
      <c r="A107" s="103"/>
      <c r="B107" s="103"/>
      <c r="C107" s="103"/>
      <c r="D107" s="4">
        <v>8</v>
      </c>
      <c r="E107" s="101">
        <v>16386.458999999999</v>
      </c>
      <c r="F107" s="102"/>
      <c r="G107" s="10">
        <f t="shared" si="7"/>
        <v>4.6972182946907566</v>
      </c>
      <c r="H107" s="11"/>
      <c r="I107" s="12"/>
    </row>
    <row r="108" spans="1:9" ht="17" thickBot="1" x14ac:dyDescent="0.25">
      <c r="A108" s="103"/>
      <c r="B108" s="103"/>
      <c r="C108" s="103"/>
      <c r="D108" s="4">
        <v>10</v>
      </c>
      <c r="E108" s="101">
        <v>15673.826999999999</v>
      </c>
      <c r="F108" s="102"/>
      <c r="G108" s="10">
        <f t="shared" si="7"/>
        <v>4.9107837543441049</v>
      </c>
      <c r="H108" s="11"/>
      <c r="I108" s="12"/>
    </row>
    <row r="109" spans="1:9" ht="17" thickBot="1" x14ac:dyDescent="0.25">
      <c r="A109" s="103"/>
      <c r="B109" s="103"/>
      <c r="C109" s="103"/>
      <c r="D109" s="4">
        <v>12</v>
      </c>
      <c r="E109" s="101">
        <v>14729.817999999999</v>
      </c>
      <c r="F109" s="102"/>
      <c r="G109" s="10">
        <f t="shared" si="7"/>
        <v>5.2255075385181264</v>
      </c>
      <c r="H109" s="11"/>
      <c r="I109" s="12"/>
    </row>
    <row r="110" spans="1:9" ht="17" thickBot="1" x14ac:dyDescent="0.25">
      <c r="A110" s="103"/>
      <c r="B110" s="103"/>
      <c r="C110" s="103"/>
      <c r="D110" s="4">
        <v>14</v>
      </c>
      <c r="E110" s="101">
        <v>14049.191000000001</v>
      </c>
      <c r="F110" s="102"/>
      <c r="G110" s="10">
        <f t="shared" si="7"/>
        <v>5.478662436862022</v>
      </c>
      <c r="H110" s="11"/>
      <c r="I110" s="12"/>
    </row>
    <row r="111" spans="1:9" ht="17" thickBot="1" x14ac:dyDescent="0.25">
      <c r="A111" s="103"/>
      <c r="B111" s="103"/>
      <c r="C111" s="103"/>
      <c r="D111" s="4">
        <v>16</v>
      </c>
      <c r="E111" s="101">
        <v>14508.239</v>
      </c>
      <c r="F111" s="102"/>
      <c r="G111" s="10">
        <f t="shared" si="7"/>
        <v>5.3053147938905605</v>
      </c>
      <c r="H111" s="11"/>
      <c r="I111" s="12"/>
    </row>
    <row r="112" spans="1:9" ht="17" thickBot="1" x14ac:dyDescent="0.25">
      <c r="A112" s="103"/>
      <c r="B112" s="103"/>
      <c r="C112" s="103"/>
      <c r="D112" s="4">
        <v>18</v>
      </c>
      <c r="E112" s="101">
        <v>14260.046</v>
      </c>
      <c r="F112" s="102"/>
      <c r="G112" s="10">
        <f t="shared" si="7"/>
        <v>5.3976526443182573</v>
      </c>
      <c r="H112" s="11"/>
      <c r="I112" s="12"/>
    </row>
    <row r="113" spans="1:9" ht="17" thickBot="1" x14ac:dyDescent="0.25">
      <c r="A113" s="103"/>
      <c r="B113" s="103"/>
      <c r="C113" s="103"/>
      <c r="D113" s="4">
        <v>20</v>
      </c>
      <c r="E113" s="101">
        <v>13939.447</v>
      </c>
      <c r="F113" s="102"/>
      <c r="G113" s="10">
        <f t="shared" si="7"/>
        <v>5.5217954485568903</v>
      </c>
      <c r="H113" s="11"/>
      <c r="I113" s="12"/>
    </row>
    <row r="114" spans="1:9" ht="17" thickBot="1" x14ac:dyDescent="0.25">
      <c r="A114" s="103"/>
      <c r="B114" s="103"/>
      <c r="C114" s="103"/>
      <c r="D114" s="4">
        <v>22</v>
      </c>
      <c r="E114" s="101">
        <v>15285.188</v>
      </c>
      <c r="F114" s="102"/>
      <c r="G114" s="10">
        <f t="shared" si="7"/>
        <v>5.0356446384565237</v>
      </c>
      <c r="H114" s="11"/>
      <c r="I114" s="12"/>
    </row>
    <row r="115" spans="1:9" ht="17" thickBot="1" x14ac:dyDescent="0.25">
      <c r="A115" s="103"/>
      <c r="B115" s="103"/>
      <c r="C115" s="103"/>
      <c r="D115" s="4">
        <v>24</v>
      </c>
      <c r="E115" s="101">
        <v>13890.995000000001</v>
      </c>
      <c r="F115" s="102"/>
      <c r="G115" s="13">
        <f t="shared" si="7"/>
        <v>5.54105555433574</v>
      </c>
      <c r="H115" s="14"/>
      <c r="I115" s="15"/>
    </row>
    <row r="116" spans="1:9" ht="17" thickBot="1" x14ac:dyDescent="0.25">
      <c r="A116" s="103" t="s">
        <v>4</v>
      </c>
      <c r="B116" s="103"/>
      <c r="C116" s="103">
        <v>1000</v>
      </c>
      <c r="D116" s="3">
        <v>0</v>
      </c>
      <c r="E116" s="104">
        <v>27495.882000000001</v>
      </c>
      <c r="F116" s="112"/>
      <c r="G116" s="113">
        <v>0</v>
      </c>
      <c r="H116" s="114"/>
      <c r="I116" s="115"/>
    </row>
    <row r="117" spans="1:9" ht="17" thickBot="1" x14ac:dyDescent="0.25">
      <c r="A117" s="103"/>
      <c r="B117" s="103"/>
      <c r="C117" s="103"/>
      <c r="D117" s="4">
        <v>2</v>
      </c>
      <c r="E117" s="101">
        <v>17997.603999999999</v>
      </c>
      <c r="F117" s="108"/>
      <c r="G117" s="109">
        <f>$E$116/E117</f>
        <v>1.5277523608142507</v>
      </c>
      <c r="H117" s="110"/>
      <c r="I117" s="111"/>
    </row>
    <row r="118" spans="1:9" ht="17" thickBot="1" x14ac:dyDescent="0.25">
      <c r="A118" s="103"/>
      <c r="B118" s="103"/>
      <c r="C118" s="103"/>
      <c r="D118" s="4">
        <v>4</v>
      </c>
      <c r="E118" s="101">
        <v>11277.254000000001</v>
      </c>
      <c r="F118" s="108"/>
      <c r="G118" s="109">
        <f t="shared" ref="G118:G128" si="8">$E$116/E118</f>
        <v>2.4381717393259033</v>
      </c>
      <c r="H118" s="110"/>
      <c r="I118" s="111"/>
    </row>
    <row r="119" spans="1:9" ht="17" thickBot="1" x14ac:dyDescent="0.25">
      <c r="A119" s="103"/>
      <c r="B119" s="103"/>
      <c r="C119" s="103"/>
      <c r="D119" s="4">
        <v>6</v>
      </c>
      <c r="E119" s="101">
        <v>9700.616</v>
      </c>
      <c r="F119" s="108"/>
      <c r="G119" s="109">
        <f t="shared" si="8"/>
        <v>2.834447008313699</v>
      </c>
      <c r="H119" s="110"/>
      <c r="I119" s="111"/>
    </row>
    <row r="120" spans="1:9" ht="17" thickBot="1" x14ac:dyDescent="0.25">
      <c r="A120" s="103"/>
      <c r="B120" s="103"/>
      <c r="C120" s="103"/>
      <c r="D120" s="4">
        <v>8</v>
      </c>
      <c r="E120" s="101">
        <v>9655.98</v>
      </c>
      <c r="F120" s="108"/>
      <c r="G120" s="109">
        <f t="shared" si="8"/>
        <v>2.847549601386913</v>
      </c>
      <c r="H120" s="110"/>
      <c r="I120" s="111"/>
    </row>
    <row r="121" spans="1:9" ht="17" thickBot="1" x14ac:dyDescent="0.25">
      <c r="A121" s="103"/>
      <c r="B121" s="103"/>
      <c r="C121" s="103"/>
      <c r="D121" s="4">
        <v>10</v>
      </c>
      <c r="E121" s="101">
        <v>9180.7279999999992</v>
      </c>
      <c r="F121" s="108"/>
      <c r="G121" s="109">
        <f t="shared" si="8"/>
        <v>2.9949566091055093</v>
      </c>
      <c r="H121" s="110"/>
      <c r="I121" s="111"/>
    </row>
    <row r="122" spans="1:9" ht="17" thickBot="1" x14ac:dyDescent="0.25">
      <c r="A122" s="103"/>
      <c r="B122" s="103"/>
      <c r="C122" s="103"/>
      <c r="D122" s="4">
        <v>12</v>
      </c>
      <c r="E122" s="101">
        <v>9373.2690000000002</v>
      </c>
      <c r="F122" s="108"/>
      <c r="G122" s="109">
        <f t="shared" si="8"/>
        <v>2.933435709569415</v>
      </c>
      <c r="H122" s="110"/>
      <c r="I122" s="111"/>
    </row>
    <row r="123" spans="1:9" ht="17" thickBot="1" x14ac:dyDescent="0.25">
      <c r="A123" s="103"/>
      <c r="B123" s="103"/>
      <c r="C123" s="103"/>
      <c r="D123" s="4">
        <v>14</v>
      </c>
      <c r="E123" s="101">
        <v>9576.2759999999998</v>
      </c>
      <c r="F123" s="108"/>
      <c r="G123" s="109">
        <f t="shared" si="8"/>
        <v>2.8712499514425023</v>
      </c>
      <c r="H123" s="110"/>
      <c r="I123" s="111"/>
    </row>
    <row r="124" spans="1:9" ht="17" thickBot="1" x14ac:dyDescent="0.25">
      <c r="A124" s="103"/>
      <c r="B124" s="103"/>
      <c r="C124" s="103"/>
      <c r="D124" s="4">
        <v>16</v>
      </c>
      <c r="E124" s="101">
        <v>9841.5609999999997</v>
      </c>
      <c r="F124" s="108"/>
      <c r="G124" s="109">
        <f t="shared" si="8"/>
        <v>2.7938537392594531</v>
      </c>
      <c r="H124" s="110"/>
      <c r="I124" s="111"/>
    </row>
    <row r="125" spans="1:9" ht="17" thickBot="1" x14ac:dyDescent="0.25">
      <c r="A125" s="103"/>
      <c r="B125" s="103"/>
      <c r="C125" s="103"/>
      <c r="D125" s="4">
        <v>18</v>
      </c>
      <c r="E125" s="101">
        <v>9853.24</v>
      </c>
      <c r="F125" s="108"/>
      <c r="G125" s="109">
        <f t="shared" si="8"/>
        <v>2.7905421972873898</v>
      </c>
      <c r="H125" s="110"/>
      <c r="I125" s="111"/>
    </row>
    <row r="126" spans="1:9" ht="17" thickBot="1" x14ac:dyDescent="0.25">
      <c r="A126" s="103"/>
      <c r="B126" s="103"/>
      <c r="C126" s="103"/>
      <c r="D126" s="4">
        <v>20</v>
      </c>
      <c r="E126" s="101">
        <v>9587.4519999999993</v>
      </c>
      <c r="F126" s="108"/>
      <c r="G126" s="109">
        <f t="shared" si="8"/>
        <v>2.8679029631647701</v>
      </c>
      <c r="H126" s="110"/>
      <c r="I126" s="111"/>
    </row>
    <row r="127" spans="1:9" ht="17" thickBot="1" x14ac:dyDescent="0.25">
      <c r="A127" s="103"/>
      <c r="B127" s="103"/>
      <c r="C127" s="103"/>
      <c r="D127" s="4">
        <v>22</v>
      </c>
      <c r="E127" s="101">
        <v>9557.8189999999995</v>
      </c>
      <c r="F127" s="108"/>
      <c r="G127" s="109">
        <f t="shared" si="8"/>
        <v>2.8767945908998698</v>
      </c>
      <c r="H127" s="110"/>
      <c r="I127" s="111"/>
    </row>
    <row r="128" spans="1:9" ht="17" thickBot="1" x14ac:dyDescent="0.25">
      <c r="A128" s="103"/>
      <c r="B128" s="103"/>
      <c r="C128" s="103"/>
      <c r="D128" s="4">
        <v>24</v>
      </c>
      <c r="E128" s="101">
        <v>9535.0450000000001</v>
      </c>
      <c r="F128" s="108"/>
      <c r="G128" s="109">
        <f t="shared" si="8"/>
        <v>2.8836656775086014</v>
      </c>
      <c r="H128" s="110"/>
      <c r="I128" s="111"/>
    </row>
    <row r="129" spans="1:9" ht="17" thickBot="1" x14ac:dyDescent="0.25">
      <c r="A129" s="103"/>
      <c r="B129" s="103"/>
      <c r="C129" s="103">
        <v>2000</v>
      </c>
      <c r="D129" s="3">
        <v>0</v>
      </c>
      <c r="E129" s="104">
        <v>67101.656000000003</v>
      </c>
      <c r="F129" s="112"/>
      <c r="G129" s="7">
        <v>0</v>
      </c>
      <c r="H129" s="8"/>
      <c r="I129" s="9"/>
    </row>
    <row r="130" spans="1:9" ht="17" thickBot="1" x14ac:dyDescent="0.25">
      <c r="A130" s="103"/>
      <c r="B130" s="103"/>
      <c r="C130" s="103"/>
      <c r="D130" s="4">
        <v>2</v>
      </c>
      <c r="E130" s="101">
        <v>33621.163</v>
      </c>
      <c r="F130" s="108"/>
      <c r="G130" s="10">
        <f>$E$129/E130</f>
        <v>1.9958160281368018</v>
      </c>
      <c r="H130" s="11"/>
      <c r="I130" s="12"/>
    </row>
    <row r="131" spans="1:9" ht="17" thickBot="1" x14ac:dyDescent="0.25">
      <c r="A131" s="103"/>
      <c r="B131" s="103"/>
      <c r="C131" s="103"/>
      <c r="D131" s="4">
        <v>4</v>
      </c>
      <c r="E131" s="101">
        <v>22113.856</v>
      </c>
      <c r="F131" s="108"/>
      <c r="G131" s="10">
        <f t="shared" ref="G131:G141" si="9">$E$129/E131</f>
        <v>3.0343715722848157</v>
      </c>
      <c r="H131" s="11"/>
      <c r="I131" s="12"/>
    </row>
    <row r="132" spans="1:9" ht="17" thickBot="1" x14ac:dyDescent="0.25">
      <c r="A132" s="103"/>
      <c r="B132" s="103"/>
      <c r="C132" s="103"/>
      <c r="D132" s="4">
        <v>6</v>
      </c>
      <c r="E132" s="101">
        <v>19980.774000000001</v>
      </c>
      <c r="F132" s="108"/>
      <c r="G132" s="10">
        <f t="shared" si="9"/>
        <v>3.3583111445032108</v>
      </c>
      <c r="H132" s="11"/>
      <c r="I132" s="12"/>
    </row>
    <row r="133" spans="1:9" ht="17" thickBot="1" x14ac:dyDescent="0.25">
      <c r="A133" s="103"/>
      <c r="B133" s="103"/>
      <c r="C133" s="103"/>
      <c r="D133" s="4">
        <v>8</v>
      </c>
      <c r="E133" s="101">
        <v>19482.919000000002</v>
      </c>
      <c r="F133" s="108"/>
      <c r="G133" s="10">
        <f t="shared" si="9"/>
        <v>3.4441274431208178</v>
      </c>
      <c r="H133" s="11"/>
      <c r="I133" s="12"/>
    </row>
    <row r="134" spans="1:9" ht="17" thickBot="1" x14ac:dyDescent="0.25">
      <c r="A134" s="103"/>
      <c r="B134" s="103"/>
      <c r="C134" s="103"/>
      <c r="D134" s="4">
        <v>10</v>
      </c>
      <c r="E134" s="101">
        <v>19109.485000000001</v>
      </c>
      <c r="F134" s="108"/>
      <c r="G134" s="10">
        <f t="shared" si="9"/>
        <v>3.5114319407351897</v>
      </c>
      <c r="H134" s="11"/>
      <c r="I134" s="12"/>
    </row>
    <row r="135" spans="1:9" ht="17" thickBot="1" x14ac:dyDescent="0.25">
      <c r="A135" s="103"/>
      <c r="B135" s="103"/>
      <c r="C135" s="103"/>
      <c r="D135" s="4">
        <v>12</v>
      </c>
      <c r="E135" s="101">
        <v>19218.780999999999</v>
      </c>
      <c r="F135" s="108"/>
      <c r="G135" s="10">
        <f t="shared" si="9"/>
        <v>3.4914626479171602</v>
      </c>
      <c r="H135" s="11"/>
      <c r="I135" s="12"/>
    </row>
    <row r="136" spans="1:9" ht="17" thickBot="1" x14ac:dyDescent="0.25">
      <c r="A136" s="103"/>
      <c r="B136" s="103"/>
      <c r="C136" s="103"/>
      <c r="D136" s="4">
        <v>14</v>
      </c>
      <c r="E136" s="101">
        <v>18364.945</v>
      </c>
      <c r="F136" s="108"/>
      <c r="G136" s="10">
        <f t="shared" si="9"/>
        <v>3.6537901964857507</v>
      </c>
      <c r="H136" s="11"/>
      <c r="I136" s="12"/>
    </row>
    <row r="137" spans="1:9" ht="17" thickBot="1" x14ac:dyDescent="0.25">
      <c r="A137" s="103"/>
      <c r="B137" s="103"/>
      <c r="C137" s="103"/>
      <c r="D137" s="4">
        <v>16</v>
      </c>
      <c r="E137" s="101">
        <v>19825.099999999999</v>
      </c>
      <c r="F137" s="108"/>
      <c r="G137" s="10">
        <f t="shared" si="9"/>
        <v>3.3846818427145391</v>
      </c>
      <c r="H137" s="11"/>
      <c r="I137" s="12"/>
    </row>
    <row r="138" spans="1:9" ht="17" thickBot="1" x14ac:dyDescent="0.25">
      <c r="A138" s="103"/>
      <c r="B138" s="103"/>
      <c r="C138" s="103"/>
      <c r="D138" s="4">
        <v>18</v>
      </c>
      <c r="E138" s="101">
        <v>19706.526000000002</v>
      </c>
      <c r="F138" s="108"/>
      <c r="G138" s="10">
        <f t="shared" si="9"/>
        <v>3.405047444689135</v>
      </c>
      <c r="H138" s="11"/>
      <c r="I138" s="12"/>
    </row>
    <row r="139" spans="1:9" ht="17" thickBot="1" x14ac:dyDescent="0.25">
      <c r="A139" s="103"/>
      <c r="B139" s="103"/>
      <c r="C139" s="103"/>
      <c r="D139" s="4">
        <v>20</v>
      </c>
      <c r="E139" s="101">
        <v>19584.417000000001</v>
      </c>
      <c r="F139" s="108"/>
      <c r="G139" s="10">
        <f t="shared" si="9"/>
        <v>3.4262779433260637</v>
      </c>
      <c r="H139" s="11"/>
      <c r="I139" s="12"/>
    </row>
    <row r="140" spans="1:9" ht="17" thickBot="1" x14ac:dyDescent="0.25">
      <c r="A140" s="103"/>
      <c r="B140" s="103"/>
      <c r="C140" s="103"/>
      <c r="D140" s="4">
        <v>22</v>
      </c>
      <c r="E140" s="101">
        <v>19471.975999999999</v>
      </c>
      <c r="F140" s="108"/>
      <c r="G140" s="10">
        <f t="shared" si="9"/>
        <v>3.4460629984342632</v>
      </c>
      <c r="H140" s="11"/>
      <c r="I140" s="12"/>
    </row>
    <row r="141" spans="1:9" ht="17" thickBot="1" x14ac:dyDescent="0.25">
      <c r="A141" s="103"/>
      <c r="B141" s="103"/>
      <c r="C141" s="103"/>
      <c r="D141" s="4">
        <v>24</v>
      </c>
      <c r="E141" s="101">
        <v>18790.280999999999</v>
      </c>
      <c r="F141" s="108"/>
      <c r="G141" s="13">
        <f t="shared" si="9"/>
        <v>3.57108315729818</v>
      </c>
      <c r="H141" s="14"/>
      <c r="I141" s="15"/>
    </row>
    <row r="142" spans="1:9" ht="17" thickBot="1" x14ac:dyDescent="0.25">
      <c r="A142" s="103"/>
      <c r="B142" s="103"/>
      <c r="C142" s="103">
        <v>4000</v>
      </c>
      <c r="D142" s="3">
        <v>0</v>
      </c>
      <c r="E142" s="104">
        <v>148321.93</v>
      </c>
      <c r="F142" s="105"/>
      <c r="G142" s="7">
        <v>0</v>
      </c>
      <c r="H142" s="8"/>
      <c r="I142" s="9"/>
    </row>
    <row r="143" spans="1:9" ht="17" thickBot="1" x14ac:dyDescent="0.25">
      <c r="A143" s="103"/>
      <c r="B143" s="103"/>
      <c r="C143" s="103"/>
      <c r="D143" s="4">
        <v>2</v>
      </c>
      <c r="E143" s="101">
        <v>72081.294999999998</v>
      </c>
      <c r="F143" s="102"/>
      <c r="G143" s="10">
        <f>$E$142/E143</f>
        <v>2.0577034582966358</v>
      </c>
      <c r="H143" s="11"/>
      <c r="I143" s="12"/>
    </row>
    <row r="144" spans="1:9" ht="17" thickBot="1" x14ac:dyDescent="0.25">
      <c r="A144" s="103"/>
      <c r="B144" s="103"/>
      <c r="C144" s="103"/>
      <c r="D144" s="4">
        <v>4</v>
      </c>
      <c r="E144" s="101">
        <v>47811.072</v>
      </c>
      <c r="F144" s="102"/>
      <c r="G144" s="10">
        <f t="shared" ref="G144:G154" si="10">$E$142/E144</f>
        <v>3.102250666958482</v>
      </c>
      <c r="H144" s="11"/>
      <c r="I144" s="12"/>
    </row>
    <row r="145" spans="1:9" ht="17" thickBot="1" x14ac:dyDescent="0.25">
      <c r="A145" s="103"/>
      <c r="B145" s="103"/>
      <c r="C145" s="103"/>
      <c r="D145" s="4">
        <v>6</v>
      </c>
      <c r="E145" s="101">
        <v>42550.5</v>
      </c>
      <c r="F145" s="102"/>
      <c r="G145" s="10">
        <f t="shared" si="10"/>
        <v>3.4857858309538075</v>
      </c>
      <c r="H145" s="11"/>
      <c r="I145" s="12"/>
    </row>
    <row r="146" spans="1:9" ht="17" thickBot="1" x14ac:dyDescent="0.25">
      <c r="A146" s="103"/>
      <c r="B146" s="103"/>
      <c r="C146" s="103"/>
      <c r="D146" s="4">
        <v>8</v>
      </c>
      <c r="E146" s="101">
        <v>39967.809000000001</v>
      </c>
      <c r="F146" s="102"/>
      <c r="G146" s="10">
        <f t="shared" si="10"/>
        <v>3.7110347980295839</v>
      </c>
      <c r="H146" s="11"/>
      <c r="I146" s="12"/>
    </row>
    <row r="147" spans="1:9" ht="17" thickBot="1" x14ac:dyDescent="0.25">
      <c r="A147" s="103"/>
      <c r="B147" s="103"/>
      <c r="C147" s="103"/>
      <c r="D147" s="4">
        <v>10</v>
      </c>
      <c r="E147" s="101">
        <v>39362.201000000001</v>
      </c>
      <c r="F147" s="102"/>
      <c r="G147" s="10">
        <f t="shared" si="10"/>
        <v>3.768131004666126</v>
      </c>
      <c r="H147" s="11"/>
      <c r="I147" s="12"/>
    </row>
    <row r="148" spans="1:9" ht="17" thickBot="1" x14ac:dyDescent="0.25">
      <c r="A148" s="103"/>
      <c r="B148" s="103"/>
      <c r="C148" s="103"/>
      <c r="D148" s="4">
        <v>12</v>
      </c>
      <c r="E148" s="101">
        <v>39708.894999999997</v>
      </c>
      <c r="F148" s="102"/>
      <c r="G148" s="10">
        <f t="shared" si="10"/>
        <v>3.7352318668147277</v>
      </c>
      <c r="H148" s="11"/>
      <c r="I148" s="12"/>
    </row>
    <row r="149" spans="1:9" ht="17" thickBot="1" x14ac:dyDescent="0.25">
      <c r="A149" s="103"/>
      <c r="B149" s="103"/>
      <c r="C149" s="103"/>
      <c r="D149" s="4">
        <v>14</v>
      </c>
      <c r="E149" s="101">
        <v>39213.516000000003</v>
      </c>
      <c r="F149" s="102"/>
      <c r="G149" s="10">
        <f t="shared" si="10"/>
        <v>3.7824185416069289</v>
      </c>
      <c r="H149" s="11"/>
      <c r="I149" s="12"/>
    </row>
    <row r="150" spans="1:9" ht="17" thickBot="1" x14ac:dyDescent="0.25">
      <c r="A150" s="103"/>
      <c r="B150" s="103"/>
      <c r="C150" s="103"/>
      <c r="D150" s="4">
        <v>16</v>
      </c>
      <c r="E150" s="101">
        <v>42872.288999999997</v>
      </c>
      <c r="F150" s="102"/>
      <c r="G150" s="10">
        <f t="shared" si="10"/>
        <v>3.4596223681921905</v>
      </c>
      <c r="H150" s="11"/>
      <c r="I150" s="12"/>
    </row>
    <row r="151" spans="1:9" ht="17" thickBot="1" x14ac:dyDescent="0.25">
      <c r="A151" s="103"/>
      <c r="B151" s="103"/>
      <c r="C151" s="103"/>
      <c r="D151" s="4">
        <v>18</v>
      </c>
      <c r="E151" s="101">
        <v>39961.154999999999</v>
      </c>
      <c r="F151" s="102"/>
      <c r="G151" s="10">
        <f t="shared" si="10"/>
        <v>3.7116527287562131</v>
      </c>
      <c r="H151" s="11"/>
      <c r="I151" s="12"/>
    </row>
    <row r="152" spans="1:9" ht="17" thickBot="1" x14ac:dyDescent="0.25">
      <c r="A152" s="103"/>
      <c r="B152" s="103"/>
      <c r="C152" s="103"/>
      <c r="D152" s="4">
        <v>20</v>
      </c>
      <c r="E152" s="101">
        <v>40665.58</v>
      </c>
      <c r="F152" s="102"/>
      <c r="G152" s="10">
        <f t="shared" si="10"/>
        <v>3.6473580359606328</v>
      </c>
      <c r="H152" s="11"/>
      <c r="I152" s="12"/>
    </row>
    <row r="153" spans="1:9" ht="17" thickBot="1" x14ac:dyDescent="0.25">
      <c r="A153" s="103"/>
      <c r="B153" s="103"/>
      <c r="C153" s="103"/>
      <c r="D153" s="4">
        <v>22</v>
      </c>
      <c r="E153" s="101">
        <v>41136.980000000003</v>
      </c>
      <c r="F153" s="102"/>
      <c r="G153" s="10">
        <f t="shared" si="10"/>
        <v>3.6055619542319342</v>
      </c>
      <c r="H153" s="11"/>
      <c r="I153" s="12"/>
    </row>
    <row r="154" spans="1:9" ht="17" thickBot="1" x14ac:dyDescent="0.25">
      <c r="A154" s="103"/>
      <c r="B154" s="103"/>
      <c r="C154" s="103"/>
      <c r="D154" s="4">
        <v>24</v>
      </c>
      <c r="E154" s="101">
        <v>40672.839</v>
      </c>
      <c r="F154" s="102"/>
      <c r="G154" s="13">
        <f t="shared" si="10"/>
        <v>3.6467070813522509</v>
      </c>
      <c r="H154" s="14"/>
      <c r="I154" s="15"/>
    </row>
    <row r="155" spans="1:9" ht="17" thickBot="1" x14ac:dyDescent="0.25">
      <c r="A155" s="103"/>
      <c r="B155" s="103"/>
      <c r="C155" s="103">
        <v>8000</v>
      </c>
      <c r="D155" s="3">
        <v>0</v>
      </c>
      <c r="E155" s="104">
        <v>294494.75799999997</v>
      </c>
      <c r="F155" s="105"/>
      <c r="G155" s="7">
        <v>0</v>
      </c>
      <c r="H155" s="8"/>
      <c r="I155" s="9"/>
    </row>
    <row r="156" spans="1:9" ht="17" thickBot="1" x14ac:dyDescent="0.25">
      <c r="A156" s="103"/>
      <c r="B156" s="103"/>
      <c r="C156" s="103"/>
      <c r="D156" s="4">
        <v>2</v>
      </c>
      <c r="E156" s="101">
        <v>151651.07</v>
      </c>
      <c r="F156" s="102"/>
      <c r="G156" s="10">
        <f>$E$155/E156</f>
        <v>1.9419233771314635</v>
      </c>
      <c r="H156" s="11"/>
      <c r="I156" s="12"/>
    </row>
    <row r="157" spans="1:9" ht="17" thickBot="1" x14ac:dyDescent="0.25">
      <c r="A157" s="103"/>
      <c r="B157" s="103"/>
      <c r="C157" s="103"/>
      <c r="D157" s="4">
        <v>4</v>
      </c>
      <c r="E157" s="101">
        <v>103850.83500000001</v>
      </c>
      <c r="F157" s="102"/>
      <c r="G157" s="10">
        <f t="shared" ref="G157:G167" si="11">$E$155/E157</f>
        <v>2.8357476182064394</v>
      </c>
      <c r="H157" s="11"/>
      <c r="I157" s="12"/>
    </row>
    <row r="158" spans="1:9" ht="17" thickBot="1" x14ac:dyDescent="0.25">
      <c r="A158" s="103"/>
      <c r="B158" s="103"/>
      <c r="C158" s="103"/>
      <c r="D158" s="4">
        <v>6</v>
      </c>
      <c r="E158" s="101">
        <v>90306.574999999997</v>
      </c>
      <c r="F158" s="102"/>
      <c r="G158" s="10">
        <f t="shared" si="11"/>
        <v>3.2610555543713176</v>
      </c>
      <c r="H158" s="11"/>
      <c r="I158" s="12"/>
    </row>
    <row r="159" spans="1:9" ht="17" thickBot="1" x14ac:dyDescent="0.25">
      <c r="A159" s="103"/>
      <c r="B159" s="103"/>
      <c r="C159" s="103"/>
      <c r="D159" s="4">
        <v>8</v>
      </c>
      <c r="E159" s="101">
        <v>79928.263999999996</v>
      </c>
      <c r="F159" s="102"/>
      <c r="G159" s="10">
        <f t="shared" si="11"/>
        <v>3.6844883557085639</v>
      </c>
      <c r="H159" s="11"/>
      <c r="I159" s="12"/>
    </row>
    <row r="160" spans="1:9" ht="17" thickBot="1" x14ac:dyDescent="0.25">
      <c r="A160" s="103"/>
      <c r="B160" s="103"/>
      <c r="C160" s="103"/>
      <c r="D160" s="4">
        <v>10</v>
      </c>
      <c r="E160" s="101">
        <v>91650.129000000001</v>
      </c>
      <c r="F160" s="102"/>
      <c r="G160" s="10">
        <f t="shared" si="11"/>
        <v>3.2132497925889441</v>
      </c>
      <c r="H160" s="11"/>
      <c r="I160" s="12"/>
    </row>
    <row r="161" spans="1:9" ht="17" thickBot="1" x14ac:dyDescent="0.25">
      <c r="A161" s="103"/>
      <c r="B161" s="103"/>
      <c r="C161" s="103"/>
      <c r="D161" s="4">
        <v>12</v>
      </c>
      <c r="E161" s="101">
        <v>83034.474000000002</v>
      </c>
      <c r="F161" s="102"/>
      <c r="G161" s="10">
        <f t="shared" si="11"/>
        <v>3.5466565128117744</v>
      </c>
      <c r="H161" s="11"/>
      <c r="I161" s="12"/>
    </row>
    <row r="162" spans="1:9" ht="17" thickBot="1" x14ac:dyDescent="0.25">
      <c r="A162" s="103"/>
      <c r="B162" s="103"/>
      <c r="C162" s="103"/>
      <c r="D162" s="4">
        <v>14</v>
      </c>
      <c r="E162" s="101">
        <v>80505.417000000001</v>
      </c>
      <c r="F162" s="102"/>
      <c r="G162" s="10">
        <f t="shared" si="11"/>
        <v>3.6580738163246824</v>
      </c>
      <c r="H162" s="11"/>
      <c r="I162" s="12"/>
    </row>
    <row r="163" spans="1:9" ht="17" thickBot="1" x14ac:dyDescent="0.25">
      <c r="A163" s="103"/>
      <c r="B163" s="103"/>
      <c r="C163" s="103"/>
      <c r="D163" s="4">
        <v>16</v>
      </c>
      <c r="E163" s="101">
        <v>90230.57</v>
      </c>
      <c r="F163" s="102"/>
      <c r="G163" s="10">
        <f t="shared" si="11"/>
        <v>3.26380247847265</v>
      </c>
      <c r="H163" s="11"/>
      <c r="I163" s="12"/>
    </row>
    <row r="164" spans="1:9" ht="17" thickBot="1" x14ac:dyDescent="0.25">
      <c r="A164" s="103"/>
      <c r="B164" s="103"/>
      <c r="C164" s="103"/>
      <c r="D164" s="4">
        <v>18</v>
      </c>
      <c r="E164" s="101">
        <v>85844.438999999998</v>
      </c>
      <c r="F164" s="102"/>
      <c r="G164" s="10">
        <f t="shared" si="11"/>
        <v>3.4305630210944704</v>
      </c>
      <c r="H164" s="11"/>
      <c r="I164" s="12"/>
    </row>
    <row r="165" spans="1:9" ht="17" thickBot="1" x14ac:dyDescent="0.25">
      <c r="A165" s="103"/>
      <c r="B165" s="103"/>
      <c r="C165" s="103"/>
      <c r="D165" s="4">
        <v>20</v>
      </c>
      <c r="E165" s="101">
        <v>84826.697</v>
      </c>
      <c r="F165" s="102"/>
      <c r="G165" s="10">
        <f t="shared" si="11"/>
        <v>3.471722563947055</v>
      </c>
      <c r="H165" s="11"/>
      <c r="I165" s="12"/>
    </row>
    <row r="166" spans="1:9" ht="17" thickBot="1" x14ac:dyDescent="0.25">
      <c r="A166" s="103"/>
      <c r="B166" s="103"/>
      <c r="C166" s="103"/>
      <c r="D166" s="4">
        <v>22</v>
      </c>
      <c r="E166" s="101">
        <v>79838.994999999995</v>
      </c>
      <c r="F166" s="102"/>
      <c r="G166" s="10">
        <f t="shared" si="11"/>
        <v>3.68860802919676</v>
      </c>
      <c r="H166" s="11"/>
      <c r="I166" s="12"/>
    </row>
    <row r="167" spans="1:9" ht="17" thickBot="1" x14ac:dyDescent="0.25">
      <c r="A167" s="103"/>
      <c r="B167" s="103"/>
      <c r="C167" s="103"/>
      <c r="D167" s="4">
        <v>24</v>
      </c>
      <c r="E167" s="101">
        <v>83260.805999999997</v>
      </c>
      <c r="F167" s="102"/>
      <c r="G167" s="13">
        <f t="shared" si="11"/>
        <v>3.5370154595909145</v>
      </c>
      <c r="H167" s="14"/>
      <c r="I167" s="15"/>
    </row>
    <row r="168" spans="1:9" ht="17" thickBot="1" x14ac:dyDescent="0.25">
      <c r="A168" s="103" t="s">
        <v>5</v>
      </c>
      <c r="B168" s="103"/>
      <c r="C168" s="103">
        <v>1000</v>
      </c>
      <c r="D168" s="3">
        <v>0</v>
      </c>
      <c r="E168" s="104">
        <v>99155.322</v>
      </c>
      <c r="F168" s="112"/>
      <c r="G168" s="113">
        <v>0</v>
      </c>
      <c r="H168" s="114"/>
      <c r="I168" s="115"/>
    </row>
    <row r="169" spans="1:9" ht="17" thickBot="1" x14ac:dyDescent="0.25">
      <c r="A169" s="103"/>
      <c r="B169" s="103"/>
      <c r="C169" s="103"/>
      <c r="D169" s="4">
        <v>2</v>
      </c>
      <c r="E169" s="101">
        <v>68253.600000000006</v>
      </c>
      <c r="F169" s="108"/>
      <c r="G169" s="109">
        <f>$E$168/E169</f>
        <v>1.4527486022715284</v>
      </c>
      <c r="H169" s="110"/>
      <c r="I169" s="111"/>
    </row>
    <row r="170" spans="1:9" ht="17" thickBot="1" x14ac:dyDescent="0.25">
      <c r="A170" s="103"/>
      <c r="B170" s="103"/>
      <c r="C170" s="103"/>
      <c r="D170" s="4">
        <v>4</v>
      </c>
      <c r="E170" s="101">
        <v>41529.055</v>
      </c>
      <c r="F170" s="108"/>
      <c r="G170" s="109">
        <f t="shared" ref="G170:G180" si="12">$E$168/E170</f>
        <v>2.3876132505302614</v>
      </c>
      <c r="H170" s="110"/>
      <c r="I170" s="111"/>
    </row>
    <row r="171" spans="1:9" ht="17" thickBot="1" x14ac:dyDescent="0.25">
      <c r="A171" s="103"/>
      <c r="B171" s="103"/>
      <c r="C171" s="103"/>
      <c r="D171" s="4">
        <v>6</v>
      </c>
      <c r="E171" s="101">
        <v>36127.680999999997</v>
      </c>
      <c r="F171" s="108"/>
      <c r="G171" s="109">
        <f t="shared" si="12"/>
        <v>2.7445803122541967</v>
      </c>
      <c r="H171" s="110"/>
      <c r="I171" s="111"/>
    </row>
    <row r="172" spans="1:9" ht="17" thickBot="1" x14ac:dyDescent="0.25">
      <c r="A172" s="103"/>
      <c r="B172" s="103"/>
      <c r="C172" s="103"/>
      <c r="D172" s="4">
        <v>8</v>
      </c>
      <c r="E172" s="101">
        <v>35376.71</v>
      </c>
      <c r="F172" s="108"/>
      <c r="G172" s="109">
        <f t="shared" si="12"/>
        <v>2.8028418131589965</v>
      </c>
      <c r="H172" s="110"/>
      <c r="I172" s="111"/>
    </row>
    <row r="173" spans="1:9" ht="17" thickBot="1" x14ac:dyDescent="0.25">
      <c r="A173" s="103"/>
      <c r="B173" s="103"/>
      <c r="C173" s="103"/>
      <c r="D173" s="4">
        <v>10</v>
      </c>
      <c r="E173" s="101">
        <v>34451.845000000001</v>
      </c>
      <c r="F173" s="108"/>
      <c r="G173" s="109">
        <f t="shared" si="12"/>
        <v>2.8780845263874837</v>
      </c>
      <c r="H173" s="110"/>
      <c r="I173" s="111"/>
    </row>
    <row r="174" spans="1:9" ht="17" thickBot="1" x14ac:dyDescent="0.25">
      <c r="A174" s="103"/>
      <c r="B174" s="103"/>
      <c r="C174" s="103"/>
      <c r="D174" s="4">
        <v>12</v>
      </c>
      <c r="E174" s="101">
        <v>34598.737000000001</v>
      </c>
      <c r="F174" s="108"/>
      <c r="G174" s="109">
        <f t="shared" si="12"/>
        <v>2.8658653638137137</v>
      </c>
      <c r="H174" s="110"/>
      <c r="I174" s="111"/>
    </row>
    <row r="175" spans="1:9" ht="17" thickBot="1" x14ac:dyDescent="0.25">
      <c r="A175" s="103"/>
      <c r="B175" s="103"/>
      <c r="C175" s="103"/>
      <c r="D175" s="4">
        <v>14</v>
      </c>
      <c r="E175" s="101">
        <v>35306.379999999997</v>
      </c>
      <c r="F175" s="108"/>
      <c r="G175" s="109">
        <f t="shared" si="12"/>
        <v>2.8084250495236276</v>
      </c>
      <c r="H175" s="110"/>
      <c r="I175" s="111"/>
    </row>
    <row r="176" spans="1:9" ht="17" thickBot="1" x14ac:dyDescent="0.25">
      <c r="A176" s="103"/>
      <c r="B176" s="103"/>
      <c r="C176" s="103"/>
      <c r="D176" s="4">
        <v>16</v>
      </c>
      <c r="E176" s="101">
        <v>38689.116000000002</v>
      </c>
      <c r="F176" s="108"/>
      <c r="G176" s="109">
        <f t="shared" si="12"/>
        <v>2.5628738066798942</v>
      </c>
      <c r="H176" s="110"/>
      <c r="I176" s="111"/>
    </row>
    <row r="177" spans="1:9" ht="17" thickBot="1" x14ac:dyDescent="0.25">
      <c r="A177" s="103"/>
      <c r="B177" s="103"/>
      <c r="C177" s="103"/>
      <c r="D177" s="4">
        <v>18</v>
      </c>
      <c r="E177" s="101">
        <v>39939.682999999997</v>
      </c>
      <c r="F177" s="108"/>
      <c r="G177" s="109">
        <f t="shared" si="12"/>
        <v>2.4826266648135391</v>
      </c>
      <c r="H177" s="110"/>
      <c r="I177" s="111"/>
    </row>
    <row r="178" spans="1:9" ht="17" thickBot="1" x14ac:dyDescent="0.25">
      <c r="A178" s="103"/>
      <c r="B178" s="103"/>
      <c r="C178" s="103"/>
      <c r="D178" s="4">
        <v>20</v>
      </c>
      <c r="E178" s="101">
        <v>37291.254000000001</v>
      </c>
      <c r="F178" s="108"/>
      <c r="G178" s="109">
        <f t="shared" si="12"/>
        <v>2.6589430862260626</v>
      </c>
      <c r="H178" s="110"/>
      <c r="I178" s="111"/>
    </row>
    <row r="179" spans="1:9" ht="17" thickBot="1" x14ac:dyDescent="0.25">
      <c r="A179" s="103"/>
      <c r="B179" s="103"/>
      <c r="C179" s="103"/>
      <c r="D179" s="4">
        <v>22</v>
      </c>
      <c r="E179" s="101">
        <v>36976.415999999997</v>
      </c>
      <c r="F179" s="108"/>
      <c r="G179" s="109">
        <f t="shared" si="12"/>
        <v>2.6815828229539611</v>
      </c>
      <c r="H179" s="110"/>
      <c r="I179" s="111"/>
    </row>
    <row r="180" spans="1:9" ht="17" thickBot="1" x14ac:dyDescent="0.25">
      <c r="A180" s="103"/>
      <c r="B180" s="103"/>
      <c r="C180" s="103"/>
      <c r="D180" s="4">
        <v>24</v>
      </c>
      <c r="E180" s="101">
        <v>37585.826999999997</v>
      </c>
      <c r="F180" s="108"/>
      <c r="G180" s="116">
        <f t="shared" si="12"/>
        <v>2.6381040385249475</v>
      </c>
      <c r="H180" s="117"/>
      <c r="I180" s="118"/>
    </row>
    <row r="181" spans="1:9" ht="17" thickBot="1" x14ac:dyDescent="0.25">
      <c r="A181" s="103"/>
      <c r="B181" s="103"/>
      <c r="C181" s="103">
        <v>2000</v>
      </c>
      <c r="D181" s="3">
        <v>0</v>
      </c>
      <c r="E181" s="104">
        <v>275572.82199999999</v>
      </c>
      <c r="F181" s="105"/>
      <c r="G181" s="7">
        <v>0</v>
      </c>
      <c r="H181" s="8"/>
      <c r="I181" s="9"/>
    </row>
    <row r="182" spans="1:9" ht="17" thickBot="1" x14ac:dyDescent="0.25">
      <c r="A182" s="103"/>
      <c r="B182" s="103"/>
      <c r="C182" s="103"/>
      <c r="D182" s="4">
        <v>2</v>
      </c>
      <c r="E182" s="101">
        <v>138810.715</v>
      </c>
      <c r="F182" s="102"/>
      <c r="G182" s="10">
        <f>$E$181/E182</f>
        <v>1.9852417156701483</v>
      </c>
      <c r="H182" s="11"/>
      <c r="I182" s="12"/>
    </row>
    <row r="183" spans="1:9" ht="17" thickBot="1" x14ac:dyDescent="0.25">
      <c r="A183" s="103"/>
      <c r="B183" s="103"/>
      <c r="C183" s="103"/>
      <c r="D183" s="4">
        <v>4</v>
      </c>
      <c r="E183" s="101">
        <v>84026.68</v>
      </c>
      <c r="F183" s="102"/>
      <c r="G183" s="10">
        <f t="shared" ref="G183:G193" si="13">$E$181/E183</f>
        <v>3.2795871739785509</v>
      </c>
      <c r="H183" s="11"/>
      <c r="I183" s="12"/>
    </row>
    <row r="184" spans="1:9" ht="17" thickBot="1" x14ac:dyDescent="0.25">
      <c r="A184" s="103"/>
      <c r="B184" s="103"/>
      <c r="C184" s="103"/>
      <c r="D184" s="4">
        <v>6</v>
      </c>
      <c r="E184" s="101">
        <v>72277.577000000005</v>
      </c>
      <c r="F184" s="102"/>
      <c r="G184" s="10">
        <f t="shared" si="13"/>
        <v>3.8127014412782536</v>
      </c>
      <c r="H184" s="11"/>
      <c r="I184" s="12"/>
    </row>
    <row r="185" spans="1:9" ht="17" thickBot="1" x14ac:dyDescent="0.25">
      <c r="A185" s="103"/>
      <c r="B185" s="103"/>
      <c r="C185" s="103"/>
      <c r="D185" s="4">
        <v>8</v>
      </c>
      <c r="E185" s="101">
        <v>72291.137000000002</v>
      </c>
      <c r="F185" s="102"/>
      <c r="G185" s="10">
        <f t="shared" si="13"/>
        <v>3.8119862743340165</v>
      </c>
      <c r="H185" s="11"/>
      <c r="I185" s="12"/>
    </row>
    <row r="186" spans="1:9" ht="17" thickBot="1" x14ac:dyDescent="0.25">
      <c r="A186" s="103"/>
      <c r="B186" s="103"/>
      <c r="C186" s="103"/>
      <c r="D186" s="4">
        <v>10</v>
      </c>
      <c r="E186" s="101">
        <v>74157.751000000004</v>
      </c>
      <c r="F186" s="102"/>
      <c r="G186" s="10">
        <f t="shared" si="13"/>
        <v>3.7160353204346768</v>
      </c>
      <c r="H186" s="11"/>
      <c r="I186" s="12"/>
    </row>
    <row r="187" spans="1:9" ht="17" thickBot="1" x14ac:dyDescent="0.25">
      <c r="A187" s="103"/>
      <c r="B187" s="103"/>
      <c r="C187" s="103"/>
      <c r="D187" s="4">
        <v>12</v>
      </c>
      <c r="E187" s="101">
        <v>71858.264999999999</v>
      </c>
      <c r="F187" s="102"/>
      <c r="G187" s="10">
        <f t="shared" si="13"/>
        <v>3.8349495635609903</v>
      </c>
      <c r="H187" s="11"/>
      <c r="I187" s="12"/>
    </row>
    <row r="188" spans="1:9" ht="17" thickBot="1" x14ac:dyDescent="0.25">
      <c r="A188" s="103"/>
      <c r="B188" s="103"/>
      <c r="C188" s="103"/>
      <c r="D188" s="4">
        <v>14</v>
      </c>
      <c r="E188" s="101">
        <v>72245.94</v>
      </c>
      <c r="F188" s="102"/>
      <c r="G188" s="10">
        <f t="shared" si="13"/>
        <v>3.8143710497780217</v>
      </c>
      <c r="H188" s="11"/>
      <c r="I188" s="12"/>
    </row>
    <row r="189" spans="1:9" ht="17" thickBot="1" x14ac:dyDescent="0.25">
      <c r="A189" s="103"/>
      <c r="B189" s="103"/>
      <c r="C189" s="103"/>
      <c r="D189" s="4">
        <v>16</v>
      </c>
      <c r="E189" s="101">
        <v>80389.576000000001</v>
      </c>
      <c r="F189" s="102"/>
      <c r="G189" s="10">
        <f t="shared" si="13"/>
        <v>3.4279671035956203</v>
      </c>
      <c r="H189" s="11"/>
      <c r="I189" s="12"/>
    </row>
    <row r="190" spans="1:9" ht="17" thickBot="1" x14ac:dyDescent="0.25">
      <c r="A190" s="103"/>
      <c r="B190" s="103"/>
      <c r="C190" s="103"/>
      <c r="D190" s="4">
        <v>18</v>
      </c>
      <c r="E190" s="101">
        <v>79003.83</v>
      </c>
      <c r="F190" s="102"/>
      <c r="G190" s="10">
        <f t="shared" si="13"/>
        <v>3.4880944632684261</v>
      </c>
      <c r="H190" s="11"/>
      <c r="I190" s="12"/>
    </row>
    <row r="191" spans="1:9" ht="17" thickBot="1" x14ac:dyDescent="0.25">
      <c r="A191" s="103"/>
      <c r="B191" s="103"/>
      <c r="C191" s="103"/>
      <c r="D191" s="4">
        <v>20</v>
      </c>
      <c r="E191" s="101">
        <v>77356.277000000002</v>
      </c>
      <c r="F191" s="102"/>
      <c r="G191" s="10">
        <f t="shared" si="13"/>
        <v>3.5623847564432292</v>
      </c>
      <c r="H191" s="11"/>
      <c r="I191" s="12"/>
    </row>
    <row r="192" spans="1:9" ht="17" thickBot="1" x14ac:dyDescent="0.25">
      <c r="A192" s="103"/>
      <c r="B192" s="103"/>
      <c r="C192" s="103"/>
      <c r="D192" s="4">
        <v>22</v>
      </c>
      <c r="E192" s="101">
        <v>76686.093999999997</v>
      </c>
      <c r="F192" s="102"/>
      <c r="G192" s="10">
        <f t="shared" si="13"/>
        <v>3.5935175157049986</v>
      </c>
      <c r="H192" s="11"/>
      <c r="I192" s="12"/>
    </row>
    <row r="193" spans="1:9" ht="17" thickBot="1" x14ac:dyDescent="0.25">
      <c r="A193" s="103"/>
      <c r="B193" s="103"/>
      <c r="C193" s="103"/>
      <c r="D193" s="4">
        <v>24</v>
      </c>
      <c r="E193" s="101">
        <v>75951.217999999993</v>
      </c>
      <c r="F193" s="102"/>
      <c r="G193" s="13">
        <f t="shared" si="13"/>
        <v>3.6282870671014127</v>
      </c>
      <c r="H193" s="14"/>
      <c r="I193" s="15"/>
    </row>
    <row r="194" spans="1:9" ht="17" thickBot="1" x14ac:dyDescent="0.25">
      <c r="A194" s="103"/>
      <c r="B194" s="103"/>
      <c r="C194" s="103">
        <v>4000</v>
      </c>
      <c r="D194" s="3">
        <v>0</v>
      </c>
      <c r="E194" s="104">
        <v>622577.98899999994</v>
      </c>
      <c r="F194" s="105"/>
      <c r="G194" s="7">
        <v>0</v>
      </c>
      <c r="H194" s="8"/>
      <c r="I194" s="9"/>
    </row>
    <row r="195" spans="1:9" ht="17" thickBot="1" x14ac:dyDescent="0.25">
      <c r="A195" s="103"/>
      <c r="B195" s="103"/>
      <c r="C195" s="103"/>
      <c r="D195" s="4">
        <v>2</v>
      </c>
      <c r="E195" s="101">
        <v>285748.467</v>
      </c>
      <c r="F195" s="102"/>
      <c r="G195" s="10">
        <f>$E$194/E195</f>
        <v>2.1787623063608597</v>
      </c>
      <c r="H195" s="11"/>
      <c r="I195" s="12"/>
    </row>
    <row r="196" spans="1:9" ht="17" thickBot="1" x14ac:dyDescent="0.25">
      <c r="A196" s="103"/>
      <c r="B196" s="103"/>
      <c r="C196" s="103"/>
      <c r="D196" s="4">
        <v>4</v>
      </c>
      <c r="E196" s="101">
        <v>168989.36600000001</v>
      </c>
      <c r="F196" s="102"/>
      <c r="G196" s="10">
        <f t="shared" ref="G196:G206" si="14">$E$194/E196</f>
        <v>3.6841252425315325</v>
      </c>
      <c r="H196" s="11"/>
      <c r="I196" s="12"/>
    </row>
    <row r="197" spans="1:9" ht="17" thickBot="1" x14ac:dyDescent="0.25">
      <c r="A197" s="103"/>
      <c r="B197" s="103"/>
      <c r="C197" s="103"/>
      <c r="D197" s="4">
        <v>6</v>
      </c>
      <c r="E197" s="101">
        <v>148801.23699999999</v>
      </c>
      <c r="F197" s="102"/>
      <c r="G197" s="10">
        <f t="shared" si="14"/>
        <v>4.1839570796041166</v>
      </c>
      <c r="H197" s="11"/>
      <c r="I197" s="12"/>
    </row>
    <row r="198" spans="1:9" ht="17" thickBot="1" x14ac:dyDescent="0.25">
      <c r="A198" s="103"/>
      <c r="B198" s="103"/>
      <c r="C198" s="103"/>
      <c r="D198" s="4">
        <v>8</v>
      </c>
      <c r="E198" s="101">
        <v>144504.389</v>
      </c>
      <c r="F198" s="102"/>
      <c r="G198" s="10">
        <f t="shared" si="14"/>
        <v>4.3083673327043375</v>
      </c>
      <c r="H198" s="11"/>
      <c r="I198" s="12"/>
    </row>
    <row r="199" spans="1:9" ht="17" thickBot="1" x14ac:dyDescent="0.25">
      <c r="A199" s="103"/>
      <c r="B199" s="103"/>
      <c r="C199" s="103"/>
      <c r="D199" s="4">
        <v>10</v>
      </c>
      <c r="E199" s="101">
        <v>135245.04399999999</v>
      </c>
      <c r="F199" s="102"/>
      <c r="G199" s="10">
        <f t="shared" si="14"/>
        <v>4.6033331099363606</v>
      </c>
      <c r="H199" s="11"/>
      <c r="I199" s="12"/>
    </row>
    <row r="200" spans="1:9" ht="17" thickBot="1" x14ac:dyDescent="0.25">
      <c r="A200" s="103"/>
      <c r="B200" s="103"/>
      <c r="C200" s="103"/>
      <c r="D200" s="4">
        <v>12</v>
      </c>
      <c r="E200" s="101">
        <v>146249.965</v>
      </c>
      <c r="F200" s="102"/>
      <c r="G200" s="10">
        <f t="shared" si="14"/>
        <v>4.2569445332858713</v>
      </c>
      <c r="H200" s="11"/>
      <c r="I200" s="12"/>
    </row>
    <row r="201" spans="1:9" ht="17" thickBot="1" x14ac:dyDescent="0.25">
      <c r="A201" s="103"/>
      <c r="B201" s="103"/>
      <c r="C201" s="103"/>
      <c r="D201" s="4">
        <v>14</v>
      </c>
      <c r="E201" s="101">
        <v>145693.46299999999</v>
      </c>
      <c r="F201" s="102"/>
      <c r="G201" s="10">
        <f t="shared" si="14"/>
        <v>4.2732046872960936</v>
      </c>
      <c r="H201" s="11"/>
      <c r="I201" s="12"/>
    </row>
    <row r="202" spans="1:9" ht="17" thickBot="1" x14ac:dyDescent="0.25">
      <c r="A202" s="103"/>
      <c r="B202" s="103"/>
      <c r="C202" s="103"/>
      <c r="D202" s="4">
        <v>16</v>
      </c>
      <c r="E202" s="101">
        <v>152960.71599999999</v>
      </c>
      <c r="F202" s="102"/>
      <c r="G202" s="10">
        <f t="shared" si="14"/>
        <v>4.0701822355486357</v>
      </c>
      <c r="H202" s="11"/>
      <c r="I202" s="12"/>
    </row>
    <row r="203" spans="1:9" ht="17" thickBot="1" x14ac:dyDescent="0.25">
      <c r="A203" s="103"/>
      <c r="B203" s="103"/>
      <c r="C203" s="103"/>
      <c r="D203" s="4">
        <v>18</v>
      </c>
      <c r="E203" s="101">
        <v>151938.65599999999</v>
      </c>
      <c r="F203" s="102"/>
      <c r="G203" s="10">
        <f t="shared" si="14"/>
        <v>4.0975615119301834</v>
      </c>
      <c r="H203" s="11"/>
      <c r="I203" s="12"/>
    </row>
    <row r="204" spans="1:9" ht="17" thickBot="1" x14ac:dyDescent="0.25">
      <c r="A204" s="103"/>
      <c r="B204" s="103"/>
      <c r="C204" s="103"/>
      <c r="D204" s="4">
        <v>20</v>
      </c>
      <c r="E204" s="101">
        <v>152602.79699999999</v>
      </c>
      <c r="F204" s="102"/>
      <c r="G204" s="10">
        <f t="shared" si="14"/>
        <v>4.0797285583173153</v>
      </c>
      <c r="H204" s="11"/>
      <c r="I204" s="12"/>
    </row>
    <row r="205" spans="1:9" ht="17" thickBot="1" x14ac:dyDescent="0.25">
      <c r="A205" s="103"/>
      <c r="B205" s="103"/>
      <c r="C205" s="103"/>
      <c r="D205" s="4">
        <v>22</v>
      </c>
      <c r="E205" s="101">
        <v>148817.01699999999</v>
      </c>
      <c r="F205" s="102"/>
      <c r="G205" s="10">
        <f t="shared" si="14"/>
        <v>4.1835134284407811</v>
      </c>
      <c r="H205" s="11"/>
      <c r="I205" s="12"/>
    </row>
    <row r="206" spans="1:9" ht="17" thickBot="1" x14ac:dyDescent="0.25">
      <c r="A206" s="103"/>
      <c r="B206" s="103"/>
      <c r="C206" s="103"/>
      <c r="D206" s="4">
        <v>24</v>
      </c>
      <c r="E206" s="101">
        <v>146936.90299999999</v>
      </c>
      <c r="F206" s="102"/>
      <c r="G206" s="13">
        <f t="shared" si="14"/>
        <v>4.2370430864464321</v>
      </c>
      <c r="H206" s="14"/>
      <c r="I206" s="15"/>
    </row>
    <row r="207" spans="1:9" ht="17" thickBot="1" x14ac:dyDescent="0.25">
      <c r="A207" s="103"/>
      <c r="B207" s="103"/>
      <c r="C207" s="103">
        <v>8000</v>
      </c>
      <c r="D207" s="3">
        <v>0</v>
      </c>
      <c r="E207" s="104">
        <v>1108701.0530000001</v>
      </c>
      <c r="F207" s="105"/>
      <c r="G207" s="7">
        <v>0</v>
      </c>
      <c r="H207" s="8"/>
      <c r="I207" s="9"/>
    </row>
    <row r="208" spans="1:9" ht="17" thickBot="1" x14ac:dyDescent="0.25">
      <c r="A208" s="103"/>
      <c r="B208" s="103"/>
      <c r="C208" s="103"/>
      <c r="D208" s="4">
        <v>2</v>
      </c>
      <c r="E208" s="101">
        <v>531168.37899999996</v>
      </c>
      <c r="F208" s="102"/>
      <c r="G208" s="10">
        <f>$E$207/E208</f>
        <v>2.0872873778504806</v>
      </c>
      <c r="H208" s="11"/>
      <c r="I208" s="12"/>
    </row>
    <row r="209" spans="1:9" ht="17" thickBot="1" x14ac:dyDescent="0.25">
      <c r="A209" s="103"/>
      <c r="B209" s="103"/>
      <c r="C209" s="103"/>
      <c r="D209" s="4">
        <v>4</v>
      </c>
      <c r="E209" s="101">
        <v>355472.71600000001</v>
      </c>
      <c r="F209" s="102"/>
      <c r="G209" s="10">
        <f t="shared" ref="G209:G219" si="15">$E$207/E209</f>
        <v>3.1189483836503502</v>
      </c>
      <c r="H209" s="11"/>
      <c r="I209" s="12"/>
    </row>
    <row r="210" spans="1:9" ht="17" thickBot="1" x14ac:dyDescent="0.25">
      <c r="A210" s="103"/>
      <c r="B210" s="103"/>
      <c r="C210" s="103"/>
      <c r="D210" s="4">
        <v>6</v>
      </c>
      <c r="E210" s="101">
        <v>300444.05</v>
      </c>
      <c r="F210" s="102"/>
      <c r="G210" s="10">
        <f t="shared" si="15"/>
        <v>3.6902080537124968</v>
      </c>
      <c r="H210" s="11"/>
      <c r="I210" s="12"/>
    </row>
    <row r="211" spans="1:9" ht="17" thickBot="1" x14ac:dyDescent="0.25">
      <c r="A211" s="103"/>
      <c r="B211" s="103"/>
      <c r="C211" s="103"/>
      <c r="D211" s="4">
        <v>8</v>
      </c>
      <c r="E211" s="101">
        <v>240299.33</v>
      </c>
      <c r="F211" s="102"/>
      <c r="G211" s="10">
        <f t="shared" si="15"/>
        <v>4.6138333094811381</v>
      </c>
      <c r="H211" s="11"/>
      <c r="I211" s="12"/>
    </row>
    <row r="212" spans="1:9" ht="17" thickBot="1" x14ac:dyDescent="0.25">
      <c r="A212" s="103"/>
      <c r="B212" s="103"/>
      <c r="C212" s="103"/>
      <c r="D212" s="4">
        <v>10</v>
      </c>
      <c r="E212" s="101">
        <v>321978.842</v>
      </c>
      <c r="F212" s="102"/>
      <c r="G212" s="10">
        <f t="shared" si="15"/>
        <v>3.4433972310515983</v>
      </c>
      <c r="H212" s="11"/>
      <c r="I212" s="12"/>
    </row>
    <row r="213" spans="1:9" ht="17" thickBot="1" x14ac:dyDescent="0.25">
      <c r="A213" s="103"/>
      <c r="B213" s="103"/>
      <c r="C213" s="103"/>
      <c r="D213" s="4">
        <v>12</v>
      </c>
      <c r="E213" s="101">
        <v>281833.81699999998</v>
      </c>
      <c r="F213" s="102"/>
      <c r="G213" s="10">
        <f t="shared" si="15"/>
        <v>3.9338822601263641</v>
      </c>
      <c r="H213" s="11"/>
      <c r="I213" s="12"/>
    </row>
    <row r="214" spans="1:9" ht="17" thickBot="1" x14ac:dyDescent="0.25">
      <c r="A214" s="103"/>
      <c r="B214" s="103"/>
      <c r="C214" s="103"/>
      <c r="D214" s="4">
        <v>14</v>
      </c>
      <c r="E214" s="101">
        <v>293020.58100000001</v>
      </c>
      <c r="F214" s="102"/>
      <c r="G214" s="10">
        <f t="shared" si="15"/>
        <v>3.783696862576353</v>
      </c>
      <c r="H214" s="11"/>
      <c r="I214" s="12"/>
    </row>
    <row r="215" spans="1:9" ht="17" thickBot="1" x14ac:dyDescent="0.25">
      <c r="A215" s="103"/>
      <c r="B215" s="103"/>
      <c r="C215" s="103"/>
      <c r="D215" s="4">
        <v>16</v>
      </c>
      <c r="E215" s="101">
        <v>328870.61700000003</v>
      </c>
      <c r="F215" s="102"/>
      <c r="G215" s="10">
        <f t="shared" si="15"/>
        <v>3.3712377928855832</v>
      </c>
      <c r="H215" s="11"/>
      <c r="I215" s="12"/>
    </row>
    <row r="216" spans="1:9" ht="17" thickBot="1" x14ac:dyDescent="0.25">
      <c r="A216" s="103"/>
      <c r="B216" s="103"/>
      <c r="C216" s="103"/>
      <c r="D216" s="4">
        <v>18</v>
      </c>
      <c r="E216" s="101">
        <v>327745.20699999999</v>
      </c>
      <c r="F216" s="102"/>
      <c r="G216" s="10">
        <f t="shared" si="15"/>
        <v>3.382813933873944</v>
      </c>
      <c r="H216" s="11"/>
      <c r="I216" s="12"/>
    </row>
    <row r="217" spans="1:9" ht="17" thickBot="1" x14ac:dyDescent="0.25">
      <c r="A217" s="103"/>
      <c r="B217" s="103"/>
      <c r="C217" s="103"/>
      <c r="D217" s="4">
        <v>20</v>
      </c>
      <c r="E217" s="101">
        <v>319480.11700000003</v>
      </c>
      <c r="F217" s="102"/>
      <c r="G217" s="10">
        <f t="shared" si="15"/>
        <v>3.4703288060959361</v>
      </c>
      <c r="H217" s="11"/>
      <c r="I217" s="12"/>
    </row>
    <row r="218" spans="1:9" ht="17" thickBot="1" x14ac:dyDescent="0.25">
      <c r="A218" s="103"/>
      <c r="B218" s="103"/>
      <c r="C218" s="103"/>
      <c r="D218" s="4">
        <v>22</v>
      </c>
      <c r="E218" s="101">
        <v>329611.19</v>
      </c>
      <c r="F218" s="102"/>
      <c r="G218" s="10">
        <f t="shared" si="15"/>
        <v>3.3636632694417932</v>
      </c>
      <c r="H218" s="11"/>
      <c r="I218" s="12"/>
    </row>
    <row r="219" spans="1:9" ht="17" thickBot="1" x14ac:dyDescent="0.25">
      <c r="A219" s="103"/>
      <c r="B219" s="103"/>
      <c r="C219" s="103"/>
      <c r="D219" s="5">
        <v>24</v>
      </c>
      <c r="E219" s="106">
        <v>312137.647</v>
      </c>
      <c r="F219" s="107"/>
      <c r="G219" s="13">
        <f t="shared" si="15"/>
        <v>3.5519619746476785</v>
      </c>
      <c r="H219" s="14"/>
      <c r="I219" s="15"/>
    </row>
  </sheetData>
  <mergeCells count="285">
    <mergeCell ref="E17:F17"/>
    <mergeCell ref="E16:F16"/>
    <mergeCell ref="C12:C24"/>
    <mergeCell ref="H2:L2"/>
    <mergeCell ref="A11:B11"/>
    <mergeCell ref="E11:F11"/>
    <mergeCell ref="G11:I11"/>
    <mergeCell ref="A6:E6"/>
    <mergeCell ref="G12:I12"/>
    <mergeCell ref="G13:I13"/>
    <mergeCell ref="G14:I14"/>
    <mergeCell ref="G15:I15"/>
    <mergeCell ref="C25:C37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12:F12"/>
    <mergeCell ref="E15:F15"/>
    <mergeCell ref="E14:F14"/>
    <mergeCell ref="E13:F13"/>
    <mergeCell ref="G16:I16"/>
    <mergeCell ref="G17:I17"/>
    <mergeCell ref="E40:F40"/>
    <mergeCell ref="E41:F41"/>
    <mergeCell ref="E42:F42"/>
    <mergeCell ref="E43:F43"/>
    <mergeCell ref="E44:F44"/>
    <mergeCell ref="G24:I24"/>
    <mergeCell ref="G18:I18"/>
    <mergeCell ref="G19:I19"/>
    <mergeCell ref="G20:I20"/>
    <mergeCell ref="G21:I21"/>
    <mergeCell ref="G22:I22"/>
    <mergeCell ref="G23:I23"/>
    <mergeCell ref="E34:F34"/>
    <mergeCell ref="E35:F35"/>
    <mergeCell ref="E36:F36"/>
    <mergeCell ref="E37:F37"/>
    <mergeCell ref="E24:F24"/>
    <mergeCell ref="E23:F23"/>
    <mergeCell ref="E22:F22"/>
    <mergeCell ref="E21:F21"/>
    <mergeCell ref="E20:F20"/>
    <mergeCell ref="E19:F19"/>
    <mergeCell ref="E18:F18"/>
    <mergeCell ref="E58:F58"/>
    <mergeCell ref="E59:F59"/>
    <mergeCell ref="E60:F60"/>
    <mergeCell ref="E61:F61"/>
    <mergeCell ref="E62:F62"/>
    <mergeCell ref="E63:F63"/>
    <mergeCell ref="C51:C63"/>
    <mergeCell ref="A12:B63"/>
    <mergeCell ref="E51:F51"/>
    <mergeCell ref="E52:F52"/>
    <mergeCell ref="E53:F53"/>
    <mergeCell ref="E54:F54"/>
    <mergeCell ref="E55:F55"/>
    <mergeCell ref="E56:F56"/>
    <mergeCell ref="E57:F57"/>
    <mergeCell ref="E45:F45"/>
    <mergeCell ref="E46:F46"/>
    <mergeCell ref="E47:F47"/>
    <mergeCell ref="E48:F48"/>
    <mergeCell ref="E49:F49"/>
    <mergeCell ref="E50:F50"/>
    <mergeCell ref="C38:C50"/>
    <mergeCell ref="E38:F38"/>
    <mergeCell ref="E39:F39"/>
    <mergeCell ref="G67:I67"/>
    <mergeCell ref="E68:F68"/>
    <mergeCell ref="G68:I68"/>
    <mergeCell ref="E69:F69"/>
    <mergeCell ref="G69:I69"/>
    <mergeCell ref="E70:F70"/>
    <mergeCell ref="G70:I70"/>
    <mergeCell ref="A64:B115"/>
    <mergeCell ref="C64:C76"/>
    <mergeCell ref="E64:F64"/>
    <mergeCell ref="G64:I64"/>
    <mergeCell ref="E65:F65"/>
    <mergeCell ref="G65:I65"/>
    <mergeCell ref="E66:F66"/>
    <mergeCell ref="G66:I66"/>
    <mergeCell ref="E67:F67"/>
    <mergeCell ref="E74:F74"/>
    <mergeCell ref="G74:I74"/>
    <mergeCell ref="E75:F75"/>
    <mergeCell ref="G75:I75"/>
    <mergeCell ref="E76:F76"/>
    <mergeCell ref="G76:I76"/>
    <mergeCell ref="E71:F71"/>
    <mergeCell ref="G71:I71"/>
    <mergeCell ref="C77:C89"/>
    <mergeCell ref="E77:F77"/>
    <mergeCell ref="E78:F78"/>
    <mergeCell ref="E79:F79"/>
    <mergeCell ref="E80:F80"/>
    <mergeCell ref="E81:F81"/>
    <mergeCell ref="E88:F88"/>
    <mergeCell ref="E89:F89"/>
    <mergeCell ref="E85:F85"/>
    <mergeCell ref="E86:F86"/>
    <mergeCell ref="E87:F87"/>
    <mergeCell ref="E98:F98"/>
    <mergeCell ref="E93:F93"/>
    <mergeCell ref="E94:F94"/>
    <mergeCell ref="E95:F95"/>
    <mergeCell ref="E72:F72"/>
    <mergeCell ref="G72:I72"/>
    <mergeCell ref="E73:F73"/>
    <mergeCell ref="G73:I73"/>
    <mergeCell ref="E82:F82"/>
    <mergeCell ref="E83:F83"/>
    <mergeCell ref="E84:F84"/>
    <mergeCell ref="E107:F107"/>
    <mergeCell ref="E108:F108"/>
    <mergeCell ref="E109:F109"/>
    <mergeCell ref="E102:F102"/>
    <mergeCell ref="C103:C115"/>
    <mergeCell ref="E103:F103"/>
    <mergeCell ref="E104:F104"/>
    <mergeCell ref="E105:F105"/>
    <mergeCell ref="E106:F106"/>
    <mergeCell ref="E113:F113"/>
    <mergeCell ref="E114:F114"/>
    <mergeCell ref="E115:F115"/>
    <mergeCell ref="E110:F110"/>
    <mergeCell ref="E111:F111"/>
    <mergeCell ref="E112:F112"/>
    <mergeCell ref="C90:C102"/>
    <mergeCell ref="E90:F90"/>
    <mergeCell ref="E91:F91"/>
    <mergeCell ref="E92:F92"/>
    <mergeCell ref="E99:F99"/>
    <mergeCell ref="E100:F100"/>
    <mergeCell ref="E101:F101"/>
    <mergeCell ref="E96:F96"/>
    <mergeCell ref="E97:F97"/>
    <mergeCell ref="E120:F120"/>
    <mergeCell ref="G120:I120"/>
    <mergeCell ref="E121:F121"/>
    <mergeCell ref="G121:I121"/>
    <mergeCell ref="E122:F122"/>
    <mergeCell ref="G122:I122"/>
    <mergeCell ref="A116:B167"/>
    <mergeCell ref="C116:C128"/>
    <mergeCell ref="E116:F116"/>
    <mergeCell ref="G116:I116"/>
    <mergeCell ref="E117:F117"/>
    <mergeCell ref="G117:I117"/>
    <mergeCell ref="E118:F118"/>
    <mergeCell ref="G118:I118"/>
    <mergeCell ref="E119:F119"/>
    <mergeCell ref="G119:I119"/>
    <mergeCell ref="E126:F126"/>
    <mergeCell ref="G126:I126"/>
    <mergeCell ref="E127:F127"/>
    <mergeCell ref="G127:I127"/>
    <mergeCell ref="E128:F128"/>
    <mergeCell ref="G128:I128"/>
    <mergeCell ref="E123:F123"/>
    <mergeCell ref="G123:I123"/>
    <mergeCell ref="C129:C141"/>
    <mergeCell ref="E129:F129"/>
    <mergeCell ref="E130:F130"/>
    <mergeCell ref="E131:F131"/>
    <mergeCell ref="E132:F132"/>
    <mergeCell ref="E133:F133"/>
    <mergeCell ref="E140:F140"/>
    <mergeCell ref="E141:F141"/>
    <mergeCell ref="E137:F137"/>
    <mergeCell ref="E138:F138"/>
    <mergeCell ref="E139:F139"/>
    <mergeCell ref="E150:F150"/>
    <mergeCell ref="E145:F145"/>
    <mergeCell ref="E146:F146"/>
    <mergeCell ref="E147:F147"/>
    <mergeCell ref="E124:F124"/>
    <mergeCell ref="G124:I124"/>
    <mergeCell ref="E125:F125"/>
    <mergeCell ref="G125:I125"/>
    <mergeCell ref="E134:F134"/>
    <mergeCell ref="E135:F135"/>
    <mergeCell ref="E136:F136"/>
    <mergeCell ref="E159:F159"/>
    <mergeCell ref="E160:F160"/>
    <mergeCell ref="E161:F161"/>
    <mergeCell ref="E154:F154"/>
    <mergeCell ref="C155:C167"/>
    <mergeCell ref="E155:F155"/>
    <mergeCell ref="E156:F156"/>
    <mergeCell ref="E157:F157"/>
    <mergeCell ref="E158:F158"/>
    <mergeCell ref="E165:F165"/>
    <mergeCell ref="E166:F166"/>
    <mergeCell ref="E167:F167"/>
    <mergeCell ref="E162:F162"/>
    <mergeCell ref="E163:F163"/>
    <mergeCell ref="E164:F164"/>
    <mergeCell ref="C142:C154"/>
    <mergeCell ref="E142:F142"/>
    <mergeCell ref="E143:F143"/>
    <mergeCell ref="E144:F144"/>
    <mergeCell ref="E151:F151"/>
    <mergeCell ref="E152:F152"/>
    <mergeCell ref="E153:F153"/>
    <mergeCell ref="E148:F148"/>
    <mergeCell ref="E149:F149"/>
    <mergeCell ref="E172:F172"/>
    <mergeCell ref="G172:I172"/>
    <mergeCell ref="E173:F173"/>
    <mergeCell ref="G173:I173"/>
    <mergeCell ref="E174:F174"/>
    <mergeCell ref="G174:I174"/>
    <mergeCell ref="A168:B219"/>
    <mergeCell ref="C168:C180"/>
    <mergeCell ref="E168:F168"/>
    <mergeCell ref="G168:I168"/>
    <mergeCell ref="E169:F169"/>
    <mergeCell ref="G169:I169"/>
    <mergeCell ref="E170:F170"/>
    <mergeCell ref="G170:I170"/>
    <mergeCell ref="E171:F171"/>
    <mergeCell ref="G171:I171"/>
    <mergeCell ref="E178:F178"/>
    <mergeCell ref="G178:I178"/>
    <mergeCell ref="E179:F179"/>
    <mergeCell ref="G179:I179"/>
    <mergeCell ref="E180:F180"/>
    <mergeCell ref="G180:I180"/>
    <mergeCell ref="E175:F175"/>
    <mergeCell ref="G175:I175"/>
    <mergeCell ref="C181:C193"/>
    <mergeCell ref="E181:F181"/>
    <mergeCell ref="E182:F182"/>
    <mergeCell ref="E183:F183"/>
    <mergeCell ref="E184:F184"/>
    <mergeCell ref="E185:F185"/>
    <mergeCell ref="E192:F192"/>
    <mergeCell ref="E193:F193"/>
    <mergeCell ref="E189:F189"/>
    <mergeCell ref="E190:F190"/>
    <mergeCell ref="E191:F191"/>
    <mergeCell ref="E202:F202"/>
    <mergeCell ref="E197:F197"/>
    <mergeCell ref="E198:F198"/>
    <mergeCell ref="E199:F199"/>
    <mergeCell ref="E176:F176"/>
    <mergeCell ref="G176:I176"/>
    <mergeCell ref="E177:F177"/>
    <mergeCell ref="G177:I177"/>
    <mergeCell ref="E186:F186"/>
    <mergeCell ref="E187:F187"/>
    <mergeCell ref="E188:F188"/>
    <mergeCell ref="E211:F211"/>
    <mergeCell ref="E212:F212"/>
    <mergeCell ref="E213:F213"/>
    <mergeCell ref="E206:F206"/>
    <mergeCell ref="C207:C219"/>
    <mergeCell ref="E207:F207"/>
    <mergeCell ref="E208:F208"/>
    <mergeCell ref="E209:F209"/>
    <mergeCell ref="E210:F210"/>
    <mergeCell ref="E217:F217"/>
    <mergeCell ref="E218:F218"/>
    <mergeCell ref="E219:F219"/>
    <mergeCell ref="E214:F214"/>
    <mergeCell ref="E215:F215"/>
    <mergeCell ref="E216:F216"/>
    <mergeCell ref="C194:C206"/>
    <mergeCell ref="E194:F194"/>
    <mergeCell ref="E195:F195"/>
    <mergeCell ref="E196:F196"/>
    <mergeCell ref="E203:F203"/>
    <mergeCell ref="E204:F204"/>
    <mergeCell ref="E205:F205"/>
    <mergeCell ref="E200:F200"/>
    <mergeCell ref="E201:F201"/>
  </mergeCells>
  <phoneticPr fontId="4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opLeftCell="N44" zoomScale="88" zoomScaleNormal="84" zoomScalePageLayoutView="84" workbookViewId="0">
      <selection activeCell="W52" sqref="W52:W55"/>
    </sheetView>
  </sheetViews>
  <sheetFormatPr baseColWidth="10" defaultRowHeight="16" x14ac:dyDescent="0.2"/>
  <cols>
    <col min="3" max="3" width="34" customWidth="1"/>
    <col min="4" max="4" width="24" customWidth="1"/>
    <col min="5" max="5" width="23.83203125" customWidth="1"/>
    <col min="9" max="9" width="33.6640625" customWidth="1"/>
    <col min="10" max="10" width="24.83203125" customWidth="1"/>
    <col min="11" max="11" width="24.1640625" customWidth="1"/>
    <col min="15" max="15" width="33.33203125" customWidth="1"/>
    <col min="16" max="16" width="25.33203125" customWidth="1"/>
    <col min="17" max="17" width="23.6640625" customWidth="1"/>
    <col min="21" max="21" width="33.83203125" customWidth="1"/>
    <col min="22" max="22" width="26.5" customWidth="1"/>
    <col min="23" max="23" width="24.6640625" customWidth="1"/>
  </cols>
  <sheetData>
    <row r="1" spans="1:23" x14ac:dyDescent="0.2">
      <c r="A1" s="129" t="s">
        <v>11</v>
      </c>
      <c r="B1" s="129"/>
      <c r="G1" s="129" t="s">
        <v>15</v>
      </c>
      <c r="H1" s="129"/>
      <c r="M1" s="129" t="s">
        <v>16</v>
      </c>
      <c r="N1" s="129"/>
      <c r="S1" s="129" t="s">
        <v>17</v>
      </c>
      <c r="T1" s="129"/>
    </row>
    <row r="3" spans="1:23" x14ac:dyDescent="0.2">
      <c r="A3" s="32" t="s">
        <v>0</v>
      </c>
      <c r="B3" s="32" t="s">
        <v>8</v>
      </c>
      <c r="C3" s="32" t="s">
        <v>12</v>
      </c>
      <c r="D3" s="32" t="s">
        <v>13</v>
      </c>
      <c r="E3" s="32" t="s">
        <v>14</v>
      </c>
      <c r="F3" s="26"/>
      <c r="G3" s="32" t="s">
        <v>0</v>
      </c>
      <c r="H3" s="32" t="s">
        <v>8</v>
      </c>
      <c r="I3" s="32" t="s">
        <v>12</v>
      </c>
      <c r="J3" s="32" t="s">
        <v>13</v>
      </c>
      <c r="K3" s="32" t="s">
        <v>14</v>
      </c>
      <c r="M3" s="32" t="s">
        <v>0</v>
      </c>
      <c r="N3" s="32" t="s">
        <v>8</v>
      </c>
      <c r="O3" s="32" t="s">
        <v>12</v>
      </c>
      <c r="P3" s="32" t="s">
        <v>13</v>
      </c>
      <c r="Q3" s="32" t="s">
        <v>14</v>
      </c>
      <c r="S3" s="32" t="s">
        <v>0</v>
      </c>
      <c r="T3" s="32" t="s">
        <v>8</v>
      </c>
      <c r="U3" s="32" t="s">
        <v>12</v>
      </c>
      <c r="V3" s="32" t="s">
        <v>13</v>
      </c>
      <c r="W3" s="32" t="s">
        <v>14</v>
      </c>
    </row>
    <row r="4" spans="1:23" x14ac:dyDescent="0.2">
      <c r="A4" s="130">
        <v>1000</v>
      </c>
      <c r="B4" s="27">
        <v>2</v>
      </c>
      <c r="C4" s="27">
        <v>1514.625</v>
      </c>
      <c r="D4" s="27">
        <v>1516.25</v>
      </c>
      <c r="E4" s="28">
        <v>1510.5160000000001</v>
      </c>
      <c r="G4" s="130">
        <v>1000</v>
      </c>
      <c r="H4" s="27">
        <v>2</v>
      </c>
      <c r="I4" s="27">
        <v>7751.1490000000003</v>
      </c>
      <c r="J4" s="27">
        <v>7758.2389999999996</v>
      </c>
      <c r="K4" s="28">
        <v>7734.0150000000003</v>
      </c>
      <c r="M4" s="130">
        <v>1000</v>
      </c>
      <c r="N4" s="27">
        <v>2</v>
      </c>
      <c r="O4" s="27">
        <v>31079.960999999999</v>
      </c>
      <c r="P4" s="27">
        <v>31105.356</v>
      </c>
      <c r="Q4" s="28">
        <v>31015.541000000001</v>
      </c>
      <c r="S4" s="130">
        <v>1000</v>
      </c>
      <c r="T4" s="27">
        <v>2</v>
      </c>
      <c r="U4" s="27">
        <v>120700.932</v>
      </c>
      <c r="V4" s="27">
        <v>120801.875</v>
      </c>
      <c r="W4" s="28">
        <v>120445.901</v>
      </c>
    </row>
    <row r="5" spans="1:23" x14ac:dyDescent="0.2">
      <c r="A5" s="131"/>
      <c r="B5" s="23">
        <v>4</v>
      </c>
      <c r="C5" s="23">
        <v>730.85199999999998</v>
      </c>
      <c r="D5" s="23">
        <v>1401.759</v>
      </c>
      <c r="E5" s="29">
        <v>1512.9680000000001</v>
      </c>
      <c r="G5" s="131"/>
      <c r="H5" s="23">
        <v>4</v>
      </c>
      <c r="I5" s="23">
        <v>3632.2089999999998</v>
      </c>
      <c r="J5" s="23">
        <v>4905.1930000000002</v>
      </c>
      <c r="K5" s="29">
        <v>9587.6299999999992</v>
      </c>
      <c r="M5" s="131"/>
      <c r="N5" s="23">
        <v>4</v>
      </c>
      <c r="O5" s="23">
        <v>13725.476000000001</v>
      </c>
      <c r="P5" s="23">
        <v>15792.486999999999</v>
      </c>
      <c r="Q5" s="29">
        <v>38966.377</v>
      </c>
      <c r="S5" s="131"/>
      <c r="T5" s="23">
        <v>4</v>
      </c>
      <c r="U5" s="23">
        <v>52439.457000000002</v>
      </c>
      <c r="V5" s="23">
        <v>57581.106</v>
      </c>
      <c r="W5" s="29">
        <v>151604.742</v>
      </c>
    </row>
    <row r="6" spans="1:23" x14ac:dyDescent="0.2">
      <c r="A6" s="131"/>
      <c r="B6" s="23">
        <v>6</v>
      </c>
      <c r="C6" s="23">
        <v>562.64499999999998</v>
      </c>
      <c r="D6" s="23">
        <v>1841.116</v>
      </c>
      <c r="E6" s="29">
        <v>1517.8230000000001</v>
      </c>
      <c r="G6" s="131"/>
      <c r="H6" s="23">
        <v>6</v>
      </c>
      <c r="I6" s="23">
        <v>3192.8870000000002</v>
      </c>
      <c r="J6" s="23">
        <v>5544.9430000000002</v>
      </c>
      <c r="K6" s="29">
        <v>13546.566000000001</v>
      </c>
      <c r="M6" s="131"/>
      <c r="N6" s="23">
        <v>6</v>
      </c>
      <c r="O6" s="23">
        <v>11989.578</v>
      </c>
      <c r="P6" s="23">
        <v>15722.364</v>
      </c>
      <c r="Q6" s="29">
        <v>55955.302000000003</v>
      </c>
      <c r="S6" s="131"/>
      <c r="T6" s="23">
        <v>6</v>
      </c>
      <c r="U6" s="23">
        <v>47984.006999999998</v>
      </c>
      <c r="V6" s="23">
        <v>55952.56</v>
      </c>
      <c r="W6" s="29">
        <v>230982.69</v>
      </c>
    </row>
    <row r="7" spans="1:23" x14ac:dyDescent="0.2">
      <c r="A7" s="131"/>
      <c r="B7" s="23">
        <v>8</v>
      </c>
      <c r="C7" s="23">
        <v>506.84</v>
      </c>
      <c r="D7" s="23">
        <v>2480.9029999999998</v>
      </c>
      <c r="E7" s="29">
        <v>1546.5260000000001</v>
      </c>
      <c r="G7" s="131"/>
      <c r="H7" s="23">
        <v>8</v>
      </c>
      <c r="I7" s="23">
        <v>3050.4470000000001</v>
      </c>
      <c r="J7" s="23">
        <v>5677.3490000000002</v>
      </c>
      <c r="K7" s="29">
        <v>18610.357</v>
      </c>
      <c r="M7" s="131"/>
      <c r="N7" s="23">
        <v>8</v>
      </c>
      <c r="O7" s="23">
        <v>11400.313</v>
      </c>
      <c r="P7" s="23">
        <v>15248.556</v>
      </c>
      <c r="Q7" s="29">
        <v>75530.205000000002</v>
      </c>
      <c r="S7" s="131"/>
      <c r="T7" s="23">
        <v>8</v>
      </c>
      <c r="U7" s="23">
        <v>48417.942000000003</v>
      </c>
      <c r="V7" s="23">
        <v>57340.580999999998</v>
      </c>
      <c r="W7" s="29">
        <v>328259.36</v>
      </c>
    </row>
    <row r="8" spans="1:23" x14ac:dyDescent="0.2">
      <c r="A8" s="131"/>
      <c r="B8" s="23">
        <v>10</v>
      </c>
      <c r="C8" s="23">
        <v>451.51100000000002</v>
      </c>
      <c r="D8" s="23">
        <v>2963.587</v>
      </c>
      <c r="E8" s="29">
        <v>1518.25</v>
      </c>
      <c r="G8" s="131"/>
      <c r="H8" s="23">
        <v>10</v>
      </c>
      <c r="I8" s="23">
        <v>2086.335</v>
      </c>
      <c r="J8" s="23">
        <v>7705.1469999999999</v>
      </c>
      <c r="K8" s="29">
        <v>13027.004999999999</v>
      </c>
      <c r="M8" s="131"/>
      <c r="N8" s="23">
        <v>10</v>
      </c>
      <c r="O8" s="23">
        <v>9603.8989999999994</v>
      </c>
      <c r="P8" s="23">
        <v>26209.433000000001</v>
      </c>
      <c r="Q8" s="29">
        <v>69321.429000000004</v>
      </c>
      <c r="S8" s="131"/>
      <c r="T8" s="23">
        <v>10</v>
      </c>
      <c r="U8" s="23">
        <v>37403.851999999999</v>
      </c>
      <c r="V8" s="23">
        <v>92026.817999999999</v>
      </c>
      <c r="W8" s="29">
        <v>279852.00400000002</v>
      </c>
    </row>
    <row r="9" spans="1:23" x14ac:dyDescent="0.2">
      <c r="A9" s="131"/>
      <c r="B9" s="23">
        <v>12</v>
      </c>
      <c r="C9" s="23">
        <v>427.47800000000001</v>
      </c>
      <c r="D9" s="23">
        <v>3564.9969999999998</v>
      </c>
      <c r="E9" s="29">
        <v>1525.2159999999999</v>
      </c>
      <c r="G9" s="131"/>
      <c r="H9" s="23">
        <v>12</v>
      </c>
      <c r="I9" s="23">
        <v>1317.963</v>
      </c>
      <c r="J9" s="23">
        <v>8406.0380000000005</v>
      </c>
      <c r="K9" s="29">
        <v>7256.26</v>
      </c>
      <c r="M9" s="131"/>
      <c r="N9" s="23">
        <v>12</v>
      </c>
      <c r="O9" s="23">
        <v>7685.732</v>
      </c>
      <c r="P9" s="23">
        <v>26737.170999999998</v>
      </c>
      <c r="Q9" s="29">
        <v>64847.11</v>
      </c>
      <c r="S9" s="131"/>
      <c r="T9" s="23">
        <v>12</v>
      </c>
      <c r="U9" s="23">
        <v>29650.905999999999</v>
      </c>
      <c r="V9" s="23">
        <v>90367.615000000005</v>
      </c>
      <c r="W9" s="29">
        <v>262849.86300000001</v>
      </c>
    </row>
    <row r="10" spans="1:23" x14ac:dyDescent="0.2">
      <c r="A10" s="131"/>
      <c r="B10" s="23">
        <v>14</v>
      </c>
      <c r="C10" s="23">
        <v>406.654</v>
      </c>
      <c r="D10" s="23">
        <v>4113.4740000000002</v>
      </c>
      <c r="E10" s="29">
        <v>1528.5429999999999</v>
      </c>
      <c r="G10" s="131"/>
      <c r="H10" s="23">
        <v>14</v>
      </c>
      <c r="I10" s="23">
        <v>1071.258</v>
      </c>
      <c r="J10" s="23">
        <v>8967.9040000000005</v>
      </c>
      <c r="K10" s="29">
        <v>5835.134</v>
      </c>
      <c r="M10" s="131"/>
      <c r="N10" s="23">
        <v>14</v>
      </c>
      <c r="O10" s="23">
        <v>7255.8459999999995</v>
      </c>
      <c r="P10" s="23">
        <v>25871.258000000002</v>
      </c>
      <c r="Q10" s="29">
        <v>74921.922000000006</v>
      </c>
      <c r="S10" s="131"/>
      <c r="T10" s="23">
        <v>14</v>
      </c>
      <c r="U10" s="23">
        <v>25714.972000000002</v>
      </c>
      <c r="V10" s="23">
        <v>59963.788</v>
      </c>
      <c r="W10" s="29">
        <v>296932.179</v>
      </c>
    </row>
    <row r="11" spans="1:23" x14ac:dyDescent="0.2">
      <c r="A11" s="131"/>
      <c r="B11" s="23">
        <v>16</v>
      </c>
      <c r="C11" s="23">
        <v>389.15199999999999</v>
      </c>
      <c r="D11" s="23">
        <v>4635.1769999999997</v>
      </c>
      <c r="E11" s="29">
        <v>1528.3140000000001</v>
      </c>
      <c r="G11" s="131"/>
      <c r="H11" s="23">
        <v>16</v>
      </c>
      <c r="I11" s="23">
        <v>965.36300000000006</v>
      </c>
      <c r="J11" s="23">
        <v>9481.7369999999992</v>
      </c>
      <c r="K11" s="29">
        <v>5712.5230000000001</v>
      </c>
      <c r="M11" s="131"/>
      <c r="N11" s="23">
        <v>16</v>
      </c>
      <c r="O11" s="23">
        <v>6309.4880000000003</v>
      </c>
      <c r="P11" s="23">
        <v>32377.173999999999</v>
      </c>
      <c r="Q11" s="29">
        <v>67561.528999999995</v>
      </c>
      <c r="S11" s="131"/>
      <c r="T11" s="23">
        <v>16</v>
      </c>
      <c r="U11" s="23">
        <v>26241.906999999999</v>
      </c>
      <c r="V11" s="23">
        <v>141985.55799999999</v>
      </c>
      <c r="W11" s="29">
        <v>273678.31099999999</v>
      </c>
    </row>
    <row r="12" spans="1:23" x14ac:dyDescent="0.2">
      <c r="A12" s="131"/>
      <c r="B12" s="23">
        <v>18</v>
      </c>
      <c r="C12" s="23">
        <v>517.20299999999997</v>
      </c>
      <c r="D12" s="23">
        <v>7012.3850000000002</v>
      </c>
      <c r="E12" s="29">
        <v>2192.6840000000002</v>
      </c>
      <c r="G12" s="131"/>
      <c r="H12" s="23">
        <v>18</v>
      </c>
      <c r="I12" s="23">
        <v>2087.7640000000001</v>
      </c>
      <c r="J12" s="23">
        <v>13973.048000000001</v>
      </c>
      <c r="K12" s="29">
        <v>22922.744999999999</v>
      </c>
      <c r="M12" s="131"/>
      <c r="N12" s="23">
        <v>18</v>
      </c>
      <c r="O12" s="23">
        <v>9580.6329999999998</v>
      </c>
      <c r="P12" s="23">
        <v>65702.092000000004</v>
      </c>
      <c r="Q12" s="29">
        <v>104711.93399999999</v>
      </c>
      <c r="S12" s="131"/>
      <c r="T12" s="23">
        <v>18</v>
      </c>
      <c r="U12" s="23">
        <v>92812.861999999994</v>
      </c>
      <c r="V12" s="23">
        <v>1238284.2849999999</v>
      </c>
      <c r="W12" s="29">
        <v>366389.58899999998</v>
      </c>
    </row>
    <row r="13" spans="1:23" x14ac:dyDescent="0.2">
      <c r="A13" s="131"/>
      <c r="B13" s="23">
        <v>20</v>
      </c>
      <c r="C13" s="23">
        <v>394.24599999999998</v>
      </c>
      <c r="D13" s="23">
        <v>5709.1509999999998</v>
      </c>
      <c r="E13" s="29">
        <v>2053.5619999999999</v>
      </c>
      <c r="G13" s="131"/>
      <c r="H13" s="23">
        <v>20</v>
      </c>
      <c r="I13" s="23">
        <v>1503.2339999999999</v>
      </c>
      <c r="J13" s="23">
        <v>15818.032999999999</v>
      </c>
      <c r="K13" s="29">
        <v>13552.055</v>
      </c>
      <c r="M13" s="131"/>
      <c r="N13" s="23">
        <v>20</v>
      </c>
      <c r="O13" s="23">
        <v>9675.0259999999998</v>
      </c>
      <c r="P13" s="23">
        <v>62772.858</v>
      </c>
      <c r="Q13" s="29">
        <v>128442.514</v>
      </c>
      <c r="S13" s="131"/>
      <c r="T13" s="23">
        <v>20</v>
      </c>
      <c r="U13" s="23">
        <v>35790.254999999997</v>
      </c>
      <c r="V13" s="23">
        <v>257370.826</v>
      </c>
      <c r="W13" s="29">
        <v>444952.70600000001</v>
      </c>
    </row>
    <row r="14" spans="1:23" x14ac:dyDescent="0.2">
      <c r="A14" s="131"/>
      <c r="B14" s="23">
        <v>22</v>
      </c>
      <c r="C14" s="23">
        <v>472.95</v>
      </c>
      <c r="D14" s="23">
        <v>7830.5649999999996</v>
      </c>
      <c r="E14" s="29">
        <v>2378.5309999999999</v>
      </c>
      <c r="G14" s="131"/>
      <c r="H14" s="23">
        <v>22</v>
      </c>
      <c r="I14" s="23">
        <v>1271.9970000000001</v>
      </c>
      <c r="J14" s="23">
        <v>13878.055</v>
      </c>
      <c r="K14" s="29">
        <v>13211.958000000001</v>
      </c>
      <c r="M14" s="131"/>
      <c r="N14" s="23">
        <v>22</v>
      </c>
      <c r="O14" s="23">
        <v>8866.7160000000003</v>
      </c>
      <c r="P14" s="23">
        <v>65620.62</v>
      </c>
      <c r="Q14" s="29">
        <v>125346.87</v>
      </c>
      <c r="S14" s="131"/>
      <c r="T14" s="23">
        <v>22</v>
      </c>
      <c r="U14" s="23">
        <v>32315.969000000001</v>
      </c>
      <c r="V14" s="23">
        <v>212078.68700000001</v>
      </c>
      <c r="W14" s="29">
        <v>484543.60700000002</v>
      </c>
    </row>
    <row r="15" spans="1:23" x14ac:dyDescent="0.2">
      <c r="A15" s="131"/>
      <c r="B15" s="23">
        <v>24</v>
      </c>
      <c r="C15" s="23">
        <v>1381.34</v>
      </c>
      <c r="D15" s="23">
        <v>30638.893</v>
      </c>
      <c r="E15" s="29">
        <v>2405.2800000000002</v>
      </c>
      <c r="G15" s="131"/>
      <c r="H15" s="23">
        <v>24</v>
      </c>
      <c r="I15" s="23">
        <v>960.43299999999999</v>
      </c>
      <c r="J15" s="23">
        <v>11168.739</v>
      </c>
      <c r="K15" s="29">
        <v>10910.188</v>
      </c>
      <c r="M15" s="131"/>
      <c r="N15" s="23">
        <v>24</v>
      </c>
      <c r="O15" s="23">
        <v>7652.5420000000004</v>
      </c>
      <c r="P15" s="23">
        <v>62246.942999999999</v>
      </c>
      <c r="Q15" s="29">
        <v>117609.74</v>
      </c>
      <c r="S15" s="131"/>
      <c r="T15" s="23">
        <v>24</v>
      </c>
      <c r="U15" s="23">
        <v>32268.416000000001</v>
      </c>
      <c r="V15" s="23">
        <v>230304.83300000001</v>
      </c>
      <c r="W15" s="29">
        <v>525786.17700000003</v>
      </c>
    </row>
    <row r="16" spans="1:23" x14ac:dyDescent="0.2">
      <c r="A16" s="131"/>
      <c r="B16" s="23">
        <v>26</v>
      </c>
      <c r="C16" s="23">
        <v>494.08100000000002</v>
      </c>
      <c r="D16" s="23">
        <v>9979.73</v>
      </c>
      <c r="E16" s="29">
        <v>2612.027</v>
      </c>
      <c r="G16" s="131"/>
      <c r="H16" s="23">
        <v>26</v>
      </c>
      <c r="I16" s="23">
        <v>942.00400000000002</v>
      </c>
      <c r="J16" s="23">
        <v>13863.325000000001</v>
      </c>
      <c r="K16" s="29">
        <v>9654.5849999999991</v>
      </c>
      <c r="M16" s="131"/>
      <c r="N16" s="23">
        <v>26</v>
      </c>
      <c r="O16" s="23">
        <v>9291.9439999999995</v>
      </c>
      <c r="P16" s="23">
        <v>105719.137</v>
      </c>
      <c r="Q16" s="29">
        <v>131538.038</v>
      </c>
      <c r="S16" s="131"/>
      <c r="T16" s="23">
        <v>26</v>
      </c>
      <c r="U16" s="23">
        <v>33756.137999999999</v>
      </c>
      <c r="V16" s="23">
        <v>336770.95199999999</v>
      </c>
      <c r="W16" s="29">
        <v>519663.95600000001</v>
      </c>
    </row>
    <row r="17" spans="1:23" x14ac:dyDescent="0.2">
      <c r="A17" s="131"/>
      <c r="B17" s="23">
        <v>28</v>
      </c>
      <c r="C17" s="23">
        <v>689.64300000000003</v>
      </c>
      <c r="D17" s="23">
        <v>16407.132000000001</v>
      </c>
      <c r="E17" s="29">
        <v>2628.788</v>
      </c>
      <c r="G17" s="131"/>
      <c r="H17" s="23">
        <v>28</v>
      </c>
      <c r="I17" s="23">
        <v>2758.5210000000002</v>
      </c>
      <c r="J17" s="23">
        <v>63781.233999999997</v>
      </c>
      <c r="K17" s="29">
        <v>12100.361000000001</v>
      </c>
      <c r="M17" s="131"/>
      <c r="N17" s="23">
        <v>28</v>
      </c>
      <c r="O17" s="23">
        <v>9647.5259999999998</v>
      </c>
      <c r="P17" s="23">
        <v>126522.933</v>
      </c>
      <c r="Q17" s="29">
        <v>138344.99400000001</v>
      </c>
      <c r="S17" s="131"/>
      <c r="T17" s="23">
        <v>28</v>
      </c>
      <c r="U17" s="23">
        <v>30747.056</v>
      </c>
      <c r="V17" s="23">
        <v>242537.446</v>
      </c>
      <c r="W17" s="29">
        <v>596084.95400000003</v>
      </c>
    </row>
    <row r="18" spans="1:23" x14ac:dyDescent="0.2">
      <c r="A18" s="131"/>
      <c r="B18" s="23">
        <v>30</v>
      </c>
      <c r="C18" s="23">
        <v>4058.1619999999998</v>
      </c>
      <c r="D18" s="23">
        <v>118762.698</v>
      </c>
      <c r="E18" s="29">
        <v>2707.2530000000002</v>
      </c>
      <c r="G18" s="131"/>
      <c r="H18" s="23">
        <v>30</v>
      </c>
      <c r="I18" s="23">
        <v>2452.7510000000002</v>
      </c>
      <c r="J18" s="23">
        <v>61430.902999999998</v>
      </c>
      <c r="K18" s="29">
        <v>10792.504999999999</v>
      </c>
      <c r="M18" s="131"/>
      <c r="N18" s="23">
        <v>30</v>
      </c>
      <c r="O18" s="23">
        <v>8531.6630000000005</v>
      </c>
      <c r="P18" s="23">
        <v>132072.60500000001</v>
      </c>
      <c r="Q18" s="29">
        <v>118957.48</v>
      </c>
      <c r="S18" s="131"/>
      <c r="T18" s="23">
        <v>30</v>
      </c>
      <c r="U18" s="23">
        <v>30323.260999999999</v>
      </c>
      <c r="V18" s="23">
        <v>253385.36199999999</v>
      </c>
      <c r="W18" s="29">
        <v>631060.44400000002</v>
      </c>
    </row>
    <row r="19" spans="1:23" x14ac:dyDescent="0.2">
      <c r="A19" s="132"/>
      <c r="B19" s="30">
        <v>32</v>
      </c>
      <c r="C19" s="30">
        <v>11060.296</v>
      </c>
      <c r="D19" s="30">
        <v>348888.28100000002</v>
      </c>
      <c r="E19" s="31">
        <v>4459.549</v>
      </c>
      <c r="G19" s="132"/>
      <c r="H19" s="30">
        <v>32</v>
      </c>
      <c r="I19" s="30">
        <v>6707.1859999999997</v>
      </c>
      <c r="J19" s="30">
        <v>203211.48800000001</v>
      </c>
      <c r="K19" s="31">
        <v>10542.503000000001</v>
      </c>
      <c r="M19" s="132"/>
      <c r="N19" s="30">
        <v>32</v>
      </c>
      <c r="O19" s="30">
        <v>12093.066000000001</v>
      </c>
      <c r="P19" s="30">
        <v>293260.33799999999</v>
      </c>
      <c r="Q19" s="31">
        <v>87083.675000000003</v>
      </c>
      <c r="S19" s="132"/>
      <c r="T19" s="30">
        <v>32</v>
      </c>
      <c r="U19" s="30">
        <v>25290.047999999999</v>
      </c>
      <c r="V19" s="30">
        <v>159207.359</v>
      </c>
      <c r="W19" s="31">
        <v>618237.80000000005</v>
      </c>
    </row>
    <row r="20" spans="1:23" x14ac:dyDescent="0.2">
      <c r="A20" s="130">
        <v>2000</v>
      </c>
      <c r="B20" s="27">
        <v>2</v>
      </c>
      <c r="C20" s="27">
        <v>3274.3670000000002</v>
      </c>
      <c r="D20" s="27">
        <v>3275.6089999999999</v>
      </c>
      <c r="E20" s="55">
        <v>3270.9789999999998</v>
      </c>
      <c r="G20" s="130">
        <v>2000</v>
      </c>
      <c r="H20" s="27">
        <v>2</v>
      </c>
      <c r="I20" s="27">
        <v>15989.486999999999</v>
      </c>
      <c r="J20" s="27">
        <v>15995.902</v>
      </c>
      <c r="K20" s="28">
        <v>15973.132</v>
      </c>
      <c r="M20" s="130">
        <v>2000</v>
      </c>
      <c r="N20" s="27">
        <v>2</v>
      </c>
      <c r="O20" s="27">
        <v>63065.455999999998</v>
      </c>
      <c r="P20" s="27">
        <v>63090.826999999997</v>
      </c>
      <c r="Q20" s="28">
        <v>63001.279000000002</v>
      </c>
      <c r="S20" s="130">
        <v>2000</v>
      </c>
      <c r="T20" s="27">
        <v>2</v>
      </c>
      <c r="U20" s="27">
        <v>241867.03099999999</v>
      </c>
      <c r="V20" s="27">
        <v>241968.008</v>
      </c>
      <c r="W20" s="28">
        <v>241612.478</v>
      </c>
    </row>
    <row r="21" spans="1:23" x14ac:dyDescent="0.2">
      <c r="A21" s="131"/>
      <c r="B21" s="23">
        <v>4</v>
      </c>
      <c r="C21" s="23">
        <v>1671.3150000000001</v>
      </c>
      <c r="D21" s="23">
        <v>3399.8229999999999</v>
      </c>
      <c r="E21" s="49">
        <v>3275.8780000000002</v>
      </c>
      <c r="G21" s="131"/>
      <c r="H21" s="23">
        <v>4</v>
      </c>
      <c r="I21" s="23">
        <v>7553.134</v>
      </c>
      <c r="J21" s="23">
        <v>10990.514999999999</v>
      </c>
      <c r="K21" s="29">
        <v>19185.038</v>
      </c>
      <c r="M21" s="131"/>
      <c r="N21" s="23">
        <v>4</v>
      </c>
      <c r="O21" s="23">
        <v>28425.27</v>
      </c>
      <c r="P21" s="23">
        <v>35635.947</v>
      </c>
      <c r="Q21" s="29">
        <v>77920.322</v>
      </c>
      <c r="S21" s="131"/>
      <c r="T21" s="23">
        <v>4</v>
      </c>
      <c r="U21" s="23">
        <v>106021.424</v>
      </c>
      <c r="V21" s="23">
        <v>119469.17600000001</v>
      </c>
      <c r="W21" s="29">
        <v>304040.94400000002</v>
      </c>
    </row>
    <row r="22" spans="1:23" x14ac:dyDescent="0.2">
      <c r="A22" s="131"/>
      <c r="B22" s="23">
        <v>6</v>
      </c>
      <c r="C22" s="23">
        <v>1417.9369999999999</v>
      </c>
      <c r="D22" s="23">
        <v>5148.567</v>
      </c>
      <c r="E22" s="49">
        <v>3344.1959999999999</v>
      </c>
      <c r="G22" s="131"/>
      <c r="H22" s="23">
        <v>6</v>
      </c>
      <c r="I22" s="23">
        <v>7217.0169999999998</v>
      </c>
      <c r="J22" s="23">
        <v>14599.463</v>
      </c>
      <c r="K22" s="29">
        <v>28637.596000000001</v>
      </c>
      <c r="M22" s="131"/>
      <c r="N22" s="23">
        <v>6</v>
      </c>
      <c r="O22" s="23">
        <v>24401.059000000001</v>
      </c>
      <c r="P22" s="23">
        <v>34999.216</v>
      </c>
      <c r="Q22" s="29">
        <v>111148.211</v>
      </c>
      <c r="S22" s="131"/>
      <c r="T22" s="23">
        <v>6</v>
      </c>
      <c r="U22" s="23">
        <v>94645.91</v>
      </c>
      <c r="V22" s="23">
        <v>114823.38800000001</v>
      </c>
      <c r="W22" s="29">
        <v>452038.25599999999</v>
      </c>
    </row>
    <row r="23" spans="1:23" x14ac:dyDescent="0.2">
      <c r="A23" s="131"/>
      <c r="B23" s="23">
        <v>8</v>
      </c>
      <c r="C23" s="23">
        <v>1229.375</v>
      </c>
      <c r="D23" s="23">
        <v>6497.6869999999999</v>
      </c>
      <c r="E23" s="49">
        <v>3307.5929999999998</v>
      </c>
      <c r="G23" s="131"/>
      <c r="H23" s="23">
        <v>8</v>
      </c>
      <c r="I23" s="23">
        <v>6476.5460000000003</v>
      </c>
      <c r="J23" s="23">
        <v>11375.078</v>
      </c>
      <c r="K23" s="29">
        <v>40326.675000000003</v>
      </c>
      <c r="M23" s="131"/>
      <c r="N23" s="23">
        <v>8</v>
      </c>
      <c r="O23" s="23">
        <v>23348.137999999999</v>
      </c>
      <c r="P23" s="23">
        <v>36075.832999999999</v>
      </c>
      <c r="Q23" s="29">
        <v>150296.94899999999</v>
      </c>
      <c r="S23" s="131"/>
      <c r="T23" s="23">
        <v>8</v>
      </c>
      <c r="U23" s="23">
        <v>98686.221000000005</v>
      </c>
      <c r="V23" s="23">
        <v>124300.999</v>
      </c>
      <c r="W23" s="29">
        <v>663404.76399999997</v>
      </c>
    </row>
    <row r="24" spans="1:23" x14ac:dyDescent="0.2">
      <c r="A24" s="131"/>
      <c r="B24" s="23">
        <v>10</v>
      </c>
      <c r="C24" s="23">
        <v>1128.7159999999999</v>
      </c>
      <c r="D24" s="23">
        <v>7941.4319999999998</v>
      </c>
      <c r="E24" s="49">
        <v>3312.1770000000001</v>
      </c>
      <c r="G24" s="131"/>
      <c r="H24" s="23">
        <v>10</v>
      </c>
      <c r="I24" s="23">
        <v>4713.1450000000004</v>
      </c>
      <c r="J24" s="23">
        <v>19986.84</v>
      </c>
      <c r="K24" s="29">
        <v>27015.111000000001</v>
      </c>
      <c r="M24" s="131"/>
      <c r="N24" s="23">
        <v>10</v>
      </c>
      <c r="O24" s="23">
        <v>19433.391</v>
      </c>
      <c r="P24" s="23">
        <v>58751.309000000001</v>
      </c>
      <c r="Q24" s="29">
        <v>135054.101</v>
      </c>
      <c r="S24" s="131"/>
      <c r="T24" s="23">
        <v>10</v>
      </c>
      <c r="U24" s="23">
        <v>75592.308000000005</v>
      </c>
      <c r="V24" s="23">
        <v>191509.83300000001</v>
      </c>
      <c r="W24" s="29">
        <v>562249.495</v>
      </c>
    </row>
    <row r="25" spans="1:23" x14ac:dyDescent="0.2">
      <c r="A25" s="131"/>
      <c r="B25" s="23">
        <v>12</v>
      </c>
      <c r="C25" s="23">
        <v>1054.373</v>
      </c>
      <c r="D25" s="23">
        <v>9317.3130000000001</v>
      </c>
      <c r="E25" s="49">
        <v>3294.6089999999999</v>
      </c>
      <c r="G25" s="131"/>
      <c r="H25" s="23">
        <v>12</v>
      </c>
      <c r="I25" s="23">
        <v>3075.576</v>
      </c>
      <c r="J25" s="23">
        <v>21364.61</v>
      </c>
      <c r="K25" s="29">
        <v>15381.246999999999</v>
      </c>
      <c r="M25" s="131"/>
      <c r="N25" s="23">
        <v>12</v>
      </c>
      <c r="O25" s="23">
        <v>16117.419</v>
      </c>
      <c r="P25" s="23">
        <v>61440.178</v>
      </c>
      <c r="Q25" s="29">
        <v>131342.58100000001</v>
      </c>
      <c r="S25" s="131"/>
      <c r="T25" s="23">
        <v>12</v>
      </c>
      <c r="U25" s="23">
        <v>63237.47</v>
      </c>
      <c r="V25" s="23">
        <v>202485.22899999999</v>
      </c>
      <c r="W25" s="29">
        <v>553761.93599999999</v>
      </c>
    </row>
    <row r="26" spans="1:23" x14ac:dyDescent="0.2">
      <c r="A26" s="131"/>
      <c r="B26" s="23">
        <v>14</v>
      </c>
      <c r="C26" s="23">
        <v>1030.6210000000001</v>
      </c>
      <c r="D26" s="23">
        <v>11078.592000000001</v>
      </c>
      <c r="E26" s="49">
        <v>3304.3969999999999</v>
      </c>
      <c r="G26" s="131"/>
      <c r="H26" s="23">
        <v>14</v>
      </c>
      <c r="I26" s="23">
        <v>2578.9029999999998</v>
      </c>
      <c r="J26" s="23">
        <v>23703.043000000001</v>
      </c>
      <c r="K26" s="29">
        <v>12206.028</v>
      </c>
      <c r="M26" s="131"/>
      <c r="N26" s="23">
        <v>14</v>
      </c>
      <c r="O26" s="23">
        <v>13938.276</v>
      </c>
      <c r="P26" s="23">
        <v>50727.786</v>
      </c>
      <c r="Q26" s="29">
        <v>143640.073</v>
      </c>
      <c r="S26" s="131"/>
      <c r="T26" s="23">
        <v>14</v>
      </c>
      <c r="U26" s="23">
        <v>53913.487000000001</v>
      </c>
      <c r="V26" s="23">
        <v>139806.68400000001</v>
      </c>
      <c r="W26" s="29">
        <v>611884.65399999998</v>
      </c>
    </row>
    <row r="27" spans="1:23" x14ac:dyDescent="0.2">
      <c r="A27" s="131"/>
      <c r="B27" s="23">
        <v>16</v>
      </c>
      <c r="C27" s="23">
        <v>1004.044</v>
      </c>
      <c r="D27" s="23">
        <v>12688.975</v>
      </c>
      <c r="E27" s="49">
        <v>3309.279</v>
      </c>
      <c r="G27" s="131"/>
      <c r="H27" s="23">
        <v>16</v>
      </c>
      <c r="I27" s="23">
        <v>2415.91</v>
      </c>
      <c r="J27" s="23">
        <v>26477.331999999999</v>
      </c>
      <c r="K27" s="29">
        <v>11926.597</v>
      </c>
      <c r="M27" s="131"/>
      <c r="N27" s="23">
        <v>16</v>
      </c>
      <c r="O27" s="23">
        <v>12133.714</v>
      </c>
      <c r="P27" s="23">
        <v>53891.097000000002</v>
      </c>
      <c r="Q27" s="29">
        <v>139236.682</v>
      </c>
      <c r="S27" s="131"/>
      <c r="T27" s="23">
        <v>16</v>
      </c>
      <c r="U27" s="23">
        <v>51225.074000000001</v>
      </c>
      <c r="V27" s="23">
        <v>267657.58799999999</v>
      </c>
      <c r="W27" s="29">
        <v>547789.47100000002</v>
      </c>
    </row>
    <row r="28" spans="1:23" x14ac:dyDescent="0.2">
      <c r="A28" s="131"/>
      <c r="B28" s="23">
        <v>18</v>
      </c>
      <c r="C28" s="23">
        <v>1136.3050000000001</v>
      </c>
      <c r="D28" s="23">
        <v>15659.412</v>
      </c>
      <c r="E28" s="49">
        <v>4684.8670000000002</v>
      </c>
      <c r="G28" s="131"/>
      <c r="H28" s="23">
        <v>18</v>
      </c>
      <c r="I28" s="23">
        <v>4759.759</v>
      </c>
      <c r="J28" s="23">
        <v>38949.654999999999</v>
      </c>
      <c r="K28" s="29">
        <v>45861.040999999997</v>
      </c>
      <c r="M28" s="131"/>
      <c r="N28" s="23">
        <v>18</v>
      </c>
      <c r="O28" s="23">
        <v>17296.314999999999</v>
      </c>
      <c r="P28" s="23">
        <v>130002.97100000001</v>
      </c>
      <c r="Q28" s="29">
        <v>179700.45800000001</v>
      </c>
      <c r="S28" s="131"/>
      <c r="T28" s="23">
        <v>18</v>
      </c>
      <c r="U28" s="23">
        <v>71151.214000000007</v>
      </c>
      <c r="V28" s="23">
        <v>516350.815</v>
      </c>
      <c r="W28" s="29">
        <v>754078.37699999998</v>
      </c>
    </row>
    <row r="29" spans="1:23" x14ac:dyDescent="0.2">
      <c r="A29" s="131"/>
      <c r="B29" s="23">
        <v>20</v>
      </c>
      <c r="C29" s="23">
        <v>1216.5129999999999</v>
      </c>
      <c r="D29" s="23">
        <v>19294.127</v>
      </c>
      <c r="E29" s="49">
        <v>4871.0730000000003</v>
      </c>
      <c r="G29" s="131"/>
      <c r="H29" s="23">
        <v>20</v>
      </c>
      <c r="I29" s="23">
        <v>3320.9839999999999</v>
      </c>
      <c r="J29" s="23">
        <v>42612.046999999999</v>
      </c>
      <c r="K29" s="29">
        <v>23333.574000000001</v>
      </c>
      <c r="M29" s="131"/>
      <c r="N29" s="23">
        <v>20</v>
      </c>
      <c r="O29" s="23">
        <v>17781.120999999999</v>
      </c>
      <c r="P29" s="23">
        <v>147112.29399999999</v>
      </c>
      <c r="Q29" s="29">
        <v>206388.454</v>
      </c>
      <c r="S29" s="131"/>
      <c r="T29" s="23">
        <v>20</v>
      </c>
      <c r="U29" s="23">
        <v>55886.976999999999</v>
      </c>
      <c r="V29" s="23">
        <v>429895.283</v>
      </c>
      <c r="W29" s="29">
        <v>680188.09299999999</v>
      </c>
    </row>
    <row r="30" spans="1:23" x14ac:dyDescent="0.2">
      <c r="A30" s="131"/>
      <c r="B30" s="23">
        <v>22</v>
      </c>
      <c r="C30" s="23">
        <v>1098.2660000000001</v>
      </c>
      <c r="D30" s="23">
        <v>18995.198</v>
      </c>
      <c r="E30" s="49">
        <v>4970.42</v>
      </c>
      <c r="G30" s="131"/>
      <c r="H30" s="23">
        <v>22</v>
      </c>
      <c r="I30" s="23">
        <v>2685.49</v>
      </c>
      <c r="J30" s="23">
        <v>31711.805</v>
      </c>
      <c r="K30" s="29">
        <v>26373.47</v>
      </c>
      <c r="M30" s="131"/>
      <c r="N30" s="23">
        <v>22</v>
      </c>
      <c r="O30" s="23">
        <v>16262.414000000001</v>
      </c>
      <c r="P30" s="23">
        <v>135221.114</v>
      </c>
      <c r="Q30" s="29">
        <v>219771.54800000001</v>
      </c>
      <c r="S30" s="131"/>
      <c r="T30" s="23">
        <v>22</v>
      </c>
      <c r="U30" s="23">
        <v>62366.836000000003</v>
      </c>
      <c r="V30" s="23">
        <v>448210.93900000001</v>
      </c>
      <c r="W30" s="29">
        <v>911545.29700000002</v>
      </c>
    </row>
    <row r="31" spans="1:23" x14ac:dyDescent="0.2">
      <c r="A31" s="131"/>
      <c r="B31" s="23">
        <v>24</v>
      </c>
      <c r="C31" s="23">
        <v>1264.299</v>
      </c>
      <c r="D31" s="23">
        <v>25259.14</v>
      </c>
      <c r="E31" s="49">
        <v>4898.4480000000003</v>
      </c>
      <c r="G31" s="131"/>
      <c r="H31" s="23">
        <v>24</v>
      </c>
      <c r="I31" s="23">
        <v>3216.05</v>
      </c>
      <c r="J31" s="23">
        <v>49236.394</v>
      </c>
      <c r="K31" s="29">
        <v>26903.462</v>
      </c>
      <c r="M31" s="131"/>
      <c r="N31" s="23">
        <v>24</v>
      </c>
      <c r="O31" s="23">
        <v>16693.399000000001</v>
      </c>
      <c r="P31" s="23">
        <v>152840.41399999999</v>
      </c>
      <c r="Q31" s="29">
        <v>244730.71400000001</v>
      </c>
      <c r="S31" s="131"/>
      <c r="T31" s="23">
        <v>24</v>
      </c>
      <c r="U31" s="23">
        <v>64861.947999999997</v>
      </c>
      <c r="V31" s="23">
        <v>534560.60400000005</v>
      </c>
      <c r="W31" s="29">
        <v>1002196.31</v>
      </c>
    </row>
    <row r="32" spans="1:23" x14ac:dyDescent="0.2">
      <c r="A32" s="131"/>
      <c r="B32" s="23">
        <v>26</v>
      </c>
      <c r="C32" s="23">
        <v>1618.577</v>
      </c>
      <c r="D32" s="23">
        <v>36297.885000000002</v>
      </c>
      <c r="E32" s="49">
        <v>5498.8940000000002</v>
      </c>
      <c r="G32" s="131"/>
      <c r="H32" s="23">
        <v>26</v>
      </c>
      <c r="I32" s="23">
        <v>5489.2030000000004</v>
      </c>
      <c r="J32" s="23">
        <v>114336.22100000001</v>
      </c>
      <c r="K32" s="29">
        <v>27020.056</v>
      </c>
      <c r="M32" s="131"/>
      <c r="N32" s="23">
        <v>26</v>
      </c>
      <c r="O32" s="23">
        <v>15651.921</v>
      </c>
      <c r="P32" s="23">
        <v>133902.46299999999</v>
      </c>
      <c r="Q32" s="29">
        <v>268429.49</v>
      </c>
      <c r="S32" s="131"/>
      <c r="T32" s="23">
        <v>26</v>
      </c>
      <c r="U32" s="23">
        <v>56316.324999999997</v>
      </c>
      <c r="V32" s="23">
        <v>419485.04499999998</v>
      </c>
      <c r="W32" s="29">
        <v>1025056.706</v>
      </c>
    </row>
    <row r="33" spans="1:23" x14ac:dyDescent="0.2">
      <c r="A33" s="131"/>
      <c r="B33" s="23">
        <v>28</v>
      </c>
      <c r="C33" s="23">
        <v>1887.944</v>
      </c>
      <c r="D33" s="23">
        <v>47114.118000000002</v>
      </c>
      <c r="E33" s="49">
        <v>5501.3329999999996</v>
      </c>
      <c r="G33" s="131"/>
      <c r="H33" s="23">
        <v>28</v>
      </c>
      <c r="I33" s="23">
        <v>2573.357</v>
      </c>
      <c r="J33" s="23">
        <v>49412.45</v>
      </c>
      <c r="K33" s="29">
        <v>21426.526999999998</v>
      </c>
      <c r="M33" s="131"/>
      <c r="N33" s="23">
        <v>28</v>
      </c>
      <c r="O33" s="23">
        <v>16271.519</v>
      </c>
      <c r="P33" s="23">
        <v>178030.80900000001</v>
      </c>
      <c r="Q33" s="29">
        <v>271964.78499999997</v>
      </c>
      <c r="S33" s="131"/>
      <c r="T33" s="23">
        <v>28</v>
      </c>
      <c r="U33" s="23">
        <v>71340.183999999994</v>
      </c>
      <c r="V33" s="23">
        <v>598553.43700000003</v>
      </c>
      <c r="W33" s="29">
        <v>1373087.0730000001</v>
      </c>
    </row>
    <row r="34" spans="1:23" x14ac:dyDescent="0.2">
      <c r="A34" s="131"/>
      <c r="B34" s="23">
        <v>30</v>
      </c>
      <c r="C34" s="23">
        <v>3511.33</v>
      </c>
      <c r="D34" s="23">
        <v>99210.876999999993</v>
      </c>
      <c r="E34" s="49">
        <v>5816.1469999999999</v>
      </c>
      <c r="G34" s="131"/>
      <c r="H34" s="23">
        <v>30</v>
      </c>
      <c r="I34" s="23">
        <v>4358.777</v>
      </c>
      <c r="J34" s="23">
        <v>107972.465</v>
      </c>
      <c r="K34" s="29">
        <v>21483.458999999999</v>
      </c>
      <c r="M34" s="131"/>
      <c r="N34" s="23">
        <v>30</v>
      </c>
      <c r="O34" s="23">
        <v>18672.036</v>
      </c>
      <c r="P34" s="23">
        <v>206808.878</v>
      </c>
      <c r="Q34" s="29">
        <v>346985.576</v>
      </c>
      <c r="S34" s="131"/>
      <c r="T34" s="23">
        <v>30</v>
      </c>
      <c r="U34" s="23">
        <v>61682.213000000003</v>
      </c>
      <c r="V34" s="23">
        <v>607522.53799999994</v>
      </c>
      <c r="W34" s="29">
        <v>1217621.8940000001</v>
      </c>
    </row>
    <row r="35" spans="1:23" x14ac:dyDescent="0.2">
      <c r="A35" s="132"/>
      <c r="B35" s="30">
        <v>32</v>
      </c>
      <c r="C35" s="30">
        <v>1029.127</v>
      </c>
      <c r="D35" s="30">
        <v>26884.754000000001</v>
      </c>
      <c r="E35" s="50">
        <v>5771.1319999999996</v>
      </c>
      <c r="G35" s="132"/>
      <c r="H35" s="30">
        <v>32</v>
      </c>
      <c r="I35" s="30">
        <v>16592.446</v>
      </c>
      <c r="J35" s="30">
        <v>507178.53200000001</v>
      </c>
      <c r="K35" s="31">
        <v>22564.343000000001</v>
      </c>
      <c r="M35" s="132"/>
      <c r="N35" s="30">
        <v>32</v>
      </c>
      <c r="O35" s="30">
        <v>28999.101999999999</v>
      </c>
      <c r="P35" s="30">
        <v>683885.36800000002</v>
      </c>
      <c r="Q35" s="31">
        <v>236131.872</v>
      </c>
      <c r="S35" s="132"/>
      <c r="T35" s="30">
        <v>32</v>
      </c>
      <c r="U35" s="30">
        <v>56183.928</v>
      </c>
      <c r="V35" s="30">
        <v>869529.83499999996</v>
      </c>
      <c r="W35" s="31">
        <v>897806.08299999998</v>
      </c>
    </row>
    <row r="36" spans="1:23" x14ac:dyDescent="0.2">
      <c r="A36" s="130">
        <v>4000</v>
      </c>
      <c r="B36" s="27">
        <v>2</v>
      </c>
      <c r="C36" s="27">
        <v>7206.4</v>
      </c>
      <c r="D36" s="27">
        <v>7207.7550000000001</v>
      </c>
      <c r="E36" s="28">
        <v>7202.5709999999999</v>
      </c>
      <c r="G36" s="130">
        <v>4000</v>
      </c>
      <c r="H36" s="27">
        <v>2</v>
      </c>
      <c r="I36" s="27">
        <v>33169.31</v>
      </c>
      <c r="J36" s="27">
        <v>33176.22</v>
      </c>
      <c r="K36" s="28">
        <v>33151.745000000003</v>
      </c>
      <c r="M36" s="130">
        <v>4000</v>
      </c>
      <c r="N36" s="27">
        <v>2</v>
      </c>
      <c r="O36" s="27">
        <v>127958.173</v>
      </c>
      <c r="P36" s="27">
        <v>127983.3</v>
      </c>
      <c r="Q36" s="28">
        <v>127893.045</v>
      </c>
      <c r="S36" s="130">
        <v>4000</v>
      </c>
      <c r="T36" s="27">
        <v>2</v>
      </c>
      <c r="U36" s="27">
        <v>492332.25900000002</v>
      </c>
      <c r="V36" s="27">
        <v>492434.29499999998</v>
      </c>
      <c r="W36" s="28">
        <v>492075.33</v>
      </c>
    </row>
    <row r="37" spans="1:23" x14ac:dyDescent="0.2">
      <c r="A37" s="131"/>
      <c r="B37" s="23">
        <v>4</v>
      </c>
      <c r="C37" s="23">
        <v>4025.92</v>
      </c>
      <c r="D37" s="23">
        <v>8867.7819999999992</v>
      </c>
      <c r="E37" s="29">
        <v>7226.6530000000002</v>
      </c>
      <c r="G37" s="131"/>
      <c r="H37" s="23">
        <v>4</v>
      </c>
      <c r="I37" s="23">
        <v>16881.295999999998</v>
      </c>
      <c r="J37" s="23">
        <v>26077.241000000002</v>
      </c>
      <c r="K37" s="29">
        <v>41409.444000000003</v>
      </c>
      <c r="M37" s="131"/>
      <c r="N37" s="23">
        <v>4</v>
      </c>
      <c r="O37" s="23">
        <v>58049.983999999997</v>
      </c>
      <c r="P37" s="23">
        <v>76800.039999999994</v>
      </c>
      <c r="Q37" s="29">
        <v>155253.65299999999</v>
      </c>
      <c r="S37" s="131"/>
      <c r="T37" s="23">
        <v>4</v>
      </c>
      <c r="U37" s="23">
        <v>219502.698</v>
      </c>
      <c r="V37" s="23">
        <v>259660.48800000001</v>
      </c>
      <c r="W37" s="29">
        <v>617795.99899999995</v>
      </c>
    </row>
    <row r="38" spans="1:23" x14ac:dyDescent="0.2">
      <c r="A38" s="131"/>
      <c r="B38" s="23">
        <v>6</v>
      </c>
      <c r="C38" s="23">
        <v>3367.194</v>
      </c>
      <c r="D38" s="23">
        <v>12936.775</v>
      </c>
      <c r="E38" s="29">
        <v>7248.6719999999996</v>
      </c>
      <c r="G38" s="131"/>
      <c r="H38" s="23">
        <v>6</v>
      </c>
      <c r="I38" s="23">
        <v>13762.712</v>
      </c>
      <c r="J38" s="23">
        <v>27242.87</v>
      </c>
      <c r="K38" s="29">
        <v>55265.182999999997</v>
      </c>
      <c r="M38" s="131"/>
      <c r="N38" s="23">
        <v>6</v>
      </c>
      <c r="O38" s="23">
        <v>52459.6</v>
      </c>
      <c r="P38" s="23">
        <v>80862.046000000002</v>
      </c>
      <c r="Q38" s="29">
        <v>233650.72899999999</v>
      </c>
      <c r="S38" s="131"/>
      <c r="T38" s="23">
        <v>6</v>
      </c>
      <c r="U38" s="23">
        <v>191165.111</v>
      </c>
      <c r="V38" s="23">
        <v>247334.948</v>
      </c>
      <c r="W38" s="29">
        <v>898616.71400000004</v>
      </c>
    </row>
    <row r="39" spans="1:23" x14ac:dyDescent="0.2">
      <c r="A39" s="131"/>
      <c r="B39" s="23">
        <v>8</v>
      </c>
      <c r="C39" s="23">
        <v>3060.85</v>
      </c>
      <c r="D39" s="23">
        <v>17177.413</v>
      </c>
      <c r="E39" s="29">
        <v>7280.0150000000003</v>
      </c>
      <c r="G39" s="131"/>
      <c r="H39" s="23">
        <v>8</v>
      </c>
      <c r="I39" s="23">
        <v>13880.147000000001</v>
      </c>
      <c r="J39" s="23">
        <v>36356.135999999999</v>
      </c>
      <c r="K39" s="29">
        <v>74567.558999999994</v>
      </c>
      <c r="M39" s="131"/>
      <c r="N39" s="23">
        <v>8</v>
      </c>
      <c r="O39" s="23">
        <v>49849.559000000001</v>
      </c>
      <c r="P39" s="23">
        <v>92900.478000000003</v>
      </c>
      <c r="Q39" s="29">
        <v>305464.50199999998</v>
      </c>
      <c r="S39" s="131"/>
      <c r="T39" s="23">
        <v>8</v>
      </c>
      <c r="U39" s="23">
        <v>201322</v>
      </c>
      <c r="V39" s="23">
        <v>255450.95499999999</v>
      </c>
      <c r="W39" s="29">
        <v>1353301.6359999999</v>
      </c>
    </row>
    <row r="40" spans="1:23" x14ac:dyDescent="0.2">
      <c r="A40" s="131"/>
      <c r="B40" s="23">
        <v>10</v>
      </c>
      <c r="C40" s="23">
        <v>2875.9209999999998</v>
      </c>
      <c r="D40" s="23">
        <v>21466.654999999999</v>
      </c>
      <c r="E40" s="29">
        <v>7257.058</v>
      </c>
      <c r="G40" s="131"/>
      <c r="H40" s="23">
        <v>10</v>
      </c>
      <c r="I40" s="23">
        <v>10122.413</v>
      </c>
      <c r="J40" s="23">
        <v>47556.576999999997</v>
      </c>
      <c r="K40" s="29">
        <v>53530.502</v>
      </c>
      <c r="M40" s="131"/>
      <c r="N40" s="23">
        <v>10</v>
      </c>
      <c r="O40" s="23">
        <v>41148.612999999998</v>
      </c>
      <c r="P40" s="23">
        <v>131854.91699999999</v>
      </c>
      <c r="Q40" s="29">
        <v>279075.32500000001</v>
      </c>
      <c r="S40" s="131"/>
      <c r="T40" s="23">
        <v>10</v>
      </c>
      <c r="U40" s="23">
        <v>154091.533</v>
      </c>
      <c r="V40" s="23">
        <v>402014.97499999998</v>
      </c>
      <c r="W40" s="29">
        <v>1136766.2220000001</v>
      </c>
    </row>
    <row r="41" spans="1:23" x14ac:dyDescent="0.2">
      <c r="A41" s="131"/>
      <c r="B41" s="23">
        <v>12</v>
      </c>
      <c r="C41" s="23">
        <v>2718.4850000000001</v>
      </c>
      <c r="D41" s="23">
        <v>25313.554</v>
      </c>
      <c r="E41" s="29">
        <v>7259.0839999999998</v>
      </c>
      <c r="G41" s="131"/>
      <c r="H41" s="23">
        <v>12</v>
      </c>
      <c r="I41" s="23">
        <v>7358.3950000000004</v>
      </c>
      <c r="J41" s="23">
        <v>56827.436999999998</v>
      </c>
      <c r="K41" s="29">
        <v>31307.755000000001</v>
      </c>
      <c r="M41" s="131"/>
      <c r="N41" s="23">
        <v>12</v>
      </c>
      <c r="O41" s="23">
        <v>33644.33</v>
      </c>
      <c r="P41" s="23">
        <v>138774.67800000001</v>
      </c>
      <c r="Q41" s="29">
        <v>264299.28100000002</v>
      </c>
      <c r="S41" s="131"/>
      <c r="T41" s="23">
        <v>12</v>
      </c>
      <c r="U41" s="23">
        <v>128272.368</v>
      </c>
      <c r="V41" s="23">
        <v>436590.076</v>
      </c>
      <c r="W41" s="29">
        <v>1100026.0149999999</v>
      </c>
    </row>
    <row r="42" spans="1:23" x14ac:dyDescent="0.2">
      <c r="A42" s="131"/>
      <c r="B42" s="23">
        <v>14</v>
      </c>
      <c r="C42" s="23">
        <v>2596.1660000000002</v>
      </c>
      <c r="D42" s="23">
        <v>29020.151000000002</v>
      </c>
      <c r="E42" s="29">
        <v>7270.6139999999996</v>
      </c>
      <c r="G42" s="131"/>
      <c r="H42" s="23">
        <v>14</v>
      </c>
      <c r="I42" s="23">
        <v>6234.7510000000002</v>
      </c>
      <c r="J42" s="23">
        <v>62207.99</v>
      </c>
      <c r="K42" s="29">
        <v>24876.77</v>
      </c>
      <c r="M42" s="131"/>
      <c r="N42" s="23">
        <v>14</v>
      </c>
      <c r="O42" s="23">
        <v>29799.735000000001</v>
      </c>
      <c r="P42" s="23">
        <v>128383.7</v>
      </c>
      <c r="Q42" s="29">
        <v>288009.87199999997</v>
      </c>
      <c r="S42" s="131"/>
      <c r="T42" s="23">
        <v>14</v>
      </c>
      <c r="U42" s="23">
        <v>109617.76</v>
      </c>
      <c r="V42" s="23">
        <v>316602.386</v>
      </c>
      <c r="W42" s="29">
        <v>1214958.4110000001</v>
      </c>
    </row>
    <row r="43" spans="1:23" x14ac:dyDescent="0.2">
      <c r="A43" s="131"/>
      <c r="B43" s="23">
        <v>16</v>
      </c>
      <c r="C43" s="23">
        <v>2490.0920000000001</v>
      </c>
      <c r="D43" s="23">
        <v>32491.246999999999</v>
      </c>
      <c r="E43" s="29">
        <v>7285.4369999999999</v>
      </c>
      <c r="G43" s="131"/>
      <c r="H43" s="23">
        <v>16</v>
      </c>
      <c r="I43" s="23">
        <v>5885.3969999999999</v>
      </c>
      <c r="J43" s="23">
        <v>68949.005000000005</v>
      </c>
      <c r="K43" s="29">
        <v>24966.473999999998</v>
      </c>
      <c r="M43" s="131"/>
      <c r="N43" s="23">
        <v>16</v>
      </c>
      <c r="O43" s="23">
        <v>26889.217000000001</v>
      </c>
      <c r="P43" s="23">
        <v>117210.966</v>
      </c>
      <c r="Q43" s="29">
        <v>311969.049</v>
      </c>
      <c r="S43" s="131"/>
      <c r="T43" s="23">
        <v>16</v>
      </c>
      <c r="U43" s="23">
        <v>99506.445999999996</v>
      </c>
      <c r="V43" s="23">
        <v>498114.63900000002</v>
      </c>
      <c r="W43" s="29">
        <v>1089781.0190000001</v>
      </c>
    </row>
    <row r="44" spans="1:23" x14ac:dyDescent="0.2">
      <c r="A44" s="131"/>
      <c r="B44" s="23">
        <v>18</v>
      </c>
      <c r="C44" s="23">
        <v>2554.2660000000001</v>
      </c>
      <c r="D44" s="23">
        <v>37070.271000000001</v>
      </c>
      <c r="E44" s="29">
        <v>8796.8960000000006</v>
      </c>
      <c r="G44" s="131"/>
      <c r="H44" s="23">
        <v>18</v>
      </c>
      <c r="I44" s="23">
        <v>9057.7829999999994</v>
      </c>
      <c r="J44" s="23">
        <v>117851.723</v>
      </c>
      <c r="K44" s="29">
        <v>44857.03</v>
      </c>
      <c r="M44" s="131"/>
      <c r="N44" s="23">
        <v>18</v>
      </c>
      <c r="O44" s="23">
        <v>40468.103999999999</v>
      </c>
      <c r="P44" s="23">
        <v>284351.52600000001</v>
      </c>
      <c r="Q44" s="29">
        <v>441233.78899999999</v>
      </c>
      <c r="S44" s="131"/>
      <c r="T44" s="23">
        <v>18</v>
      </c>
      <c r="U44" s="23">
        <v>125223.38499999999</v>
      </c>
      <c r="V44" s="23">
        <v>965733.56799999997</v>
      </c>
      <c r="W44" s="29">
        <v>1281515.098</v>
      </c>
    </row>
    <row r="45" spans="1:23" x14ac:dyDescent="0.2">
      <c r="A45" s="131"/>
      <c r="B45" s="23">
        <v>20</v>
      </c>
      <c r="C45" s="23">
        <v>2740.627</v>
      </c>
      <c r="D45" s="23">
        <v>43936.743000000002</v>
      </c>
      <c r="E45" s="29">
        <v>10682.124</v>
      </c>
      <c r="G45" s="131"/>
      <c r="H45" s="23">
        <v>20</v>
      </c>
      <c r="I45" s="23">
        <v>6789.8860000000004</v>
      </c>
      <c r="J45" s="23">
        <v>100774.09600000001</v>
      </c>
      <c r="K45" s="29">
        <v>34638.767999999996</v>
      </c>
      <c r="M45" s="131"/>
      <c r="N45" s="23">
        <v>20</v>
      </c>
      <c r="O45" s="23">
        <v>35201.716</v>
      </c>
      <c r="P45" s="23">
        <v>288949.94500000001</v>
      </c>
      <c r="Q45" s="29">
        <v>412150.10100000002</v>
      </c>
      <c r="S45" s="131"/>
      <c r="T45" s="23">
        <v>20</v>
      </c>
      <c r="U45" s="23">
        <v>108050.239</v>
      </c>
      <c r="V45" s="23">
        <v>844635.82900000003</v>
      </c>
      <c r="W45" s="29">
        <v>1308723.6270000001</v>
      </c>
    </row>
    <row r="46" spans="1:23" x14ac:dyDescent="0.2">
      <c r="A46" s="131"/>
      <c r="B46" s="23">
        <v>22</v>
      </c>
      <c r="C46" s="23">
        <v>2707.817</v>
      </c>
      <c r="D46" s="23">
        <v>49477.224000000002</v>
      </c>
      <c r="E46" s="29">
        <v>9976.0470000000005</v>
      </c>
      <c r="G46" s="131"/>
      <c r="H46" s="23">
        <v>22</v>
      </c>
      <c r="I46" s="23">
        <v>6703.3289999999997</v>
      </c>
      <c r="J46" s="23">
        <v>100876.557</v>
      </c>
      <c r="K46" s="29">
        <v>45791.834000000003</v>
      </c>
      <c r="M46" s="131"/>
      <c r="N46" s="23">
        <v>22</v>
      </c>
      <c r="O46" s="23">
        <v>39900.881999999998</v>
      </c>
      <c r="P46" s="23">
        <v>373980.88099999999</v>
      </c>
      <c r="Q46" s="29">
        <v>500317.109</v>
      </c>
      <c r="S46" s="131"/>
      <c r="T46" s="23">
        <v>22</v>
      </c>
      <c r="U46" s="23">
        <v>123309.336</v>
      </c>
      <c r="V46" s="23">
        <v>936534.82499999995</v>
      </c>
      <c r="W46" s="29">
        <v>1763241.088</v>
      </c>
    </row>
    <row r="47" spans="1:23" x14ac:dyDescent="0.2">
      <c r="A47" s="131"/>
      <c r="B47" s="23">
        <v>24</v>
      </c>
      <c r="C47" s="23">
        <v>2751.9870000000001</v>
      </c>
      <c r="D47" s="23">
        <v>54757.777000000002</v>
      </c>
      <c r="E47" s="29">
        <v>11079.507</v>
      </c>
      <c r="G47" s="131"/>
      <c r="H47" s="23">
        <v>24</v>
      </c>
      <c r="I47" s="23">
        <v>6611.7690000000002</v>
      </c>
      <c r="J47" s="23">
        <v>111984.179</v>
      </c>
      <c r="K47" s="29">
        <v>46052.046000000002</v>
      </c>
      <c r="M47" s="131"/>
      <c r="N47" s="23">
        <v>24</v>
      </c>
      <c r="O47" s="23">
        <v>31607.975999999999</v>
      </c>
      <c r="P47" s="23">
        <v>291092.43099999998</v>
      </c>
      <c r="Q47" s="29">
        <v>464301.45199999999</v>
      </c>
      <c r="S47" s="131"/>
      <c r="T47" s="23">
        <v>24</v>
      </c>
      <c r="U47" s="23">
        <v>107132.276</v>
      </c>
      <c r="V47" s="23">
        <v>733894.70700000005</v>
      </c>
      <c r="W47" s="29">
        <v>1826532.993</v>
      </c>
    </row>
    <row r="48" spans="1:23" x14ac:dyDescent="0.2">
      <c r="A48" s="131"/>
      <c r="B48" s="23">
        <v>26</v>
      </c>
      <c r="C48" s="23">
        <v>4459.8230000000003</v>
      </c>
      <c r="D48" s="23">
        <v>104514.548</v>
      </c>
      <c r="E48" s="29">
        <v>11149.677</v>
      </c>
      <c r="G48" s="131"/>
      <c r="H48" s="23">
        <v>26</v>
      </c>
      <c r="I48" s="23">
        <v>6714.5110000000004</v>
      </c>
      <c r="J48" s="23">
        <v>125740.97500000001</v>
      </c>
      <c r="K48" s="29">
        <v>47619.165999999997</v>
      </c>
      <c r="M48" s="131"/>
      <c r="N48" s="23">
        <v>26</v>
      </c>
      <c r="O48" s="23">
        <v>34610.552000000003</v>
      </c>
      <c r="P48" s="23">
        <v>361454.69400000002</v>
      </c>
      <c r="Q48" s="29">
        <v>533756.04200000002</v>
      </c>
      <c r="S48" s="131"/>
      <c r="T48" s="23">
        <v>26</v>
      </c>
      <c r="U48" s="23">
        <v>120801.967</v>
      </c>
      <c r="V48" s="23">
        <v>1027249.9669999999</v>
      </c>
      <c r="W48" s="29">
        <v>2097843.5249999999</v>
      </c>
    </row>
    <row r="49" spans="1:23" x14ac:dyDescent="0.2">
      <c r="A49" s="131"/>
      <c r="B49" s="23">
        <v>28</v>
      </c>
      <c r="C49" s="23">
        <v>4093.759</v>
      </c>
      <c r="D49" s="23">
        <v>102403.046</v>
      </c>
      <c r="E49" s="29">
        <v>11929.099</v>
      </c>
      <c r="G49" s="131"/>
      <c r="H49" s="23">
        <v>28</v>
      </c>
      <c r="I49" s="23">
        <v>8862.7090000000007</v>
      </c>
      <c r="J49" s="23">
        <v>196960.27299999999</v>
      </c>
      <c r="K49" s="29">
        <v>49781.330999999998</v>
      </c>
      <c r="M49" s="131"/>
      <c r="N49" s="23">
        <v>28</v>
      </c>
      <c r="O49" s="23">
        <v>26132.5</v>
      </c>
      <c r="P49" s="23">
        <v>222136.03899999999</v>
      </c>
      <c r="Q49" s="29">
        <v>504432.43</v>
      </c>
      <c r="S49" s="131"/>
      <c r="T49" s="23">
        <v>28</v>
      </c>
      <c r="U49" s="23">
        <v>137963.06099999999</v>
      </c>
      <c r="V49" s="23">
        <v>1199398.578</v>
      </c>
      <c r="W49" s="29">
        <v>2639336.4339999999</v>
      </c>
    </row>
    <row r="50" spans="1:23" x14ac:dyDescent="0.2">
      <c r="A50" s="131"/>
      <c r="B50" s="23">
        <v>30</v>
      </c>
      <c r="C50" s="23">
        <v>3703.9560000000001</v>
      </c>
      <c r="D50" s="23">
        <v>98825.445000000007</v>
      </c>
      <c r="E50" s="29">
        <v>11973.052</v>
      </c>
      <c r="G50" s="131"/>
      <c r="H50" s="23">
        <v>30</v>
      </c>
      <c r="I50" s="23">
        <v>7058.8180000000002</v>
      </c>
      <c r="J50" s="23">
        <v>166452.54300000001</v>
      </c>
      <c r="K50" s="29">
        <v>43928.962</v>
      </c>
      <c r="M50" s="131"/>
      <c r="N50" s="23">
        <v>30</v>
      </c>
      <c r="O50" s="23">
        <v>32579.406999999999</v>
      </c>
      <c r="P50" s="23">
        <v>344888.12</v>
      </c>
      <c r="Q50" s="29">
        <v>627069.56599999999</v>
      </c>
      <c r="S50" s="131"/>
      <c r="T50" s="23">
        <v>30</v>
      </c>
      <c r="U50" s="23">
        <v>110839.588</v>
      </c>
      <c r="V50" s="23">
        <v>1521340.933</v>
      </c>
      <c r="W50" s="29">
        <v>1777020.7</v>
      </c>
    </row>
    <row r="51" spans="1:23" x14ac:dyDescent="0.2">
      <c r="A51" s="132"/>
      <c r="B51" s="30">
        <v>32</v>
      </c>
      <c r="C51" s="30">
        <v>20398.060000000001</v>
      </c>
      <c r="D51" s="30">
        <v>638259.93400000001</v>
      </c>
      <c r="E51" s="31">
        <v>13990.688</v>
      </c>
      <c r="G51" s="132"/>
      <c r="H51" s="30">
        <v>32</v>
      </c>
      <c r="I51" s="30">
        <v>19744.325000000001</v>
      </c>
      <c r="J51" s="30">
        <v>585808.86100000003</v>
      </c>
      <c r="K51" s="31">
        <v>44414.372000000003</v>
      </c>
      <c r="M51" s="132"/>
      <c r="N51" s="30">
        <v>32</v>
      </c>
      <c r="O51" s="30">
        <v>45370.737000000001</v>
      </c>
      <c r="P51" s="30">
        <v>958142.64500000002</v>
      </c>
      <c r="Q51" s="31">
        <v>485069.10100000002</v>
      </c>
      <c r="S51" s="132"/>
      <c r="T51" s="30">
        <v>32</v>
      </c>
      <c r="U51" s="30">
        <v>104689.22900000001</v>
      </c>
      <c r="V51" s="30">
        <v>1523525.3160000001</v>
      </c>
      <c r="W51" s="31">
        <v>1792080.8859999999</v>
      </c>
    </row>
    <row r="52" spans="1:23" x14ac:dyDescent="0.2">
      <c r="A52" s="130">
        <v>8000</v>
      </c>
      <c r="B52" s="27">
        <v>2</v>
      </c>
      <c r="C52" s="27">
        <v>16243.058000000001</v>
      </c>
      <c r="D52" s="27">
        <v>16244.796</v>
      </c>
      <c r="E52" s="28">
        <v>16237.91</v>
      </c>
      <c r="G52" s="130">
        <v>8000</v>
      </c>
      <c r="H52" s="27">
        <v>2</v>
      </c>
      <c r="I52" s="27">
        <v>69824.86</v>
      </c>
      <c r="J52" s="27">
        <v>69832.653000000006</v>
      </c>
      <c r="K52" s="28">
        <v>69804.441000000006</v>
      </c>
      <c r="M52" s="130">
        <v>8000</v>
      </c>
      <c r="N52" s="27">
        <v>2</v>
      </c>
      <c r="O52" s="27">
        <v>264446.636</v>
      </c>
      <c r="P52" s="27">
        <v>264473.17800000001</v>
      </c>
      <c r="Q52" s="28">
        <v>264377.97100000002</v>
      </c>
      <c r="S52" s="130">
        <v>8000</v>
      </c>
      <c r="T52" s="27">
        <v>2</v>
      </c>
      <c r="U52" s="27">
        <v>999270.88699999999</v>
      </c>
      <c r="V52" s="27">
        <v>999373.96699999995</v>
      </c>
      <c r="W52" s="28">
        <v>999008.94200000004</v>
      </c>
    </row>
    <row r="53" spans="1:23" x14ac:dyDescent="0.2">
      <c r="A53" s="131"/>
      <c r="B53" s="23">
        <v>4</v>
      </c>
      <c r="C53" s="23">
        <v>9632.1229999999996</v>
      </c>
      <c r="D53" s="23">
        <v>22101.625</v>
      </c>
      <c r="E53" s="29">
        <v>16415.47</v>
      </c>
      <c r="G53" s="131"/>
      <c r="H53" s="23">
        <v>4</v>
      </c>
      <c r="I53" s="23">
        <v>35587.902000000002</v>
      </c>
      <c r="J53" s="23">
        <v>59607.498</v>
      </c>
      <c r="K53" s="29">
        <v>82704.661999999997</v>
      </c>
      <c r="M53" s="131"/>
      <c r="N53" s="23">
        <v>4</v>
      </c>
      <c r="O53" s="23">
        <v>124286.976</v>
      </c>
      <c r="P53" s="23">
        <v>177406.82800000001</v>
      </c>
      <c r="Q53" s="29">
        <v>319588.375</v>
      </c>
      <c r="S53" s="131"/>
      <c r="T53" s="23">
        <v>4</v>
      </c>
      <c r="U53" s="23">
        <v>448220.56099999999</v>
      </c>
      <c r="V53" s="23">
        <v>552507.78</v>
      </c>
      <c r="W53" s="29">
        <v>1239795.3370000001</v>
      </c>
    </row>
    <row r="54" spans="1:23" x14ac:dyDescent="0.2">
      <c r="A54" s="131"/>
      <c r="B54" s="23">
        <v>6</v>
      </c>
      <c r="C54" s="23">
        <v>8366.1630000000005</v>
      </c>
      <c r="D54" s="23">
        <v>33891.911</v>
      </c>
      <c r="E54" s="29">
        <v>16285.009</v>
      </c>
      <c r="G54" s="131"/>
      <c r="H54" s="23">
        <v>6</v>
      </c>
      <c r="I54" s="23">
        <v>32383.932000000001</v>
      </c>
      <c r="J54" s="23">
        <v>78879.510999999999</v>
      </c>
      <c r="K54" s="29">
        <v>115355.076</v>
      </c>
      <c r="M54" s="131"/>
      <c r="N54" s="23">
        <v>6</v>
      </c>
      <c r="O54" s="23">
        <v>109367.764</v>
      </c>
      <c r="P54" s="23">
        <v>202302.35</v>
      </c>
      <c r="Q54" s="29">
        <v>453651.712</v>
      </c>
      <c r="S54" s="131"/>
      <c r="T54" s="23">
        <v>6</v>
      </c>
      <c r="U54" s="23">
        <v>399411.31599999999</v>
      </c>
      <c r="V54" s="23">
        <v>550700.772</v>
      </c>
      <c r="W54" s="29">
        <v>1844721.5970000001</v>
      </c>
    </row>
    <row r="55" spans="1:23" x14ac:dyDescent="0.2">
      <c r="A55" s="131"/>
      <c r="B55" s="23">
        <v>8</v>
      </c>
      <c r="C55" s="23">
        <v>7516.2839999999997</v>
      </c>
      <c r="D55" s="23">
        <v>43808.286</v>
      </c>
      <c r="E55" s="29">
        <v>16282.971</v>
      </c>
      <c r="G55" s="131"/>
      <c r="H55" s="23">
        <v>8</v>
      </c>
      <c r="I55" s="23">
        <v>29573.021000000001</v>
      </c>
      <c r="J55" s="23">
        <v>81148.510999999999</v>
      </c>
      <c r="K55" s="29">
        <v>155315.67300000001</v>
      </c>
      <c r="M55" s="131"/>
      <c r="N55" s="23">
        <v>8</v>
      </c>
      <c r="O55" s="23">
        <v>107643.601</v>
      </c>
      <c r="P55" s="23">
        <v>207787.87</v>
      </c>
      <c r="Q55" s="29">
        <v>652903.875</v>
      </c>
      <c r="S55" s="131"/>
      <c r="T55" s="23">
        <v>8</v>
      </c>
      <c r="U55" s="23">
        <v>407567.87300000002</v>
      </c>
      <c r="V55" s="23">
        <v>553651.45499999996</v>
      </c>
      <c r="W55" s="29">
        <v>2705090.7910000002</v>
      </c>
    </row>
    <row r="56" spans="1:23" x14ac:dyDescent="0.2">
      <c r="A56" s="131"/>
      <c r="B56" s="23">
        <v>10</v>
      </c>
      <c r="C56" s="23">
        <v>7217.4949999999999</v>
      </c>
      <c r="D56" s="23">
        <v>55858.855000000003</v>
      </c>
      <c r="E56" s="29">
        <v>16270.337</v>
      </c>
      <c r="G56" s="131"/>
      <c r="H56" s="23">
        <v>10</v>
      </c>
      <c r="I56" s="23">
        <v>23649.27</v>
      </c>
      <c r="J56" s="23">
        <v>128186.652</v>
      </c>
      <c r="K56" s="29">
        <v>108158.686</v>
      </c>
      <c r="M56" s="131"/>
      <c r="N56" s="23">
        <v>10</v>
      </c>
      <c r="O56" s="23">
        <v>85812.260999999999</v>
      </c>
      <c r="P56" s="23">
        <v>318752.75699999998</v>
      </c>
      <c r="Q56" s="29">
        <v>538810.92599999998</v>
      </c>
      <c r="S56" s="131"/>
      <c r="T56" s="23">
        <v>10</v>
      </c>
      <c r="U56" s="23">
        <v>317647.783</v>
      </c>
      <c r="V56" s="23">
        <v>908841.62699999998</v>
      </c>
      <c r="W56" s="29">
        <v>2265477.81</v>
      </c>
    </row>
    <row r="57" spans="1:23" x14ac:dyDescent="0.2">
      <c r="A57" s="131"/>
      <c r="B57" s="23">
        <v>12</v>
      </c>
      <c r="C57" s="23">
        <v>6756.6350000000002</v>
      </c>
      <c r="D57" s="23">
        <v>64744.883999999998</v>
      </c>
      <c r="E57" s="29">
        <v>16275.762000000001</v>
      </c>
      <c r="G57" s="131"/>
      <c r="H57" s="23">
        <v>12</v>
      </c>
      <c r="I57" s="23">
        <v>17228.338</v>
      </c>
      <c r="J57" s="23">
        <v>143204.39300000001</v>
      </c>
      <c r="K57" s="29">
        <v>63352.24</v>
      </c>
      <c r="M57" s="131"/>
      <c r="N57" s="23">
        <v>12</v>
      </c>
      <c r="O57" s="23">
        <v>72796.175000000003</v>
      </c>
      <c r="P57" s="23">
        <v>347879.55</v>
      </c>
      <c r="Q57" s="29">
        <v>524999.14399999997</v>
      </c>
      <c r="S57" s="131"/>
      <c r="T57" s="23">
        <v>12</v>
      </c>
      <c r="U57" s="23">
        <v>276809.049</v>
      </c>
      <c r="V57" s="23">
        <v>1048988.3570000001</v>
      </c>
      <c r="W57" s="29">
        <v>2270078.074</v>
      </c>
    </row>
    <row r="58" spans="1:23" x14ac:dyDescent="0.2">
      <c r="A58" s="131"/>
      <c r="B58" s="23">
        <v>14</v>
      </c>
      <c r="C58" s="23">
        <v>6563.7510000000002</v>
      </c>
      <c r="D58" s="23">
        <v>75520.955000000002</v>
      </c>
      <c r="E58" s="29">
        <v>16301.005999999999</v>
      </c>
      <c r="G58" s="131"/>
      <c r="H58" s="23">
        <v>14</v>
      </c>
      <c r="I58" s="23">
        <v>15693.233</v>
      </c>
      <c r="J58" s="23">
        <v>165100.54699999999</v>
      </c>
      <c r="K58" s="29">
        <v>54404.974000000002</v>
      </c>
      <c r="M58" s="131"/>
      <c r="N58" s="23">
        <v>14</v>
      </c>
      <c r="O58" s="23">
        <v>66310.425000000003</v>
      </c>
      <c r="P58" s="23">
        <v>334329.42300000001</v>
      </c>
      <c r="Q58" s="29">
        <v>593207.29099999997</v>
      </c>
      <c r="S58" s="131"/>
      <c r="T58" s="23">
        <v>14</v>
      </c>
      <c r="U58" s="23">
        <v>220065.03400000001</v>
      </c>
      <c r="V58" s="23">
        <v>710638.46100000001</v>
      </c>
      <c r="W58" s="29">
        <v>2367031.1529999999</v>
      </c>
    </row>
    <row r="59" spans="1:23" x14ac:dyDescent="0.2">
      <c r="A59" s="131"/>
      <c r="B59" s="23">
        <v>16</v>
      </c>
      <c r="C59" s="23">
        <v>6272.5460000000003</v>
      </c>
      <c r="D59" s="23">
        <v>83412.895999999993</v>
      </c>
      <c r="E59" s="29">
        <v>16843.528999999999</v>
      </c>
      <c r="G59" s="131"/>
      <c r="H59" s="23">
        <v>16</v>
      </c>
      <c r="I59" s="23">
        <v>14943.512000000001</v>
      </c>
      <c r="J59" s="23">
        <v>183548.424</v>
      </c>
      <c r="K59" s="29">
        <v>55265.552000000003</v>
      </c>
      <c r="M59" s="131"/>
      <c r="N59" s="23">
        <v>16</v>
      </c>
      <c r="O59" s="23">
        <v>59411.747000000003</v>
      </c>
      <c r="P59" s="23">
        <v>314263.511</v>
      </c>
      <c r="Q59" s="29">
        <v>635262.02</v>
      </c>
      <c r="S59" s="131"/>
      <c r="T59" s="23">
        <v>16</v>
      </c>
      <c r="U59" s="23">
        <v>202700.02600000001</v>
      </c>
      <c r="V59" s="23">
        <v>1029793.993</v>
      </c>
      <c r="W59" s="29">
        <v>2209152.3459999999</v>
      </c>
    </row>
    <row r="60" spans="1:23" x14ac:dyDescent="0.2">
      <c r="A60" s="131"/>
      <c r="B60" s="23">
        <v>18</v>
      </c>
      <c r="C60" s="23">
        <v>6442.5249999999996</v>
      </c>
      <c r="D60" s="23">
        <v>96616.270999999993</v>
      </c>
      <c r="E60" s="29">
        <v>19214.478999999999</v>
      </c>
      <c r="G60" s="131"/>
      <c r="H60" s="23">
        <v>18</v>
      </c>
      <c r="I60" s="23">
        <v>15630.981</v>
      </c>
      <c r="J60" s="23">
        <v>218484.26199999999</v>
      </c>
      <c r="K60" s="29">
        <v>62421.22</v>
      </c>
      <c r="M60" s="131"/>
      <c r="N60" s="23">
        <v>18</v>
      </c>
      <c r="O60" s="23">
        <v>79232.718999999997</v>
      </c>
      <c r="P60" s="23">
        <v>654868.28500000003</v>
      </c>
      <c r="Q60" s="29">
        <v>769494.14399999997</v>
      </c>
      <c r="S60" s="131"/>
      <c r="T60" s="23">
        <v>18</v>
      </c>
      <c r="U60" s="23">
        <v>222410.46400000001</v>
      </c>
      <c r="V60" s="23">
        <v>1488544.3770000001</v>
      </c>
      <c r="W60" s="29">
        <v>2508971.5589999999</v>
      </c>
    </row>
    <row r="61" spans="1:23" x14ac:dyDescent="0.2">
      <c r="A61" s="131"/>
      <c r="B61" s="23">
        <v>20</v>
      </c>
      <c r="C61" s="23">
        <v>6359.8249999999998</v>
      </c>
      <c r="D61" s="23">
        <v>106553.527</v>
      </c>
      <c r="E61" s="29">
        <v>20455.246999999999</v>
      </c>
      <c r="G61" s="131"/>
      <c r="H61" s="23">
        <v>20</v>
      </c>
      <c r="I61" s="23">
        <v>15975.758</v>
      </c>
      <c r="J61" s="23">
        <v>227721.13500000001</v>
      </c>
      <c r="K61" s="29">
        <v>91042.612999999998</v>
      </c>
      <c r="M61" s="131"/>
      <c r="N61" s="23">
        <v>20</v>
      </c>
      <c r="O61" s="23">
        <v>76956.292000000001</v>
      </c>
      <c r="P61" s="23">
        <v>651864.13100000005</v>
      </c>
      <c r="Q61" s="29">
        <v>884709.64300000004</v>
      </c>
      <c r="S61" s="131"/>
      <c r="T61" s="23">
        <v>20</v>
      </c>
      <c r="U61" s="23">
        <v>217217.90599999999</v>
      </c>
      <c r="V61" s="23">
        <v>1592315.753</v>
      </c>
      <c r="W61" s="29">
        <v>2744360.486</v>
      </c>
    </row>
    <row r="62" spans="1:23" x14ac:dyDescent="0.2">
      <c r="A62" s="131"/>
      <c r="B62" s="23">
        <v>22</v>
      </c>
      <c r="C62" s="23">
        <v>7071.277</v>
      </c>
      <c r="D62" s="23">
        <v>133311.916</v>
      </c>
      <c r="E62" s="29">
        <v>22067.921999999999</v>
      </c>
      <c r="G62" s="131"/>
      <c r="H62" s="23">
        <v>22</v>
      </c>
      <c r="I62" s="23">
        <v>14566.909</v>
      </c>
      <c r="J62" s="23">
        <v>242313.546</v>
      </c>
      <c r="K62" s="29">
        <v>77630.490999999995</v>
      </c>
      <c r="M62" s="131"/>
      <c r="N62" s="23">
        <v>22</v>
      </c>
      <c r="O62" s="23">
        <v>74418.551999999996</v>
      </c>
      <c r="P62" s="23">
        <v>653982.06200000003</v>
      </c>
      <c r="Q62" s="29">
        <v>979145.40399999998</v>
      </c>
      <c r="S62" s="131"/>
      <c r="T62" s="23">
        <v>22</v>
      </c>
      <c r="U62" s="23">
        <v>234863.07500000001</v>
      </c>
      <c r="V62" s="23">
        <v>1796725.6410000001</v>
      </c>
      <c r="W62" s="29">
        <v>3358225.1030000001</v>
      </c>
    </row>
    <row r="63" spans="1:23" x14ac:dyDescent="0.2">
      <c r="A63" s="131"/>
      <c r="B63" s="23">
        <v>24</v>
      </c>
      <c r="C63" s="23">
        <v>6335.79</v>
      </c>
      <c r="D63" s="23">
        <v>129182.875</v>
      </c>
      <c r="E63" s="29">
        <v>22632.596000000001</v>
      </c>
      <c r="G63" s="131"/>
      <c r="H63" s="23">
        <v>24</v>
      </c>
      <c r="I63" s="23">
        <v>17342.418000000001</v>
      </c>
      <c r="J63" s="23">
        <v>318040.42300000001</v>
      </c>
      <c r="K63" s="29">
        <v>97053.101999999999</v>
      </c>
      <c r="M63" s="131"/>
      <c r="N63" s="23">
        <v>24</v>
      </c>
      <c r="O63" s="23">
        <v>93091.955000000002</v>
      </c>
      <c r="P63" s="23">
        <v>703758.91700000002</v>
      </c>
      <c r="Q63" s="29">
        <v>1525182.1680000001</v>
      </c>
      <c r="S63" s="131"/>
      <c r="T63" s="23">
        <v>24</v>
      </c>
      <c r="U63" s="23">
        <v>211032.69200000001</v>
      </c>
      <c r="V63" s="23">
        <v>1797669.023</v>
      </c>
      <c r="W63" s="29">
        <v>3253052.452</v>
      </c>
    </row>
    <row r="64" spans="1:23" x14ac:dyDescent="0.2">
      <c r="A64" s="131"/>
      <c r="B64" s="23">
        <v>26</v>
      </c>
      <c r="C64" s="23">
        <v>6556.3760000000002</v>
      </c>
      <c r="D64" s="23">
        <v>146313.14300000001</v>
      </c>
      <c r="E64" s="29">
        <v>23873.331999999999</v>
      </c>
      <c r="G64" s="131"/>
      <c r="H64" s="23">
        <v>26</v>
      </c>
      <c r="I64" s="23">
        <v>16944.330999999998</v>
      </c>
      <c r="J64" s="23">
        <v>348685.201</v>
      </c>
      <c r="K64" s="29">
        <v>90552.634000000005</v>
      </c>
      <c r="M64" s="131"/>
      <c r="N64" s="23">
        <v>26</v>
      </c>
      <c r="O64" s="23">
        <v>72351.691000000006</v>
      </c>
      <c r="P64" s="23">
        <v>751869.30900000001</v>
      </c>
      <c r="Q64" s="29">
        <v>1124331.68</v>
      </c>
      <c r="S64" s="131"/>
      <c r="T64" s="23">
        <v>26</v>
      </c>
      <c r="U64" s="23">
        <v>209304.495</v>
      </c>
      <c r="V64" s="23">
        <v>1651383.7309999999</v>
      </c>
      <c r="W64" s="29">
        <v>3773800.8930000002</v>
      </c>
    </row>
    <row r="65" spans="1:23" x14ac:dyDescent="0.2">
      <c r="A65" s="131"/>
      <c r="B65" s="23">
        <v>28</v>
      </c>
      <c r="C65" s="23">
        <v>6250.1509999999998</v>
      </c>
      <c r="D65" s="23">
        <v>149970.239</v>
      </c>
      <c r="E65" s="29">
        <v>24705.503000000001</v>
      </c>
      <c r="G65" s="131"/>
      <c r="H65" s="23">
        <v>28</v>
      </c>
      <c r="I65" s="23">
        <v>15559.558000000001</v>
      </c>
      <c r="J65" s="23">
        <v>346248.04399999999</v>
      </c>
      <c r="K65" s="29">
        <v>88387.13</v>
      </c>
      <c r="M65" s="131"/>
      <c r="N65" s="23">
        <v>28</v>
      </c>
      <c r="O65" s="23">
        <v>63976.038</v>
      </c>
      <c r="P65" s="23">
        <v>704649.14800000004</v>
      </c>
      <c r="Q65" s="29">
        <v>1082892.8640000001</v>
      </c>
      <c r="S65" s="131"/>
      <c r="T65" s="23">
        <v>28</v>
      </c>
      <c r="U65" s="23">
        <v>299666.68400000001</v>
      </c>
      <c r="V65" s="23">
        <v>2672468.5499999998</v>
      </c>
      <c r="W65" s="29">
        <v>5692492.7410000004</v>
      </c>
    </row>
    <row r="66" spans="1:23" x14ac:dyDescent="0.2">
      <c r="A66" s="131"/>
      <c r="B66" s="23">
        <v>30</v>
      </c>
      <c r="C66" s="23">
        <v>5861.0020000000004</v>
      </c>
      <c r="D66" s="23">
        <v>149809.451</v>
      </c>
      <c r="E66" s="29">
        <v>25681.982</v>
      </c>
      <c r="G66" s="131"/>
      <c r="H66" s="23">
        <v>30</v>
      </c>
      <c r="I66" s="23">
        <v>15880.5</v>
      </c>
      <c r="J66" s="23">
        <v>383281.21899999998</v>
      </c>
      <c r="K66" s="29">
        <v>92090.873000000007</v>
      </c>
      <c r="M66" s="131"/>
      <c r="N66" s="23">
        <v>30</v>
      </c>
      <c r="O66" s="23">
        <v>71319.801999999996</v>
      </c>
      <c r="P66" s="23">
        <v>884265.69700000004</v>
      </c>
      <c r="Q66" s="29">
        <v>1251658.2849999999</v>
      </c>
      <c r="S66" s="131"/>
      <c r="T66" s="23">
        <v>30</v>
      </c>
      <c r="U66" s="23">
        <v>199399.514</v>
      </c>
      <c r="V66" s="23">
        <v>2038896.8589999999</v>
      </c>
      <c r="W66" s="29">
        <v>3925334.702</v>
      </c>
    </row>
    <row r="67" spans="1:23" x14ac:dyDescent="0.2">
      <c r="A67" s="132"/>
      <c r="B67" s="30">
        <v>32</v>
      </c>
      <c r="C67" s="30">
        <v>21707.388999999999</v>
      </c>
      <c r="D67" s="30">
        <v>667672.35100000002</v>
      </c>
      <c r="E67" s="31">
        <v>26578.416000000001</v>
      </c>
      <c r="G67" s="132"/>
      <c r="H67" s="30">
        <v>32</v>
      </c>
      <c r="I67" s="30">
        <v>46629.078999999998</v>
      </c>
      <c r="J67" s="30">
        <v>1399174.6669999999</v>
      </c>
      <c r="K67" s="31">
        <v>91335.202999999994</v>
      </c>
      <c r="M67" s="132"/>
      <c r="N67" s="30">
        <v>32</v>
      </c>
      <c r="O67" s="30">
        <v>80826.391000000003</v>
      </c>
      <c r="P67" s="30">
        <v>1715700.9790000001</v>
      </c>
      <c r="Q67" s="31">
        <v>863034.40700000001</v>
      </c>
      <c r="S67" s="132"/>
      <c r="T67" s="30">
        <v>32</v>
      </c>
      <c r="U67" s="30">
        <v>229687.13399999999</v>
      </c>
      <c r="V67" s="30">
        <v>3916483.39</v>
      </c>
      <c r="W67" s="31">
        <v>3404323.5440000002</v>
      </c>
    </row>
  </sheetData>
  <mergeCells count="20">
    <mergeCell ref="A52:A67"/>
    <mergeCell ref="A36:A51"/>
    <mergeCell ref="A20:A35"/>
    <mergeCell ref="A1:B1"/>
    <mergeCell ref="A4:A19"/>
    <mergeCell ref="M1:N1"/>
    <mergeCell ref="M4:M19"/>
    <mergeCell ref="M20:M35"/>
    <mergeCell ref="M36:M51"/>
    <mergeCell ref="M52:M67"/>
    <mergeCell ref="G1:H1"/>
    <mergeCell ref="G4:G19"/>
    <mergeCell ref="G20:G35"/>
    <mergeCell ref="G36:G51"/>
    <mergeCell ref="G52:G67"/>
    <mergeCell ref="S1:T1"/>
    <mergeCell ref="S4:S19"/>
    <mergeCell ref="S20:S35"/>
    <mergeCell ref="S36:S51"/>
    <mergeCell ref="S52:S6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workbookViewId="0">
      <selection activeCell="F11" sqref="F11"/>
    </sheetView>
  </sheetViews>
  <sheetFormatPr baseColWidth="10" defaultRowHeight="16" x14ac:dyDescent="0.2"/>
  <cols>
    <col min="3" max="3" width="34.1640625" customWidth="1"/>
    <col min="4" max="4" width="24.5" customWidth="1"/>
    <col min="5" max="5" width="24" customWidth="1"/>
    <col min="8" max="8" width="10.83203125" customWidth="1"/>
    <col min="9" max="9" width="34.83203125" customWidth="1"/>
    <col min="10" max="10" width="25.33203125" customWidth="1"/>
    <col min="11" max="11" width="24.6640625" customWidth="1"/>
    <col min="15" max="15" width="33" customWidth="1"/>
    <col min="16" max="16" width="25.5" customWidth="1"/>
    <col min="17" max="17" width="25.6640625" customWidth="1"/>
    <col min="21" max="21" width="33.6640625" customWidth="1"/>
    <col min="22" max="22" width="25.33203125" customWidth="1"/>
    <col min="23" max="23" width="25.83203125" customWidth="1"/>
  </cols>
  <sheetData>
    <row r="1" spans="1:23" x14ac:dyDescent="0.2">
      <c r="A1" s="129" t="s">
        <v>11</v>
      </c>
      <c r="B1" s="129"/>
      <c r="G1" s="129" t="s">
        <v>15</v>
      </c>
      <c r="H1" s="129"/>
      <c r="M1" s="129" t="s">
        <v>16</v>
      </c>
      <c r="N1" s="129"/>
      <c r="S1" s="129" t="s">
        <v>17</v>
      </c>
      <c r="T1" s="129"/>
    </row>
    <row r="3" spans="1:23" x14ac:dyDescent="0.2">
      <c r="A3" s="32" t="s">
        <v>0</v>
      </c>
      <c r="B3" s="32" t="s">
        <v>8</v>
      </c>
      <c r="C3" s="32" t="s">
        <v>12</v>
      </c>
      <c r="D3" s="32" t="s">
        <v>13</v>
      </c>
      <c r="E3" s="32" t="s">
        <v>14</v>
      </c>
      <c r="G3" s="32" t="s">
        <v>0</v>
      </c>
      <c r="H3" s="32" t="s">
        <v>8</v>
      </c>
      <c r="I3" s="32" t="s">
        <v>12</v>
      </c>
      <c r="J3" s="32" t="s">
        <v>13</v>
      </c>
      <c r="K3" s="32" t="s">
        <v>14</v>
      </c>
      <c r="M3" s="32" t="s">
        <v>0</v>
      </c>
      <c r="N3" s="32" t="s">
        <v>8</v>
      </c>
      <c r="O3" s="32" t="s">
        <v>12</v>
      </c>
      <c r="P3" s="32" t="s">
        <v>13</v>
      </c>
      <c r="Q3" s="32" t="s">
        <v>14</v>
      </c>
      <c r="S3" s="32" t="s">
        <v>0</v>
      </c>
      <c r="T3" s="32" t="s">
        <v>8</v>
      </c>
      <c r="U3" s="32" t="s">
        <v>12</v>
      </c>
      <c r="V3" s="32" t="s">
        <v>13</v>
      </c>
      <c r="W3" s="32" t="s">
        <v>14</v>
      </c>
    </row>
    <row r="4" spans="1:23" x14ac:dyDescent="0.2">
      <c r="A4" s="130">
        <v>8000</v>
      </c>
      <c r="B4" s="27">
        <v>2</v>
      </c>
      <c r="C4" s="23">
        <v>16184.102999999999</v>
      </c>
      <c r="D4" s="23">
        <v>16186.314</v>
      </c>
      <c r="E4" s="29">
        <v>16178.486999999999</v>
      </c>
      <c r="G4" s="130">
        <v>8000</v>
      </c>
      <c r="H4" s="27">
        <v>2</v>
      </c>
      <c r="I4" s="23">
        <v>70321.445000000007</v>
      </c>
      <c r="J4" s="23">
        <v>70328.407000000007</v>
      </c>
      <c r="K4" s="29">
        <v>70301.476999999999</v>
      </c>
      <c r="M4" s="130">
        <v>8000</v>
      </c>
      <c r="N4" s="27">
        <v>2</v>
      </c>
      <c r="O4" s="23">
        <v>262476.95199999999</v>
      </c>
      <c r="P4" s="23">
        <v>262502.88799999998</v>
      </c>
      <c r="Q4" s="29">
        <v>262409.73499999999</v>
      </c>
      <c r="S4" s="130">
        <v>8000</v>
      </c>
      <c r="T4" s="27">
        <v>2</v>
      </c>
      <c r="U4" s="23">
        <v>999010.255</v>
      </c>
      <c r="V4" s="23">
        <v>999112.59</v>
      </c>
      <c r="W4" s="29">
        <v>998749.07400000002</v>
      </c>
    </row>
    <row r="5" spans="1:23" x14ac:dyDescent="0.2">
      <c r="A5" s="131"/>
      <c r="B5" s="23">
        <v>4</v>
      </c>
      <c r="C5" s="23">
        <v>9603.0490000000009</v>
      </c>
      <c r="D5" s="23">
        <v>22092.755000000001</v>
      </c>
      <c r="E5" s="29">
        <v>16309.204</v>
      </c>
      <c r="G5" s="131"/>
      <c r="H5" s="23">
        <v>4</v>
      </c>
      <c r="I5" s="23">
        <v>36475.1</v>
      </c>
      <c r="J5" s="23">
        <v>60818.75</v>
      </c>
      <c r="K5" s="29">
        <v>85039.025999999998</v>
      </c>
      <c r="M5" s="131"/>
      <c r="N5" s="23">
        <v>4</v>
      </c>
      <c r="O5" s="23">
        <v>122153.367</v>
      </c>
      <c r="P5" s="23">
        <v>167857.38500000001</v>
      </c>
      <c r="Q5" s="29">
        <v>320604.67099999997</v>
      </c>
      <c r="S5" s="131"/>
      <c r="T5" s="23">
        <v>4</v>
      </c>
      <c r="U5" s="23">
        <v>445672.93900000001</v>
      </c>
      <c r="V5" s="23">
        <v>547354.66700000002</v>
      </c>
      <c r="W5" s="29">
        <v>1234746.1540000001</v>
      </c>
    </row>
    <row r="6" spans="1:23" x14ac:dyDescent="0.2">
      <c r="A6" s="131"/>
      <c r="B6" s="23">
        <v>6</v>
      </c>
      <c r="C6" s="23">
        <v>8362.7360000000008</v>
      </c>
      <c r="D6" s="23">
        <v>33896.495000000003</v>
      </c>
      <c r="E6" s="29">
        <v>16258.69</v>
      </c>
      <c r="G6" s="131"/>
      <c r="H6" s="23">
        <v>6</v>
      </c>
      <c r="I6" s="23">
        <v>31806.592000000001</v>
      </c>
      <c r="J6" s="23">
        <v>74522.823999999993</v>
      </c>
      <c r="K6" s="29">
        <v>116240.772</v>
      </c>
      <c r="M6" s="131"/>
      <c r="N6" s="23">
        <v>6</v>
      </c>
      <c r="O6" s="23">
        <v>111107.91800000001</v>
      </c>
      <c r="P6" s="23">
        <v>206913.82399999999</v>
      </c>
      <c r="Q6" s="29">
        <v>459466.76699999999</v>
      </c>
      <c r="S6" s="131"/>
      <c r="T6" s="23">
        <v>6</v>
      </c>
      <c r="U6" s="23">
        <v>398787.864</v>
      </c>
      <c r="V6" s="23">
        <v>545414.14500000002</v>
      </c>
      <c r="W6" s="29">
        <v>1846310.9550000001</v>
      </c>
    </row>
    <row r="7" spans="1:23" x14ac:dyDescent="0.2">
      <c r="A7" s="131"/>
      <c r="B7" s="23">
        <v>8</v>
      </c>
      <c r="C7" s="23">
        <v>7513.2939999999999</v>
      </c>
      <c r="D7" s="23">
        <v>43796.985000000001</v>
      </c>
      <c r="E7" s="29">
        <v>16270.75</v>
      </c>
      <c r="G7" s="131"/>
      <c r="H7" s="23">
        <v>8</v>
      </c>
      <c r="I7" s="23">
        <v>31324.84</v>
      </c>
      <c r="J7" s="23">
        <v>86456.428</v>
      </c>
      <c r="K7" s="29">
        <v>164015.57999999999</v>
      </c>
      <c r="M7" s="131"/>
      <c r="N7" s="23">
        <v>8</v>
      </c>
      <c r="O7" s="23">
        <v>106941.63400000001</v>
      </c>
      <c r="P7" s="23">
        <v>218590.701</v>
      </c>
      <c r="Q7" s="29">
        <v>636504.09699999995</v>
      </c>
      <c r="S7" s="131"/>
      <c r="T7" s="23">
        <v>8</v>
      </c>
      <c r="U7" s="23">
        <v>409496.32500000001</v>
      </c>
      <c r="V7" s="23">
        <v>572898.51300000004</v>
      </c>
      <c r="W7" s="29">
        <v>2701255.787</v>
      </c>
    </row>
    <row r="8" spans="1:23" x14ac:dyDescent="0.2">
      <c r="A8" s="131"/>
      <c r="B8" s="23">
        <v>10</v>
      </c>
      <c r="C8" s="23">
        <v>7220.9570000000003</v>
      </c>
      <c r="D8" s="23">
        <v>55745.627</v>
      </c>
      <c r="E8" s="29">
        <v>16419.019</v>
      </c>
      <c r="G8" s="131"/>
      <c r="H8" s="23">
        <v>10</v>
      </c>
      <c r="I8" s="23">
        <v>22780.016</v>
      </c>
      <c r="J8" s="23">
        <v>123146.871</v>
      </c>
      <c r="K8" s="29">
        <v>104512.507</v>
      </c>
      <c r="M8" s="131"/>
      <c r="N8" s="23">
        <v>10</v>
      </c>
      <c r="O8" s="23">
        <v>86929.506999999998</v>
      </c>
      <c r="P8" s="23">
        <v>320842.80800000002</v>
      </c>
      <c r="Q8" s="29">
        <v>547910.71200000006</v>
      </c>
      <c r="S8" s="131"/>
      <c r="T8" s="23">
        <v>10</v>
      </c>
      <c r="U8" s="23">
        <v>315219.45199999999</v>
      </c>
      <c r="V8" s="23">
        <v>924497.18</v>
      </c>
      <c r="W8" s="29">
        <v>2225520.3909999998</v>
      </c>
    </row>
    <row r="9" spans="1:23" x14ac:dyDescent="0.2">
      <c r="A9" s="131"/>
      <c r="B9" s="23">
        <v>12</v>
      </c>
      <c r="C9" s="23">
        <v>6758.4319999999998</v>
      </c>
      <c r="D9" s="23">
        <v>64766.31</v>
      </c>
      <c r="E9" s="29">
        <v>16269.833000000001</v>
      </c>
      <c r="G9" s="131"/>
      <c r="H9" s="23">
        <v>12</v>
      </c>
      <c r="I9" s="23">
        <v>17287.275000000001</v>
      </c>
      <c r="J9" s="23">
        <v>143745.60699999999</v>
      </c>
      <c r="K9" s="29">
        <v>63524.624000000003</v>
      </c>
      <c r="M9" s="131"/>
      <c r="N9" s="23">
        <v>12</v>
      </c>
      <c r="O9" s="23">
        <v>74663.83</v>
      </c>
      <c r="P9" s="23">
        <v>351399.85100000002</v>
      </c>
      <c r="Q9" s="29">
        <v>543902.24600000004</v>
      </c>
      <c r="S9" s="131"/>
      <c r="T9" s="23">
        <v>12</v>
      </c>
      <c r="U9" s="23">
        <v>268968.69799999997</v>
      </c>
      <c r="V9" s="23">
        <v>1048539.955</v>
      </c>
      <c r="W9" s="29">
        <v>2176464.523</v>
      </c>
    </row>
    <row r="10" spans="1:23" x14ac:dyDescent="0.2">
      <c r="A10" s="131"/>
      <c r="B10" s="23">
        <v>14</v>
      </c>
      <c r="C10" s="23">
        <v>6569.5450000000001</v>
      </c>
      <c r="D10" s="23">
        <v>75525.672000000006</v>
      </c>
      <c r="E10" s="29">
        <v>16382.773999999999</v>
      </c>
      <c r="G10" s="131"/>
      <c r="H10" s="23">
        <v>14</v>
      </c>
      <c r="I10" s="23">
        <v>15581.496999999999</v>
      </c>
      <c r="J10" s="23">
        <v>164302.652</v>
      </c>
      <c r="K10" s="29">
        <v>53630.862000000001</v>
      </c>
      <c r="M10" s="131"/>
      <c r="N10" s="23">
        <v>14</v>
      </c>
      <c r="O10" s="23">
        <v>66031.948000000004</v>
      </c>
      <c r="P10" s="23">
        <v>346476.38500000001</v>
      </c>
      <c r="Q10" s="29">
        <v>577182.08100000001</v>
      </c>
      <c r="S10" s="131"/>
      <c r="T10" s="23">
        <v>14</v>
      </c>
      <c r="U10" s="23">
        <v>223063.641</v>
      </c>
      <c r="V10" s="23">
        <v>689040.6</v>
      </c>
      <c r="W10" s="29">
        <v>2430673.1179999998</v>
      </c>
    </row>
    <row r="11" spans="1:23" x14ac:dyDescent="0.2">
      <c r="A11" s="131"/>
      <c r="B11" s="23">
        <v>16</v>
      </c>
      <c r="C11" s="23">
        <v>6256.09</v>
      </c>
      <c r="D11" s="23">
        <v>83673.088000000003</v>
      </c>
      <c r="E11" s="29">
        <v>16322.44</v>
      </c>
      <c r="G11" s="131"/>
      <c r="H11" s="23">
        <v>16</v>
      </c>
      <c r="I11" s="23">
        <v>14957.981</v>
      </c>
      <c r="J11" s="23">
        <v>184802.21599999999</v>
      </c>
      <c r="K11" s="29">
        <v>54247.705999999998</v>
      </c>
      <c r="M11" s="131"/>
      <c r="N11" s="23">
        <v>16</v>
      </c>
      <c r="O11" s="23">
        <v>61767.595999999998</v>
      </c>
      <c r="P11" s="23">
        <v>333781.38199999998</v>
      </c>
      <c r="Q11" s="29">
        <v>653450.97</v>
      </c>
      <c r="S11" s="131"/>
      <c r="T11" s="23">
        <v>16</v>
      </c>
      <c r="U11" s="23">
        <v>201502.20300000001</v>
      </c>
      <c r="V11" s="23">
        <v>1023839.934</v>
      </c>
      <c r="W11" s="29">
        <v>2196030.483</v>
      </c>
    </row>
    <row r="12" spans="1:23" x14ac:dyDescent="0.2">
      <c r="A12" s="131"/>
      <c r="B12" s="23">
        <v>18</v>
      </c>
      <c r="C12" s="23">
        <v>6606.27</v>
      </c>
      <c r="D12" s="23">
        <v>99004.31</v>
      </c>
      <c r="E12" s="29">
        <v>19827.564999999999</v>
      </c>
      <c r="G12" s="131"/>
      <c r="H12" s="23">
        <v>18</v>
      </c>
      <c r="I12" s="23">
        <v>17533.906999999999</v>
      </c>
      <c r="J12" s="23">
        <v>211695.40400000001</v>
      </c>
      <c r="K12" s="29">
        <v>103119.46</v>
      </c>
      <c r="M12" s="131"/>
      <c r="N12" s="23">
        <v>18</v>
      </c>
      <c r="O12" s="23">
        <v>61821.434000000001</v>
      </c>
      <c r="P12" s="23">
        <v>457736.24</v>
      </c>
      <c r="Q12" s="29">
        <v>653445.66700000002</v>
      </c>
      <c r="S12" s="131"/>
      <c r="T12" s="23">
        <v>18</v>
      </c>
      <c r="U12" s="23">
        <v>275033.21999999997</v>
      </c>
      <c r="V12" s="23">
        <v>1845387.9410000001</v>
      </c>
      <c r="W12" s="29">
        <v>3097011.1439999999</v>
      </c>
    </row>
    <row r="13" spans="1:23" x14ac:dyDescent="0.2">
      <c r="A13" s="131"/>
      <c r="B13" s="23">
        <v>20</v>
      </c>
      <c r="C13" s="23">
        <v>6753.12</v>
      </c>
      <c r="D13" s="23">
        <v>111208.522</v>
      </c>
      <c r="E13" s="29">
        <v>23653.294000000002</v>
      </c>
      <c r="G13" s="131"/>
      <c r="H13" s="23">
        <v>20</v>
      </c>
      <c r="I13" s="23">
        <v>17433.127</v>
      </c>
      <c r="J13" s="23">
        <v>245610.54699999999</v>
      </c>
      <c r="K13" s="29">
        <v>102118.83900000001</v>
      </c>
      <c r="M13" s="131"/>
      <c r="N13" s="23">
        <v>20</v>
      </c>
      <c r="O13" s="23">
        <v>72155.644</v>
      </c>
      <c r="P13" s="23">
        <v>624537.96100000001</v>
      </c>
      <c r="Q13" s="29">
        <v>816350.299</v>
      </c>
      <c r="S13" s="131"/>
      <c r="T13" s="23">
        <v>20</v>
      </c>
      <c r="U13" s="23">
        <v>252500.929</v>
      </c>
      <c r="V13" s="23">
        <v>1812192.301</v>
      </c>
      <c r="W13" s="29">
        <v>3230775.7579999999</v>
      </c>
    </row>
    <row r="14" spans="1:23" x14ac:dyDescent="0.2">
      <c r="A14" s="131"/>
      <c r="B14" s="23">
        <v>22</v>
      </c>
      <c r="C14" s="23">
        <v>6563.8950000000004</v>
      </c>
      <c r="D14" s="23">
        <v>122069.219</v>
      </c>
      <c r="E14" s="29">
        <v>22175.242999999999</v>
      </c>
      <c r="G14" s="131"/>
      <c r="H14" s="23">
        <v>22</v>
      </c>
      <c r="I14" s="23">
        <v>17466.609</v>
      </c>
      <c r="J14" s="23">
        <v>295752.79100000003</v>
      </c>
      <c r="K14" s="29">
        <v>87835.379000000001</v>
      </c>
      <c r="M14" s="131"/>
      <c r="N14" s="23">
        <v>22</v>
      </c>
      <c r="O14" s="23">
        <v>70381.520999999993</v>
      </c>
      <c r="P14" s="23">
        <v>664716.97199999995</v>
      </c>
      <c r="Q14" s="29">
        <v>881151.62199999997</v>
      </c>
      <c r="S14" s="131"/>
      <c r="T14" s="23">
        <v>22</v>
      </c>
      <c r="U14" s="23">
        <v>277741.84299999999</v>
      </c>
      <c r="V14" s="23">
        <v>2007547.166</v>
      </c>
      <c r="W14" s="29">
        <v>4085762.156</v>
      </c>
    </row>
    <row r="15" spans="1:23" x14ac:dyDescent="0.2">
      <c r="A15" s="131"/>
      <c r="B15" s="23">
        <v>24</v>
      </c>
      <c r="C15" s="23">
        <v>6369.2539999999999</v>
      </c>
      <c r="D15" s="23">
        <v>129124.70600000001</v>
      </c>
      <c r="E15" s="29">
        <v>23427.955000000002</v>
      </c>
      <c r="G15" s="131"/>
      <c r="H15" s="23">
        <v>24</v>
      </c>
      <c r="I15" s="23">
        <v>17119.814999999999</v>
      </c>
      <c r="J15" s="23">
        <v>297860.95</v>
      </c>
      <c r="K15" s="29">
        <v>111920.084</v>
      </c>
      <c r="M15" s="131"/>
      <c r="N15" s="23">
        <v>24</v>
      </c>
      <c r="O15" s="23">
        <v>78150.292000000001</v>
      </c>
      <c r="P15" s="23">
        <v>809121.56400000001</v>
      </c>
      <c r="Q15" s="29">
        <v>1061941.0120000001</v>
      </c>
      <c r="S15" s="131"/>
      <c r="T15" s="23">
        <v>24</v>
      </c>
      <c r="U15" s="23">
        <v>266823.46399999998</v>
      </c>
      <c r="V15" s="23">
        <v>2304336.8539999998</v>
      </c>
      <c r="W15" s="29">
        <v>4082120.0869999998</v>
      </c>
    </row>
    <row r="16" spans="1:23" x14ac:dyDescent="0.2">
      <c r="A16" s="131"/>
      <c r="B16" s="23">
        <v>26</v>
      </c>
      <c r="C16" s="23">
        <v>6122.7839999999997</v>
      </c>
      <c r="D16" s="23">
        <v>134686.26999999999</v>
      </c>
      <c r="E16" s="29">
        <v>24224.652999999998</v>
      </c>
      <c r="G16" s="131"/>
      <c r="H16" s="23">
        <v>26</v>
      </c>
      <c r="I16" s="23">
        <v>16399.514999999999</v>
      </c>
      <c r="J16" s="23">
        <v>339904.16</v>
      </c>
      <c r="K16" s="29">
        <v>85560.481</v>
      </c>
      <c r="M16" s="131"/>
      <c r="N16" s="23">
        <v>26</v>
      </c>
      <c r="O16" s="23">
        <v>76385.59</v>
      </c>
      <c r="P16" s="23">
        <v>822625.03899999999</v>
      </c>
      <c r="Q16" s="29">
        <v>1159372.1710000001</v>
      </c>
      <c r="S16" s="131"/>
      <c r="T16" s="23">
        <v>26</v>
      </c>
      <c r="U16" s="23">
        <v>244884.15400000001</v>
      </c>
      <c r="V16" s="23">
        <v>2151247.7179999999</v>
      </c>
      <c r="W16" s="29">
        <v>4196438.7139999997</v>
      </c>
    </row>
    <row r="17" spans="1:23" x14ac:dyDescent="0.2">
      <c r="A17" s="131"/>
      <c r="B17" s="23">
        <v>28</v>
      </c>
      <c r="C17" s="23">
        <v>6309.991</v>
      </c>
      <c r="D17" s="23">
        <v>151586.53899999999</v>
      </c>
      <c r="E17" s="29">
        <v>24758.491000000002</v>
      </c>
      <c r="G17" s="131"/>
      <c r="H17" s="23">
        <v>28</v>
      </c>
      <c r="I17" s="23">
        <v>17421.687999999998</v>
      </c>
      <c r="J17" s="23">
        <v>391068.10399999999</v>
      </c>
      <c r="K17" s="29">
        <v>95536.154999999999</v>
      </c>
      <c r="M17" s="131"/>
      <c r="N17" s="23">
        <v>28</v>
      </c>
      <c r="O17" s="23">
        <v>71842.312999999995</v>
      </c>
      <c r="P17" s="23">
        <v>849938.23400000005</v>
      </c>
      <c r="Q17" s="29">
        <v>1156255.892</v>
      </c>
      <c r="S17" s="131"/>
      <c r="T17" s="23">
        <v>28</v>
      </c>
      <c r="U17" s="23">
        <v>237488.538</v>
      </c>
      <c r="V17" s="23">
        <v>1948028.2290000001</v>
      </c>
      <c r="W17" s="29">
        <v>4679776.9529999997</v>
      </c>
    </row>
    <row r="18" spans="1:23" x14ac:dyDescent="0.2">
      <c r="A18" s="131"/>
      <c r="B18" s="23">
        <v>30</v>
      </c>
      <c r="C18" s="23">
        <v>36514.915999999997</v>
      </c>
      <c r="D18" s="23">
        <v>1068972.4350000001</v>
      </c>
      <c r="E18" s="29">
        <v>25974.405999999999</v>
      </c>
      <c r="G18" s="131"/>
      <c r="H18" s="23">
        <v>30</v>
      </c>
      <c r="I18" s="23">
        <v>48057.686999999998</v>
      </c>
      <c r="J18" s="23">
        <v>1348288.3929999999</v>
      </c>
      <c r="K18" s="29">
        <v>91521.930999999997</v>
      </c>
      <c r="M18" s="131"/>
      <c r="N18" s="23">
        <v>30</v>
      </c>
      <c r="O18" s="23">
        <v>95342.801999999996</v>
      </c>
      <c r="P18" s="23">
        <v>2001311.773</v>
      </c>
      <c r="Q18" s="29">
        <v>852454.31900000002</v>
      </c>
      <c r="S18" s="131"/>
      <c r="T18" s="23">
        <v>30</v>
      </c>
      <c r="U18" s="23">
        <v>206589.777</v>
      </c>
      <c r="V18" s="23">
        <v>1522421.598</v>
      </c>
      <c r="W18" s="29">
        <v>4649593.3389999997</v>
      </c>
    </row>
    <row r="19" spans="1:23" x14ac:dyDescent="0.2">
      <c r="A19" s="131"/>
      <c r="B19" s="23">
        <v>32</v>
      </c>
      <c r="C19" s="23">
        <v>17046.188999999998</v>
      </c>
      <c r="D19" s="23">
        <v>519194.84499999997</v>
      </c>
      <c r="E19" s="29">
        <v>26429.618999999999</v>
      </c>
      <c r="G19" s="131"/>
      <c r="H19" s="23">
        <v>32</v>
      </c>
      <c r="I19" s="23">
        <v>59832.057000000001</v>
      </c>
      <c r="J19" s="23">
        <v>1813505.77</v>
      </c>
      <c r="K19" s="29">
        <v>99418.342000000004</v>
      </c>
      <c r="M19" s="131"/>
      <c r="N19" s="23">
        <v>32</v>
      </c>
      <c r="O19" s="23">
        <v>83468.759000000005</v>
      </c>
      <c r="P19" s="23">
        <v>1866858.101</v>
      </c>
      <c r="Q19" s="29">
        <v>798874.29399999999</v>
      </c>
      <c r="S19" s="131"/>
      <c r="T19" s="23">
        <v>32</v>
      </c>
      <c r="U19" s="23">
        <v>235847.89499999999</v>
      </c>
      <c r="V19" s="23">
        <v>4055256.656</v>
      </c>
      <c r="W19" s="29">
        <v>3464567.4870000002</v>
      </c>
    </row>
    <row r="20" spans="1:23" x14ac:dyDescent="0.2">
      <c r="A20" s="131"/>
      <c r="B20" s="24">
        <f>B19+2</f>
        <v>34</v>
      </c>
      <c r="C20" s="23">
        <v>20613.947</v>
      </c>
      <c r="D20" s="23">
        <v>674841.80500000005</v>
      </c>
      <c r="E20" s="29">
        <v>25499.749</v>
      </c>
      <c r="G20" s="131"/>
      <c r="H20" s="24">
        <f>H19+2</f>
        <v>34</v>
      </c>
      <c r="I20" s="23">
        <v>36155.957999999999</v>
      </c>
      <c r="J20" s="23">
        <v>1138712.081</v>
      </c>
      <c r="K20" s="29">
        <v>89220.823000000004</v>
      </c>
      <c r="M20" s="131"/>
      <c r="N20" s="24">
        <f>N19+2</f>
        <v>34</v>
      </c>
      <c r="O20" s="23">
        <v>90150.025999999998</v>
      </c>
      <c r="P20" s="23">
        <v>2430943.3059999999</v>
      </c>
      <c r="Q20" s="29">
        <v>626617.804</v>
      </c>
      <c r="S20" s="131"/>
      <c r="T20" s="24">
        <f>T19+2</f>
        <v>34</v>
      </c>
      <c r="U20" s="23">
        <v>229497.85800000001</v>
      </c>
      <c r="V20" s="23">
        <v>4045597.1329999999</v>
      </c>
      <c r="W20" s="29">
        <v>3724197.69</v>
      </c>
    </row>
    <row r="21" spans="1:23" x14ac:dyDescent="0.2">
      <c r="A21" s="131"/>
      <c r="B21" s="24">
        <f t="shared" ref="B21:B35" si="0">B20+2</f>
        <v>36</v>
      </c>
      <c r="C21" s="23">
        <v>33315.919999999998</v>
      </c>
      <c r="D21" s="23">
        <v>1173324.5430000001</v>
      </c>
      <c r="E21" s="29">
        <v>25205.620999999999</v>
      </c>
      <c r="G21" s="131"/>
      <c r="H21" s="24">
        <f t="shared" ref="H21:H35" si="1">H20+2</f>
        <v>36</v>
      </c>
      <c r="I21" s="23">
        <v>54532.375</v>
      </c>
      <c r="J21" s="23">
        <v>1871477.608</v>
      </c>
      <c r="K21" s="29">
        <v>89620.543999999994</v>
      </c>
      <c r="M21" s="131"/>
      <c r="N21" s="24">
        <f t="shared" ref="N21:N35" si="2">N20+2</f>
        <v>36</v>
      </c>
      <c r="O21" s="23">
        <v>78230.17</v>
      </c>
      <c r="P21" s="23">
        <v>2141029.872</v>
      </c>
      <c r="Q21" s="29">
        <v>665615.272</v>
      </c>
      <c r="S21" s="131"/>
      <c r="T21" s="24">
        <f t="shared" ref="T21:T35" si="3">T20+2</f>
        <v>36</v>
      </c>
      <c r="U21" s="23">
        <v>215636.682</v>
      </c>
      <c r="V21" s="23">
        <v>4326108.477</v>
      </c>
      <c r="W21" s="29">
        <v>3399487.1</v>
      </c>
    </row>
    <row r="22" spans="1:23" x14ac:dyDescent="0.2">
      <c r="A22" s="131"/>
      <c r="B22" s="24">
        <f t="shared" si="0"/>
        <v>38</v>
      </c>
      <c r="C22" s="23">
        <v>27673.953000000001</v>
      </c>
      <c r="D22" s="23">
        <v>1026592.618</v>
      </c>
      <c r="E22" s="29">
        <v>24432.53</v>
      </c>
      <c r="G22" s="131"/>
      <c r="H22" s="24">
        <f t="shared" si="1"/>
        <v>38</v>
      </c>
      <c r="I22" s="23">
        <v>61370.184999999998</v>
      </c>
      <c r="J22" s="23">
        <v>2242968.7740000002</v>
      </c>
      <c r="K22" s="29">
        <v>86702.633000000002</v>
      </c>
      <c r="M22" s="131"/>
      <c r="N22" s="24">
        <f t="shared" si="2"/>
        <v>38</v>
      </c>
      <c r="O22" s="23">
        <v>75965.335999999996</v>
      </c>
      <c r="P22" s="23">
        <v>2190994.8790000002</v>
      </c>
      <c r="Q22" s="29">
        <v>685371.83</v>
      </c>
      <c r="S22" s="131"/>
      <c r="T22" s="24">
        <f t="shared" si="3"/>
        <v>38</v>
      </c>
      <c r="U22" s="23">
        <v>217449.33199999999</v>
      </c>
      <c r="V22" s="23">
        <v>4661195.8770000003</v>
      </c>
      <c r="W22" s="29">
        <v>3561580.5430000001</v>
      </c>
    </row>
    <row r="23" spans="1:23" x14ac:dyDescent="0.2">
      <c r="A23" s="131"/>
      <c r="B23" s="24">
        <f t="shared" si="0"/>
        <v>40</v>
      </c>
      <c r="C23" s="23">
        <v>56283.381999999998</v>
      </c>
      <c r="D23" s="23">
        <v>2222940.216</v>
      </c>
      <c r="E23" s="29">
        <v>27299.782999999999</v>
      </c>
      <c r="G23" s="131"/>
      <c r="H23" s="24">
        <f t="shared" si="1"/>
        <v>40</v>
      </c>
      <c r="I23" s="23">
        <v>52454.097000000002</v>
      </c>
      <c r="J23" s="23">
        <v>2009927.176</v>
      </c>
      <c r="K23" s="29">
        <v>85048.241999999998</v>
      </c>
      <c r="M23" s="131"/>
      <c r="N23" s="24">
        <f t="shared" si="2"/>
        <v>40</v>
      </c>
      <c r="O23" s="23">
        <v>79253.960000000006</v>
      </c>
      <c r="P23" s="23">
        <v>2579865.3930000002</v>
      </c>
      <c r="Q23" s="29">
        <v>578442.99100000004</v>
      </c>
      <c r="S23" s="131"/>
      <c r="T23" s="24">
        <f t="shared" si="3"/>
        <v>40</v>
      </c>
      <c r="U23" s="23">
        <v>200297.92</v>
      </c>
      <c r="V23" s="23">
        <v>4753566.3250000002</v>
      </c>
      <c r="W23" s="29">
        <v>3209468.54</v>
      </c>
    </row>
    <row r="24" spans="1:23" x14ac:dyDescent="0.2">
      <c r="A24" s="131"/>
      <c r="B24" s="24">
        <f t="shared" si="0"/>
        <v>42</v>
      </c>
      <c r="C24" s="23">
        <v>64393.627</v>
      </c>
      <c r="D24" s="23">
        <v>2675544.7370000002</v>
      </c>
      <c r="E24" s="29">
        <v>28181.45</v>
      </c>
      <c r="G24" s="131"/>
      <c r="H24" s="24">
        <f t="shared" si="1"/>
        <v>42</v>
      </c>
      <c r="I24" s="23">
        <v>63361.061000000002</v>
      </c>
      <c r="J24" s="23">
        <v>2573267.3459999999</v>
      </c>
      <c r="K24" s="29">
        <v>84494.797000000006</v>
      </c>
      <c r="M24" s="131"/>
      <c r="N24" s="24">
        <f t="shared" si="2"/>
        <v>42</v>
      </c>
      <c r="O24" s="23">
        <v>78245.078999999998</v>
      </c>
      <c r="P24" s="23">
        <v>2749723.716</v>
      </c>
      <c r="Q24" s="29">
        <v>523538.04200000002</v>
      </c>
      <c r="S24" s="131"/>
      <c r="T24" s="24">
        <f t="shared" si="3"/>
        <v>42</v>
      </c>
      <c r="U24" s="23">
        <v>183200.117</v>
      </c>
      <c r="V24" s="23">
        <v>4122178.534</v>
      </c>
      <c r="W24" s="29">
        <v>3521035.0410000002</v>
      </c>
    </row>
    <row r="25" spans="1:23" x14ac:dyDescent="0.2">
      <c r="A25" s="131"/>
      <c r="B25" s="24">
        <f t="shared" si="0"/>
        <v>44</v>
      </c>
      <c r="C25" s="23">
        <v>44828.093999999997</v>
      </c>
      <c r="D25" s="23">
        <v>1945478.348</v>
      </c>
      <c r="E25" s="29">
        <v>25459.791000000001</v>
      </c>
      <c r="G25" s="131"/>
      <c r="H25" s="24">
        <f t="shared" si="1"/>
        <v>44</v>
      </c>
      <c r="I25" s="23">
        <v>29717.615000000002</v>
      </c>
      <c r="J25" s="23">
        <v>1222896.7890000001</v>
      </c>
      <c r="K25" s="29">
        <v>79726.317999999999</v>
      </c>
      <c r="M25" s="131"/>
      <c r="N25" s="24">
        <f t="shared" si="2"/>
        <v>44</v>
      </c>
      <c r="O25" s="23">
        <v>93810.027000000002</v>
      </c>
      <c r="P25" s="23">
        <v>3605062.5419999999</v>
      </c>
      <c r="Q25" s="29">
        <v>508159.52500000002</v>
      </c>
      <c r="S25" s="131"/>
      <c r="T25" s="24">
        <f t="shared" si="3"/>
        <v>44</v>
      </c>
      <c r="U25" s="23">
        <v>160376.951</v>
      </c>
      <c r="V25" s="23">
        <v>2838903.3119999999</v>
      </c>
      <c r="W25" s="29">
        <v>4161384.031</v>
      </c>
    </row>
    <row r="26" spans="1:23" x14ac:dyDescent="0.2">
      <c r="A26" s="131"/>
      <c r="B26" s="24">
        <f t="shared" si="0"/>
        <v>46</v>
      </c>
      <c r="C26" s="23">
        <v>27714.056</v>
      </c>
      <c r="D26" s="23">
        <v>1249696.1540000001</v>
      </c>
      <c r="E26" s="29">
        <v>23427.562000000002</v>
      </c>
      <c r="G26" s="131"/>
      <c r="H26" s="24">
        <f t="shared" si="1"/>
        <v>46</v>
      </c>
      <c r="I26" s="23">
        <v>30493.859</v>
      </c>
      <c r="J26" s="23">
        <v>1317475.0330000001</v>
      </c>
      <c r="K26" s="29">
        <v>80804.805999999997</v>
      </c>
      <c r="M26" s="131"/>
      <c r="N26" s="24">
        <f t="shared" si="2"/>
        <v>46</v>
      </c>
      <c r="O26" s="23">
        <v>46151.911</v>
      </c>
      <c r="P26" s="23">
        <v>1320027.2919999999</v>
      </c>
      <c r="Q26" s="29">
        <v>786046.58499999996</v>
      </c>
      <c r="S26" s="131"/>
      <c r="T26" s="24">
        <f t="shared" si="3"/>
        <v>46</v>
      </c>
      <c r="U26" s="23">
        <v>196341.05</v>
      </c>
      <c r="V26" s="23">
        <v>5409172.1509999996</v>
      </c>
      <c r="W26" s="29">
        <v>3562104.537</v>
      </c>
    </row>
    <row r="27" spans="1:23" x14ac:dyDescent="0.2">
      <c r="A27" s="131"/>
      <c r="B27" s="24">
        <f t="shared" si="0"/>
        <v>48</v>
      </c>
      <c r="C27" s="23">
        <v>31931.124</v>
      </c>
      <c r="D27" s="23">
        <v>1506330.818</v>
      </c>
      <c r="E27" s="29">
        <v>23201.324000000001</v>
      </c>
      <c r="G27" s="131"/>
      <c r="H27" s="24">
        <f t="shared" si="1"/>
        <v>48</v>
      </c>
      <c r="I27" s="23">
        <v>40269.771000000001</v>
      </c>
      <c r="J27" s="23">
        <v>1850226.551</v>
      </c>
      <c r="K27" s="29">
        <v>79806.111000000004</v>
      </c>
      <c r="M27" s="131"/>
      <c r="N27" s="24">
        <f t="shared" si="2"/>
        <v>48</v>
      </c>
      <c r="O27" s="23">
        <v>58109.27</v>
      </c>
      <c r="P27" s="23">
        <v>2128691.5750000002</v>
      </c>
      <c r="Q27" s="29">
        <v>643581.32700000005</v>
      </c>
      <c r="S27" s="131"/>
      <c r="T27" s="24">
        <f t="shared" si="3"/>
        <v>48</v>
      </c>
      <c r="U27" s="23">
        <v>214718.40700000001</v>
      </c>
      <c r="V27" s="23">
        <v>4580898.7889999999</v>
      </c>
      <c r="W27" s="29">
        <v>5653124.7719999999</v>
      </c>
    </row>
    <row r="28" spans="1:23" x14ac:dyDescent="0.2">
      <c r="A28" s="131"/>
      <c r="B28" s="24">
        <f t="shared" si="0"/>
        <v>50</v>
      </c>
      <c r="C28" s="23">
        <v>38648.142</v>
      </c>
      <c r="D28" s="23">
        <v>1906449.733</v>
      </c>
      <c r="E28" s="29">
        <v>23812.523000000001</v>
      </c>
      <c r="G28" s="131"/>
      <c r="H28" s="24">
        <f t="shared" si="1"/>
        <v>50</v>
      </c>
      <c r="I28" s="23">
        <v>44262.392</v>
      </c>
      <c r="J28" s="23">
        <v>2125204.7220000001</v>
      </c>
      <c r="K28" s="29">
        <v>82821.203999999998</v>
      </c>
      <c r="M28" s="131"/>
      <c r="N28" s="24">
        <f t="shared" si="2"/>
        <v>50</v>
      </c>
      <c r="O28" s="23">
        <v>80661.978000000003</v>
      </c>
      <c r="P28" s="23">
        <v>3416784.2990000001</v>
      </c>
      <c r="Q28" s="29">
        <v>597108.80299999996</v>
      </c>
      <c r="S28" s="131"/>
      <c r="T28" s="24">
        <f t="shared" si="3"/>
        <v>50</v>
      </c>
      <c r="U28" s="23">
        <v>157070.20699999999</v>
      </c>
      <c r="V28" s="23">
        <v>4420531.0410000002</v>
      </c>
      <c r="W28" s="29">
        <v>3358814.4049999998</v>
      </c>
    </row>
    <row r="29" spans="1:23" x14ac:dyDescent="0.2">
      <c r="A29" s="131"/>
      <c r="B29" s="24">
        <f t="shared" si="0"/>
        <v>52</v>
      </c>
      <c r="C29" s="23">
        <v>66381.126999999993</v>
      </c>
      <c r="D29" s="23">
        <v>3421686.3640000001</v>
      </c>
      <c r="E29" s="29">
        <v>27985.065999999999</v>
      </c>
      <c r="G29" s="131"/>
      <c r="H29" s="24">
        <f t="shared" si="1"/>
        <v>52</v>
      </c>
      <c r="I29" s="23">
        <v>23338.719000000001</v>
      </c>
      <c r="J29" s="23">
        <v>1127705.311</v>
      </c>
      <c r="K29" s="29">
        <v>81012.414999999994</v>
      </c>
      <c r="M29" s="131"/>
      <c r="N29" s="24">
        <f t="shared" si="2"/>
        <v>52</v>
      </c>
      <c r="O29" s="23">
        <v>72307.960999999996</v>
      </c>
      <c r="P29" s="23">
        <v>3083713.9759999998</v>
      </c>
      <c r="Q29" s="29">
        <v>657015.48400000005</v>
      </c>
      <c r="S29" s="131"/>
      <c r="T29" s="24">
        <f t="shared" si="3"/>
        <v>52</v>
      </c>
      <c r="U29" s="23">
        <v>172336.65599999999</v>
      </c>
      <c r="V29" s="23">
        <v>4477288.4759999998</v>
      </c>
      <c r="W29" s="29">
        <v>4405798.7939999998</v>
      </c>
    </row>
    <row r="30" spans="1:23" x14ac:dyDescent="0.2">
      <c r="A30" s="131"/>
      <c r="B30" s="24">
        <f t="shared" si="0"/>
        <v>54</v>
      </c>
      <c r="C30" s="23">
        <v>64580.275999999998</v>
      </c>
      <c r="D30" s="23">
        <v>3458300.4980000001</v>
      </c>
      <c r="E30" s="29">
        <v>27569.878000000001</v>
      </c>
      <c r="G30" s="131"/>
      <c r="H30" s="24">
        <f t="shared" si="1"/>
        <v>54</v>
      </c>
      <c r="I30" s="23">
        <v>42528.934999999998</v>
      </c>
      <c r="J30" s="23">
        <v>2206849.5359999998</v>
      </c>
      <c r="K30" s="29">
        <v>84185.168999999994</v>
      </c>
      <c r="M30" s="131"/>
      <c r="N30" s="24">
        <f t="shared" si="2"/>
        <v>54</v>
      </c>
      <c r="O30" s="23">
        <v>77073.358999999997</v>
      </c>
      <c r="P30" s="23">
        <v>3492164.7949999999</v>
      </c>
      <c r="Q30" s="29">
        <v>647877.43000000005</v>
      </c>
      <c r="S30" s="131"/>
      <c r="T30" s="24">
        <f t="shared" si="3"/>
        <v>54</v>
      </c>
      <c r="U30" s="23">
        <v>161166.61499999999</v>
      </c>
      <c r="V30" s="23">
        <v>4922083.6679999996</v>
      </c>
      <c r="W30" s="29">
        <v>3697168.8909999998</v>
      </c>
    </row>
    <row r="31" spans="1:23" x14ac:dyDescent="0.2">
      <c r="A31" s="131"/>
      <c r="B31" s="24">
        <f t="shared" si="0"/>
        <v>56</v>
      </c>
      <c r="C31" s="23">
        <v>22801.584999999999</v>
      </c>
      <c r="D31" s="23">
        <v>1248454.4890000001</v>
      </c>
      <c r="E31" s="29">
        <v>24695.563999999998</v>
      </c>
      <c r="G31" s="131"/>
      <c r="H31" s="24">
        <f t="shared" si="1"/>
        <v>56</v>
      </c>
      <c r="I31" s="23">
        <v>63081.29</v>
      </c>
      <c r="J31" s="23">
        <v>3436465.693</v>
      </c>
      <c r="K31" s="29">
        <v>89694.646999999997</v>
      </c>
      <c r="M31" s="131"/>
      <c r="N31" s="24">
        <f t="shared" si="2"/>
        <v>56</v>
      </c>
      <c r="O31" s="23">
        <v>55177.535000000003</v>
      </c>
      <c r="P31" s="23">
        <v>2391054.13</v>
      </c>
      <c r="Q31" s="29">
        <v>681028.91899999999</v>
      </c>
      <c r="S31" s="131"/>
      <c r="T31" s="24">
        <f t="shared" si="3"/>
        <v>56</v>
      </c>
      <c r="U31" s="23">
        <v>165613.76699999999</v>
      </c>
      <c r="V31" s="23">
        <v>4287496.4550000001</v>
      </c>
      <c r="W31" s="29">
        <v>4893060.9989999998</v>
      </c>
    </row>
    <row r="32" spans="1:23" x14ac:dyDescent="0.2">
      <c r="A32" s="131"/>
      <c r="B32" s="24">
        <f t="shared" si="0"/>
        <v>58</v>
      </c>
      <c r="C32" s="23">
        <v>76008.754000000001</v>
      </c>
      <c r="D32" s="23">
        <v>4377080.1840000004</v>
      </c>
      <c r="E32" s="29">
        <v>30060.345000000001</v>
      </c>
      <c r="G32" s="131"/>
      <c r="H32" s="24">
        <f t="shared" si="1"/>
        <v>58</v>
      </c>
      <c r="I32" s="23">
        <v>45735.915000000001</v>
      </c>
      <c r="J32" s="23">
        <v>2559082.8330000001</v>
      </c>
      <c r="K32" s="29">
        <v>87401.65</v>
      </c>
      <c r="M32" s="131"/>
      <c r="N32" s="24">
        <f t="shared" si="2"/>
        <v>58</v>
      </c>
      <c r="O32" s="23">
        <v>62041.779000000002</v>
      </c>
      <c r="P32" s="23">
        <v>2650716.1970000002</v>
      </c>
      <c r="Q32" s="29">
        <v>924050.45400000003</v>
      </c>
      <c r="S32" s="131"/>
      <c r="T32" s="24">
        <f t="shared" si="3"/>
        <v>58</v>
      </c>
      <c r="U32" s="23">
        <v>160462.18299999999</v>
      </c>
      <c r="V32" s="23">
        <v>5103365.47</v>
      </c>
      <c r="W32" s="29">
        <v>4107881.8250000002</v>
      </c>
    </row>
    <row r="33" spans="1:23" x14ac:dyDescent="0.2">
      <c r="A33" s="131"/>
      <c r="B33" s="24">
        <f t="shared" si="0"/>
        <v>60</v>
      </c>
      <c r="C33" s="23">
        <v>55621.855000000003</v>
      </c>
      <c r="D33" s="23">
        <v>3306584.3849999998</v>
      </c>
      <c r="E33" s="29">
        <v>29459.937000000002</v>
      </c>
      <c r="G33" s="131"/>
      <c r="H33" s="24">
        <f t="shared" si="1"/>
        <v>60</v>
      </c>
      <c r="I33" s="23">
        <v>29625.942999999999</v>
      </c>
      <c r="J33" s="23">
        <v>1683982.62</v>
      </c>
      <c r="K33" s="29">
        <v>86972.797000000006</v>
      </c>
      <c r="M33" s="131"/>
      <c r="N33" s="24">
        <f t="shared" si="2"/>
        <v>60</v>
      </c>
      <c r="O33" s="23">
        <v>50278.072999999997</v>
      </c>
      <c r="P33" s="23">
        <v>2033237.152</v>
      </c>
      <c r="Q33" s="29">
        <v>960245.64300000004</v>
      </c>
      <c r="S33" s="131"/>
      <c r="T33" s="24">
        <f t="shared" si="3"/>
        <v>60</v>
      </c>
      <c r="U33" s="23">
        <v>148344.728</v>
      </c>
      <c r="V33" s="23">
        <v>4822108.4950000001</v>
      </c>
      <c r="W33" s="29">
        <v>3983161.13</v>
      </c>
    </row>
    <row r="34" spans="1:23" x14ac:dyDescent="0.2">
      <c r="A34" s="131"/>
      <c r="B34" s="24">
        <f t="shared" si="0"/>
        <v>62</v>
      </c>
      <c r="C34" s="23">
        <v>26927.237000000001</v>
      </c>
      <c r="D34" s="23">
        <v>1640730.263</v>
      </c>
      <c r="E34" s="29">
        <v>26421.86</v>
      </c>
      <c r="G34" s="131"/>
      <c r="H34" s="24">
        <f t="shared" si="1"/>
        <v>62</v>
      </c>
      <c r="I34" s="23">
        <v>34516.58</v>
      </c>
      <c r="J34" s="23">
        <v>2043388.2649999999</v>
      </c>
      <c r="K34" s="29">
        <v>87999.176999999996</v>
      </c>
      <c r="M34" s="131"/>
      <c r="N34" s="24">
        <f t="shared" si="2"/>
        <v>62</v>
      </c>
      <c r="O34" s="23">
        <v>61299.347000000002</v>
      </c>
      <c r="P34" s="23">
        <v>2792870.2859999998</v>
      </c>
      <c r="Q34" s="29">
        <v>979458.16</v>
      </c>
      <c r="S34" s="131"/>
      <c r="T34" s="24">
        <f t="shared" si="3"/>
        <v>62</v>
      </c>
      <c r="U34" s="23">
        <v>162090.27799999999</v>
      </c>
      <c r="V34" s="23">
        <v>6467196.9809999997</v>
      </c>
      <c r="W34" s="29">
        <v>3478324.784</v>
      </c>
    </row>
    <row r="35" spans="1:23" x14ac:dyDescent="0.2">
      <c r="A35" s="132"/>
      <c r="B35" s="82">
        <f t="shared" si="0"/>
        <v>64</v>
      </c>
      <c r="C35" s="30">
        <v>60317.866000000002</v>
      </c>
      <c r="D35" s="30">
        <v>3829321.5240000002</v>
      </c>
      <c r="E35" s="31">
        <v>26401.960999999999</v>
      </c>
      <c r="G35" s="132"/>
      <c r="H35" s="82">
        <f t="shared" si="1"/>
        <v>64</v>
      </c>
      <c r="I35" s="30">
        <v>47411.588000000003</v>
      </c>
      <c r="J35" s="30">
        <v>2936305.8840000001</v>
      </c>
      <c r="K35" s="31">
        <v>89990.307000000001</v>
      </c>
      <c r="M35" s="132"/>
      <c r="N35" s="82">
        <f t="shared" si="2"/>
        <v>64</v>
      </c>
      <c r="O35" s="30">
        <v>43213.021000000001</v>
      </c>
      <c r="P35" s="30">
        <v>2197530.8509999998</v>
      </c>
      <c r="Q35" s="31">
        <v>538404.14899999998</v>
      </c>
      <c r="S35" s="132"/>
      <c r="T35" s="82">
        <f t="shared" si="3"/>
        <v>64</v>
      </c>
      <c r="U35" s="30">
        <v>150070.36300000001</v>
      </c>
      <c r="V35" s="30">
        <v>5687080.9029999999</v>
      </c>
      <c r="W35" s="31">
        <v>3801246.7680000002</v>
      </c>
    </row>
    <row r="36" spans="1:23" x14ac:dyDescent="0.2">
      <c r="A36" s="22"/>
      <c r="B36" s="24"/>
    </row>
  </sheetData>
  <mergeCells count="8">
    <mergeCell ref="M4:M35"/>
    <mergeCell ref="M1:N1"/>
    <mergeCell ref="S4:S35"/>
    <mergeCell ref="S1:T1"/>
    <mergeCell ref="A1:B1"/>
    <mergeCell ref="A4:A35"/>
    <mergeCell ref="G4:G35"/>
    <mergeCell ref="G1:H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"/>
  <sheetViews>
    <sheetView topLeftCell="S76" zoomScale="89" workbookViewId="0">
      <selection activeCell="W82" sqref="W82"/>
    </sheetView>
  </sheetViews>
  <sheetFormatPr baseColWidth="10" defaultRowHeight="16" x14ac:dyDescent="0.2"/>
  <cols>
    <col min="1" max="1" width="13.33203125" customWidth="1"/>
    <col min="3" max="3" width="35.33203125" customWidth="1"/>
    <col min="4" max="4" width="25.33203125" customWidth="1"/>
    <col min="22" max="22" width="35.83203125" customWidth="1"/>
    <col min="23" max="23" width="26.6640625" customWidth="1"/>
  </cols>
  <sheetData>
    <row r="1" spans="1:32" ht="17" thickBot="1" x14ac:dyDescent="0.25"/>
    <row r="2" spans="1:32" ht="17" thickBot="1" x14ac:dyDescent="0.25">
      <c r="A2" s="133" t="s">
        <v>18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5"/>
      <c r="T2" s="133" t="s">
        <v>22</v>
      </c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5"/>
    </row>
    <row r="4" spans="1:32" x14ac:dyDescent="0.2">
      <c r="A4" s="40" t="s">
        <v>6</v>
      </c>
      <c r="B4" s="40" t="s">
        <v>8</v>
      </c>
      <c r="C4" s="40" t="s">
        <v>12</v>
      </c>
      <c r="D4" s="40" t="s">
        <v>19</v>
      </c>
      <c r="T4" s="40" t="s">
        <v>6</v>
      </c>
      <c r="U4" s="38" t="s">
        <v>8</v>
      </c>
      <c r="V4" s="38" t="s">
        <v>12</v>
      </c>
      <c r="W4" s="39" t="s">
        <v>19</v>
      </c>
    </row>
    <row r="5" spans="1:32" x14ac:dyDescent="0.2">
      <c r="A5" s="136" t="s">
        <v>2</v>
      </c>
      <c r="B5" s="35" t="s">
        <v>20</v>
      </c>
      <c r="C5" s="35">
        <v>1551.904</v>
      </c>
      <c r="D5" s="43">
        <v>0</v>
      </c>
      <c r="T5" s="136" t="s">
        <v>2</v>
      </c>
      <c r="U5" s="41" t="s">
        <v>20</v>
      </c>
      <c r="V5" s="52">
        <v>5705.4290000000001</v>
      </c>
      <c r="W5" s="52">
        <v>0</v>
      </c>
    </row>
    <row r="6" spans="1:32" x14ac:dyDescent="0.2">
      <c r="A6" s="137"/>
      <c r="B6" s="36">
        <v>2</v>
      </c>
      <c r="C6" s="36">
        <v>1514.625</v>
      </c>
      <c r="D6" s="33">
        <f>$C$5/C6</f>
        <v>1.0246126929107866</v>
      </c>
      <c r="T6" s="137"/>
      <c r="U6" s="42">
        <v>2</v>
      </c>
      <c r="V6" s="44">
        <v>7206.4</v>
      </c>
      <c r="W6" s="44">
        <f>$V$5/V6</f>
        <v>0.79171694604795739</v>
      </c>
    </row>
    <row r="7" spans="1:32" x14ac:dyDescent="0.2">
      <c r="A7" s="137"/>
      <c r="B7" s="36">
        <v>4</v>
      </c>
      <c r="C7" s="36">
        <v>730.85199999999998</v>
      </c>
      <c r="D7" s="33">
        <f t="shared" ref="D7:D21" si="0">$C$5/C7</f>
        <v>2.123417600280221</v>
      </c>
      <c r="T7" s="137"/>
      <c r="U7" s="42">
        <v>4</v>
      </c>
      <c r="V7" s="44">
        <v>4025.92</v>
      </c>
      <c r="W7" s="44">
        <f t="shared" ref="W7:W21" si="1">$V$5/V7</f>
        <v>1.4171739627215643</v>
      </c>
    </row>
    <row r="8" spans="1:32" x14ac:dyDescent="0.2">
      <c r="A8" s="137"/>
      <c r="B8" s="36">
        <v>6</v>
      </c>
      <c r="C8" s="36">
        <v>562.64499999999998</v>
      </c>
      <c r="D8" s="33">
        <f t="shared" si="0"/>
        <v>2.7582294341902975</v>
      </c>
      <c r="T8" s="137"/>
      <c r="U8" s="42">
        <v>6</v>
      </c>
      <c r="V8" s="44">
        <v>3367.194</v>
      </c>
      <c r="W8" s="44">
        <f t="shared" si="1"/>
        <v>1.6944164785278188</v>
      </c>
    </row>
    <row r="9" spans="1:32" x14ac:dyDescent="0.2">
      <c r="A9" s="137"/>
      <c r="B9" s="36">
        <v>8</v>
      </c>
      <c r="C9" s="36">
        <v>506.84</v>
      </c>
      <c r="D9" s="33">
        <f t="shared" si="0"/>
        <v>3.0619209217899139</v>
      </c>
      <c r="T9" s="137"/>
      <c r="U9" s="42">
        <v>8</v>
      </c>
      <c r="V9" s="44">
        <v>3060.85</v>
      </c>
      <c r="W9" s="44">
        <f t="shared" si="1"/>
        <v>1.8640015028505155</v>
      </c>
    </row>
    <row r="10" spans="1:32" x14ac:dyDescent="0.2">
      <c r="A10" s="137"/>
      <c r="B10" s="36">
        <v>10</v>
      </c>
      <c r="C10" s="36">
        <v>451.51100000000002</v>
      </c>
      <c r="D10" s="33">
        <f t="shared" si="0"/>
        <v>3.4371344219742155</v>
      </c>
      <c r="T10" s="137"/>
      <c r="U10" s="42">
        <v>10</v>
      </c>
      <c r="V10" s="44">
        <v>2875.9209999999998</v>
      </c>
      <c r="W10" s="44">
        <f t="shared" si="1"/>
        <v>1.983861517753791</v>
      </c>
    </row>
    <row r="11" spans="1:32" x14ac:dyDescent="0.2">
      <c r="A11" s="137"/>
      <c r="B11" s="36">
        <v>12</v>
      </c>
      <c r="C11" s="36">
        <v>427.47800000000001</v>
      </c>
      <c r="D11" s="33">
        <f t="shared" si="0"/>
        <v>3.6303716214635604</v>
      </c>
      <c r="T11" s="137"/>
      <c r="U11" s="42">
        <v>12</v>
      </c>
      <c r="V11" s="44">
        <v>2718.4850000000001</v>
      </c>
      <c r="W11" s="44">
        <f t="shared" si="1"/>
        <v>2.0987531658258183</v>
      </c>
    </row>
    <row r="12" spans="1:32" x14ac:dyDescent="0.2">
      <c r="A12" s="137"/>
      <c r="B12" s="36">
        <v>14</v>
      </c>
      <c r="C12" s="36">
        <v>406.654</v>
      </c>
      <c r="D12" s="33">
        <f t="shared" si="0"/>
        <v>3.8162762446699161</v>
      </c>
      <c r="T12" s="137"/>
      <c r="U12" s="42">
        <v>14</v>
      </c>
      <c r="V12" s="44">
        <v>2596.1660000000002</v>
      </c>
      <c r="W12" s="44">
        <f t="shared" si="1"/>
        <v>2.1976364377316395</v>
      </c>
    </row>
    <row r="13" spans="1:32" x14ac:dyDescent="0.2">
      <c r="A13" s="137"/>
      <c r="B13" s="36">
        <v>16</v>
      </c>
      <c r="C13" s="36">
        <v>389.15199999999999</v>
      </c>
      <c r="D13" s="33">
        <f t="shared" si="0"/>
        <v>3.9879121782748133</v>
      </c>
      <c r="T13" s="137"/>
      <c r="U13" s="42">
        <v>16</v>
      </c>
      <c r="V13" s="44">
        <v>2490.0920000000001</v>
      </c>
      <c r="W13" s="44">
        <f t="shared" si="1"/>
        <v>2.2912522910800082</v>
      </c>
    </row>
    <row r="14" spans="1:32" x14ac:dyDescent="0.2">
      <c r="A14" s="137"/>
      <c r="B14" s="36">
        <v>18</v>
      </c>
      <c r="C14" s="36">
        <v>517.20299999999997</v>
      </c>
      <c r="D14" s="33">
        <f t="shared" si="0"/>
        <v>3.0005703756552071</v>
      </c>
      <c r="T14" s="137"/>
      <c r="U14" s="42">
        <v>18</v>
      </c>
      <c r="V14" s="44">
        <v>2554.2660000000001</v>
      </c>
      <c r="W14" s="44">
        <f t="shared" si="1"/>
        <v>2.2336863114491599</v>
      </c>
    </row>
    <row r="15" spans="1:32" x14ac:dyDescent="0.2">
      <c r="A15" s="137"/>
      <c r="B15" s="36">
        <v>20</v>
      </c>
      <c r="C15" s="36">
        <v>394.24599999999998</v>
      </c>
      <c r="D15" s="33">
        <f t="shared" si="0"/>
        <v>3.9363848967395993</v>
      </c>
      <c r="T15" s="137"/>
      <c r="U15" s="42">
        <v>20</v>
      </c>
      <c r="V15" s="44">
        <v>2740.627</v>
      </c>
      <c r="W15" s="44">
        <f t="shared" si="1"/>
        <v>2.0817969756555708</v>
      </c>
    </row>
    <row r="16" spans="1:32" x14ac:dyDescent="0.2">
      <c r="A16" s="137"/>
      <c r="B16" s="36">
        <v>22</v>
      </c>
      <c r="C16" s="36">
        <v>472.95</v>
      </c>
      <c r="D16" s="33">
        <f t="shared" si="0"/>
        <v>3.281327835923459</v>
      </c>
      <c r="T16" s="137"/>
      <c r="U16" s="42">
        <v>22</v>
      </c>
      <c r="V16" s="44">
        <v>2707.817</v>
      </c>
      <c r="W16" s="44">
        <f t="shared" si="1"/>
        <v>2.1070216340321375</v>
      </c>
    </row>
    <row r="17" spans="1:23" x14ac:dyDescent="0.2">
      <c r="A17" s="137"/>
      <c r="B17" s="36">
        <v>24</v>
      </c>
      <c r="C17" s="36">
        <v>1381.34</v>
      </c>
      <c r="D17" s="33">
        <f t="shared" si="0"/>
        <v>1.1234772032953511</v>
      </c>
      <c r="T17" s="137"/>
      <c r="U17" s="42">
        <v>24</v>
      </c>
      <c r="V17" s="44">
        <v>2751.9870000000001</v>
      </c>
      <c r="W17" s="44">
        <f t="shared" si="1"/>
        <v>2.0732034708012792</v>
      </c>
    </row>
    <row r="18" spans="1:23" x14ac:dyDescent="0.2">
      <c r="A18" s="137"/>
      <c r="B18" s="36">
        <v>26</v>
      </c>
      <c r="C18" s="36">
        <v>494.08100000000002</v>
      </c>
      <c r="D18" s="33">
        <f t="shared" si="0"/>
        <v>3.1409910520744573</v>
      </c>
      <c r="T18" s="137"/>
      <c r="U18" s="42">
        <v>26</v>
      </c>
      <c r="V18" s="44">
        <v>4459.8230000000003</v>
      </c>
      <c r="W18" s="44">
        <f t="shared" si="1"/>
        <v>1.2792949406288097</v>
      </c>
    </row>
    <row r="19" spans="1:23" x14ac:dyDescent="0.2">
      <c r="A19" s="137"/>
      <c r="B19" s="36">
        <v>28</v>
      </c>
      <c r="C19" s="36">
        <v>689.64300000000003</v>
      </c>
      <c r="D19" s="33">
        <f t="shared" si="0"/>
        <v>2.2503005178041393</v>
      </c>
      <c r="T19" s="137"/>
      <c r="U19" s="42">
        <v>28</v>
      </c>
      <c r="V19" s="44">
        <v>4093.759</v>
      </c>
      <c r="W19" s="44">
        <f t="shared" si="1"/>
        <v>1.3936895161635066</v>
      </c>
    </row>
    <row r="20" spans="1:23" x14ac:dyDescent="0.2">
      <c r="A20" s="137"/>
      <c r="B20" s="36">
        <v>30</v>
      </c>
      <c r="C20" s="36">
        <v>4058.1619999999998</v>
      </c>
      <c r="D20" s="33">
        <f t="shared" si="0"/>
        <v>0.38241548760251565</v>
      </c>
      <c r="T20" s="137"/>
      <c r="U20" s="42">
        <v>30</v>
      </c>
      <c r="V20" s="44">
        <v>3703.9560000000001</v>
      </c>
      <c r="W20" s="44">
        <f t="shared" si="1"/>
        <v>1.5403609006154499</v>
      </c>
    </row>
    <row r="21" spans="1:23" x14ac:dyDescent="0.2">
      <c r="A21" s="138"/>
      <c r="B21" s="37">
        <v>32</v>
      </c>
      <c r="C21" s="36">
        <v>11060.296</v>
      </c>
      <c r="D21" s="34">
        <f t="shared" si="0"/>
        <v>0.14031306214589556</v>
      </c>
      <c r="T21" s="138"/>
      <c r="U21" s="48">
        <v>32</v>
      </c>
      <c r="V21" s="45">
        <v>20398.060000000001</v>
      </c>
      <c r="W21" s="45">
        <f t="shared" si="1"/>
        <v>0.27970449150556476</v>
      </c>
    </row>
    <row r="22" spans="1:23" x14ac:dyDescent="0.2">
      <c r="A22" s="137" t="s">
        <v>3</v>
      </c>
      <c r="B22" s="41" t="s">
        <v>20</v>
      </c>
      <c r="C22" s="35">
        <v>6705.5389999999998</v>
      </c>
      <c r="D22" s="43">
        <v>0</v>
      </c>
      <c r="T22" s="137" t="s">
        <v>3</v>
      </c>
      <c r="U22" s="41" t="s">
        <v>20</v>
      </c>
      <c r="V22" s="35">
        <v>35847.241000000002</v>
      </c>
      <c r="W22" s="35">
        <v>0</v>
      </c>
    </row>
    <row r="23" spans="1:23" x14ac:dyDescent="0.2">
      <c r="A23" s="137"/>
      <c r="B23" s="42">
        <v>2</v>
      </c>
      <c r="C23" s="36">
        <v>7751.1490000000003</v>
      </c>
      <c r="D23" s="33">
        <f>$C$22/C23</f>
        <v>0.86510258027551779</v>
      </c>
      <c r="T23" s="137"/>
      <c r="U23" s="42">
        <v>2</v>
      </c>
      <c r="V23" s="44">
        <v>33169.31</v>
      </c>
      <c r="W23" s="44">
        <f>$V$22/V23</f>
        <v>1.08073520371693</v>
      </c>
    </row>
    <row r="24" spans="1:23" x14ac:dyDescent="0.2">
      <c r="A24" s="137"/>
      <c r="B24" s="42">
        <v>4</v>
      </c>
      <c r="C24" s="36">
        <v>3632.2089999999998</v>
      </c>
      <c r="D24" s="33">
        <f t="shared" ref="D24:D38" si="2">$C$22/C24</f>
        <v>1.8461324775088659</v>
      </c>
      <c r="T24" s="137"/>
      <c r="U24" s="42">
        <v>4</v>
      </c>
      <c r="V24" s="44">
        <v>16881.295999999998</v>
      </c>
      <c r="W24" s="44">
        <f t="shared" ref="W24:W38" si="3">$V$22/V24</f>
        <v>2.1234886823855232</v>
      </c>
    </row>
    <row r="25" spans="1:23" x14ac:dyDescent="0.2">
      <c r="A25" s="137"/>
      <c r="B25" s="42">
        <v>6</v>
      </c>
      <c r="C25" s="36">
        <v>3192.8870000000002</v>
      </c>
      <c r="D25" s="33">
        <f t="shared" si="2"/>
        <v>2.1001491753388075</v>
      </c>
      <c r="T25" s="137"/>
      <c r="U25" s="42">
        <v>6</v>
      </c>
      <c r="V25" s="44">
        <v>13762.712</v>
      </c>
      <c r="W25" s="44">
        <f t="shared" si="3"/>
        <v>2.6046640371461671</v>
      </c>
    </row>
    <row r="26" spans="1:23" x14ac:dyDescent="0.2">
      <c r="A26" s="137"/>
      <c r="B26" s="42">
        <v>8</v>
      </c>
      <c r="C26" s="36">
        <v>3050.4470000000001</v>
      </c>
      <c r="D26" s="33">
        <f t="shared" si="2"/>
        <v>2.1982152123934622</v>
      </c>
      <c r="T26" s="137"/>
      <c r="U26" s="42">
        <v>8</v>
      </c>
      <c r="V26" s="44">
        <v>13880.147000000001</v>
      </c>
      <c r="W26" s="44">
        <f t="shared" si="3"/>
        <v>2.5826268986920673</v>
      </c>
    </row>
    <row r="27" spans="1:23" x14ac:dyDescent="0.2">
      <c r="A27" s="137"/>
      <c r="B27" s="42">
        <v>10</v>
      </c>
      <c r="C27" s="36">
        <v>2086.335</v>
      </c>
      <c r="D27" s="33">
        <f t="shared" si="2"/>
        <v>3.2140279485317551</v>
      </c>
      <c r="T27" s="137"/>
      <c r="U27" s="42">
        <v>10</v>
      </c>
      <c r="V27" s="44">
        <v>10122.413</v>
      </c>
      <c r="W27" s="44">
        <f t="shared" si="3"/>
        <v>3.5413730895983004</v>
      </c>
    </row>
    <row r="28" spans="1:23" x14ac:dyDescent="0.2">
      <c r="A28" s="137"/>
      <c r="B28" s="42">
        <v>12</v>
      </c>
      <c r="C28" s="36">
        <v>1317.963</v>
      </c>
      <c r="D28" s="33">
        <f t="shared" si="2"/>
        <v>5.0878051963522495</v>
      </c>
      <c r="T28" s="137"/>
      <c r="U28" s="42">
        <v>12</v>
      </c>
      <c r="V28" s="44">
        <v>7358.3950000000004</v>
      </c>
      <c r="W28" s="44">
        <f t="shared" si="3"/>
        <v>4.8716114043891361</v>
      </c>
    </row>
    <row r="29" spans="1:23" x14ac:dyDescent="0.2">
      <c r="A29" s="137"/>
      <c r="B29" s="42">
        <v>14</v>
      </c>
      <c r="C29" s="36">
        <v>1071.258</v>
      </c>
      <c r="D29" s="33">
        <f t="shared" si="2"/>
        <v>6.2594995789996428</v>
      </c>
      <c r="T29" s="137"/>
      <c r="U29" s="42">
        <v>14</v>
      </c>
      <c r="V29" s="44">
        <v>6234.7510000000002</v>
      </c>
      <c r="W29" s="44">
        <f t="shared" si="3"/>
        <v>5.7495866314468698</v>
      </c>
    </row>
    <row r="30" spans="1:23" x14ac:dyDescent="0.2">
      <c r="A30" s="137"/>
      <c r="B30" s="42">
        <v>16</v>
      </c>
      <c r="C30" s="36">
        <v>965.36300000000006</v>
      </c>
      <c r="D30" s="33">
        <f t="shared" si="2"/>
        <v>6.9461321803300926</v>
      </c>
      <c r="T30" s="137"/>
      <c r="U30" s="42">
        <v>16</v>
      </c>
      <c r="V30" s="44">
        <v>5885.3969999999999</v>
      </c>
      <c r="W30" s="44">
        <f t="shared" si="3"/>
        <v>6.0908790010257592</v>
      </c>
    </row>
    <row r="31" spans="1:23" x14ac:dyDescent="0.2">
      <c r="A31" s="137"/>
      <c r="B31" s="42">
        <v>18</v>
      </c>
      <c r="C31" s="36">
        <v>2087.7640000000001</v>
      </c>
      <c r="D31" s="33">
        <f t="shared" si="2"/>
        <v>3.2118280610260546</v>
      </c>
      <c r="T31" s="137"/>
      <c r="U31" s="42">
        <v>18</v>
      </c>
      <c r="V31" s="44">
        <v>9057.7829999999994</v>
      </c>
      <c r="W31" s="44">
        <f t="shared" si="3"/>
        <v>3.9576175538760427</v>
      </c>
    </row>
    <row r="32" spans="1:23" x14ac:dyDescent="0.2">
      <c r="A32" s="137"/>
      <c r="B32" s="42">
        <v>20</v>
      </c>
      <c r="C32" s="36">
        <v>1503.2339999999999</v>
      </c>
      <c r="D32" s="33">
        <f t="shared" si="2"/>
        <v>4.4607419736381697</v>
      </c>
      <c r="T32" s="137"/>
      <c r="U32" s="42">
        <v>20</v>
      </c>
      <c r="V32" s="44">
        <v>6789.8860000000004</v>
      </c>
      <c r="W32" s="44">
        <f t="shared" si="3"/>
        <v>5.2795055763822836</v>
      </c>
    </row>
    <row r="33" spans="1:24" x14ac:dyDescent="0.2">
      <c r="A33" s="137"/>
      <c r="B33" s="42">
        <v>22</v>
      </c>
      <c r="C33" s="36">
        <v>1271.9970000000001</v>
      </c>
      <c r="D33" s="33">
        <f t="shared" si="2"/>
        <v>5.2716625903991909</v>
      </c>
      <c r="T33" s="137"/>
      <c r="U33" s="42">
        <v>22</v>
      </c>
      <c r="V33" s="44">
        <v>6703.3289999999997</v>
      </c>
      <c r="W33" s="44">
        <f t="shared" si="3"/>
        <v>5.3476774002887231</v>
      </c>
    </row>
    <row r="34" spans="1:24" x14ac:dyDescent="0.2">
      <c r="A34" s="137"/>
      <c r="B34" s="42">
        <v>24</v>
      </c>
      <c r="C34" s="36">
        <v>960.43299999999999</v>
      </c>
      <c r="D34" s="33">
        <f t="shared" si="2"/>
        <v>6.9817873813165514</v>
      </c>
      <c r="T34" s="137"/>
      <c r="U34" s="42">
        <v>24</v>
      </c>
      <c r="V34" s="44">
        <v>6611.7690000000002</v>
      </c>
      <c r="W34" s="44">
        <f t="shared" si="3"/>
        <v>5.4217322172023854</v>
      </c>
    </row>
    <row r="35" spans="1:24" x14ac:dyDescent="0.2">
      <c r="A35" s="137"/>
      <c r="B35" s="42">
        <v>26</v>
      </c>
      <c r="C35" s="36">
        <v>942.00400000000002</v>
      </c>
      <c r="D35" s="33">
        <f t="shared" si="2"/>
        <v>7.1183763550897865</v>
      </c>
      <c r="T35" s="137"/>
      <c r="U35" s="42">
        <v>26</v>
      </c>
      <c r="V35" s="44">
        <v>6714.5110000000004</v>
      </c>
      <c r="W35" s="44">
        <f t="shared" si="3"/>
        <v>5.3387716544064041</v>
      </c>
    </row>
    <row r="36" spans="1:24" x14ac:dyDescent="0.2">
      <c r="A36" s="137"/>
      <c r="B36" s="42">
        <v>28</v>
      </c>
      <c r="C36" s="36">
        <v>2758.5210000000002</v>
      </c>
      <c r="D36" s="33">
        <f t="shared" si="2"/>
        <v>2.4308457321876467</v>
      </c>
      <c r="T36" s="137"/>
      <c r="U36" s="42">
        <v>28</v>
      </c>
      <c r="V36" s="44">
        <v>8862.7090000000007</v>
      </c>
      <c r="W36" s="44">
        <f t="shared" si="3"/>
        <v>4.0447272950065267</v>
      </c>
    </row>
    <row r="37" spans="1:24" x14ac:dyDescent="0.2">
      <c r="A37" s="137"/>
      <c r="B37" s="42">
        <v>30</v>
      </c>
      <c r="C37" s="36">
        <v>2452.7510000000002</v>
      </c>
      <c r="D37" s="33">
        <f t="shared" si="2"/>
        <v>2.733884931654293</v>
      </c>
      <c r="T37" s="137"/>
      <c r="U37" s="42">
        <v>30</v>
      </c>
      <c r="V37" s="44">
        <v>7058.8180000000002</v>
      </c>
      <c r="W37" s="44">
        <f t="shared" si="3"/>
        <v>5.0783631197177774</v>
      </c>
    </row>
    <row r="38" spans="1:24" x14ac:dyDescent="0.2">
      <c r="A38" s="137"/>
      <c r="B38" s="42">
        <v>32</v>
      </c>
      <c r="C38" s="36">
        <v>6707.1859999999997</v>
      </c>
      <c r="D38" s="33">
        <f t="shared" si="2"/>
        <v>0.99975444247408674</v>
      </c>
      <c r="T38" s="137"/>
      <c r="U38" s="42">
        <v>32</v>
      </c>
      <c r="V38" s="45">
        <v>19744.325000000001</v>
      </c>
      <c r="W38" s="45">
        <f t="shared" si="3"/>
        <v>1.8155718668528806</v>
      </c>
    </row>
    <row r="39" spans="1:24" x14ac:dyDescent="0.2">
      <c r="A39" s="136" t="s">
        <v>4</v>
      </c>
      <c r="B39" s="35" t="s">
        <v>20</v>
      </c>
      <c r="C39" s="35">
        <v>27495.882000000001</v>
      </c>
      <c r="D39" s="35">
        <v>0</v>
      </c>
      <c r="T39" s="136" t="s">
        <v>4</v>
      </c>
      <c r="U39" s="41" t="s">
        <v>20</v>
      </c>
      <c r="V39" s="35">
        <v>148321.93</v>
      </c>
      <c r="W39" s="35">
        <v>0</v>
      </c>
      <c r="X39" s="23"/>
    </row>
    <row r="40" spans="1:24" x14ac:dyDescent="0.2">
      <c r="A40" s="137"/>
      <c r="B40" s="36">
        <v>2</v>
      </c>
      <c r="C40" s="44">
        <v>31079.960999999999</v>
      </c>
      <c r="D40" s="44">
        <f>$C$39/C40</f>
        <v>0.88468199815308657</v>
      </c>
      <c r="T40" s="137"/>
      <c r="U40" s="42">
        <v>2</v>
      </c>
      <c r="V40" s="44">
        <v>127958.173</v>
      </c>
      <c r="W40" s="44">
        <f>$V$39/V40</f>
        <v>1.1591438555472342</v>
      </c>
    </row>
    <row r="41" spans="1:24" x14ac:dyDescent="0.2">
      <c r="A41" s="137"/>
      <c r="B41" s="36">
        <v>4</v>
      </c>
      <c r="C41" s="44">
        <v>13725.476000000001</v>
      </c>
      <c r="D41" s="44">
        <f t="shared" ref="D41:D55" si="4">$C$39/C41</f>
        <v>2.0032734748142795</v>
      </c>
      <c r="T41" s="137"/>
      <c r="U41" s="42">
        <v>4</v>
      </c>
      <c r="V41" s="44">
        <v>58049.983999999997</v>
      </c>
      <c r="W41" s="44">
        <f t="shared" ref="W41:W55" si="5">$V$39/V41</f>
        <v>2.5550727111311522</v>
      </c>
    </row>
    <row r="42" spans="1:24" x14ac:dyDescent="0.2">
      <c r="A42" s="137"/>
      <c r="B42" s="36">
        <v>6</v>
      </c>
      <c r="C42" s="44">
        <v>11989.578</v>
      </c>
      <c r="D42" s="44">
        <f t="shared" si="4"/>
        <v>2.2933152442896656</v>
      </c>
      <c r="T42" s="137"/>
      <c r="U42" s="42">
        <v>6</v>
      </c>
      <c r="V42" s="44">
        <v>52459.6</v>
      </c>
      <c r="W42" s="44">
        <f t="shared" si="5"/>
        <v>2.8273553362968835</v>
      </c>
    </row>
    <row r="43" spans="1:24" x14ac:dyDescent="0.2">
      <c r="A43" s="137"/>
      <c r="B43" s="36">
        <v>8</v>
      </c>
      <c r="C43" s="44">
        <v>11400.313</v>
      </c>
      <c r="D43" s="44">
        <f t="shared" si="4"/>
        <v>2.4118532535027768</v>
      </c>
      <c r="T43" s="137"/>
      <c r="U43" s="42">
        <v>8</v>
      </c>
      <c r="V43" s="44">
        <v>49849.559000000001</v>
      </c>
      <c r="W43" s="44">
        <f t="shared" si="5"/>
        <v>2.9753910159967512</v>
      </c>
    </row>
    <row r="44" spans="1:24" x14ac:dyDescent="0.2">
      <c r="A44" s="137"/>
      <c r="B44" s="36">
        <v>10</v>
      </c>
      <c r="C44" s="44">
        <v>9603.8989999999994</v>
      </c>
      <c r="D44" s="44">
        <f t="shared" si="4"/>
        <v>2.8629915828977381</v>
      </c>
      <c r="T44" s="137"/>
      <c r="U44" s="42">
        <v>10</v>
      </c>
      <c r="V44" s="44">
        <v>41148.612999999998</v>
      </c>
      <c r="W44" s="44">
        <f t="shared" si="5"/>
        <v>3.6045426367105011</v>
      </c>
    </row>
    <row r="45" spans="1:24" x14ac:dyDescent="0.2">
      <c r="A45" s="137"/>
      <c r="B45" s="36">
        <v>12</v>
      </c>
      <c r="C45" s="44">
        <v>7685.732</v>
      </c>
      <c r="D45" s="44">
        <f t="shared" si="4"/>
        <v>3.5775228696498917</v>
      </c>
      <c r="T45" s="137"/>
      <c r="U45" s="42">
        <v>12</v>
      </c>
      <c r="V45" s="44">
        <v>33644.33</v>
      </c>
      <c r="W45" s="44">
        <f t="shared" si="5"/>
        <v>4.4085267859398591</v>
      </c>
    </row>
    <row r="46" spans="1:24" x14ac:dyDescent="0.2">
      <c r="A46" s="137"/>
      <c r="B46" s="36">
        <v>14</v>
      </c>
      <c r="C46" s="44">
        <v>7255.8459999999995</v>
      </c>
      <c r="D46" s="44">
        <f t="shared" si="4"/>
        <v>3.7894798208230993</v>
      </c>
      <c r="T46" s="137"/>
      <c r="U46" s="42">
        <v>14</v>
      </c>
      <c r="V46" s="44">
        <v>29799.735000000001</v>
      </c>
      <c r="W46" s="44">
        <f t="shared" si="5"/>
        <v>4.9772902342923517</v>
      </c>
    </row>
    <row r="47" spans="1:24" x14ac:dyDescent="0.2">
      <c r="A47" s="137"/>
      <c r="B47" s="36">
        <v>16</v>
      </c>
      <c r="C47" s="44">
        <v>6309.4880000000003</v>
      </c>
      <c r="D47" s="44">
        <f t="shared" si="4"/>
        <v>4.3578626348128404</v>
      </c>
      <c r="T47" s="137"/>
      <c r="U47" s="42">
        <v>16</v>
      </c>
      <c r="V47" s="44">
        <v>26889.217000000001</v>
      </c>
      <c r="W47" s="44">
        <f t="shared" si="5"/>
        <v>5.5160375253768077</v>
      </c>
    </row>
    <row r="48" spans="1:24" x14ac:dyDescent="0.2">
      <c r="A48" s="137"/>
      <c r="B48" s="36">
        <v>18</v>
      </c>
      <c r="C48" s="44">
        <v>9580.6329999999998</v>
      </c>
      <c r="D48" s="44">
        <f t="shared" si="4"/>
        <v>2.8699441884476737</v>
      </c>
      <c r="T48" s="137"/>
      <c r="U48" s="42">
        <v>18</v>
      </c>
      <c r="V48" s="44">
        <v>40468.103999999999</v>
      </c>
      <c r="W48" s="44">
        <f t="shared" si="5"/>
        <v>3.6651563908207807</v>
      </c>
    </row>
    <row r="49" spans="1:23" x14ac:dyDescent="0.2">
      <c r="A49" s="137"/>
      <c r="B49" s="36">
        <v>20</v>
      </c>
      <c r="C49" s="44">
        <v>9675.0259999999998</v>
      </c>
      <c r="D49" s="44">
        <f t="shared" si="4"/>
        <v>2.8419439906414725</v>
      </c>
      <c r="T49" s="137"/>
      <c r="U49" s="42">
        <v>20</v>
      </c>
      <c r="V49" s="44">
        <v>35201.716</v>
      </c>
      <c r="W49" s="44">
        <f t="shared" si="5"/>
        <v>4.2134857857497625</v>
      </c>
    </row>
    <row r="50" spans="1:23" x14ac:dyDescent="0.2">
      <c r="A50" s="137"/>
      <c r="B50" s="36">
        <v>22</v>
      </c>
      <c r="C50" s="44">
        <v>8866.7160000000003</v>
      </c>
      <c r="D50" s="44">
        <f t="shared" si="4"/>
        <v>3.1010220695012674</v>
      </c>
      <c r="T50" s="137"/>
      <c r="U50" s="42">
        <v>22</v>
      </c>
      <c r="V50" s="44">
        <v>39900.881999999998</v>
      </c>
      <c r="W50" s="44">
        <f t="shared" si="5"/>
        <v>3.7172594330120323</v>
      </c>
    </row>
    <row r="51" spans="1:23" x14ac:dyDescent="0.2">
      <c r="A51" s="137"/>
      <c r="B51" s="36">
        <v>24</v>
      </c>
      <c r="C51" s="44">
        <v>7652.5420000000004</v>
      </c>
      <c r="D51" s="44">
        <f t="shared" si="4"/>
        <v>3.5930390189299191</v>
      </c>
      <c r="T51" s="137"/>
      <c r="U51" s="42">
        <v>24</v>
      </c>
      <c r="V51" s="44">
        <v>31607.975999999999</v>
      </c>
      <c r="W51" s="44">
        <f t="shared" si="5"/>
        <v>4.6925475392666716</v>
      </c>
    </row>
    <row r="52" spans="1:23" x14ac:dyDescent="0.2">
      <c r="A52" s="137"/>
      <c r="B52" s="36">
        <v>26</v>
      </c>
      <c r="C52" s="44">
        <v>9291.9439999999995</v>
      </c>
      <c r="D52" s="44">
        <f t="shared" si="4"/>
        <v>2.9591097406527638</v>
      </c>
      <c r="T52" s="137"/>
      <c r="U52" s="42">
        <v>26</v>
      </c>
      <c r="V52" s="44">
        <v>34610.552000000003</v>
      </c>
      <c r="W52" s="44">
        <f t="shared" si="5"/>
        <v>4.2854540430328871</v>
      </c>
    </row>
    <row r="53" spans="1:23" x14ac:dyDescent="0.2">
      <c r="A53" s="137"/>
      <c r="B53" s="36">
        <v>28</v>
      </c>
      <c r="C53" s="44">
        <v>9647.5259999999998</v>
      </c>
      <c r="D53" s="44">
        <f t="shared" si="4"/>
        <v>2.8500448716074982</v>
      </c>
      <c r="T53" s="137"/>
      <c r="U53" s="42">
        <v>28</v>
      </c>
      <c r="V53" s="44">
        <v>26132.5</v>
      </c>
      <c r="W53" s="44">
        <f t="shared" si="5"/>
        <v>5.6757650435281732</v>
      </c>
    </row>
    <row r="54" spans="1:23" x14ac:dyDescent="0.2">
      <c r="A54" s="137"/>
      <c r="B54" s="36">
        <v>30</v>
      </c>
      <c r="C54" s="44">
        <v>8531.6630000000005</v>
      </c>
      <c r="D54" s="44">
        <f t="shared" si="4"/>
        <v>3.2228045106798051</v>
      </c>
      <c r="T54" s="137"/>
      <c r="U54" s="42">
        <v>30</v>
      </c>
      <c r="V54" s="44">
        <v>32579.406999999999</v>
      </c>
      <c r="W54" s="44">
        <f t="shared" si="5"/>
        <v>4.5526282906254245</v>
      </c>
    </row>
    <row r="55" spans="1:23" x14ac:dyDescent="0.2">
      <c r="A55" s="138"/>
      <c r="B55" s="37">
        <v>32</v>
      </c>
      <c r="C55" s="45">
        <v>12093.066000000001</v>
      </c>
      <c r="D55" s="45">
        <f t="shared" si="4"/>
        <v>2.2736898979960913</v>
      </c>
      <c r="T55" s="138"/>
      <c r="U55" s="48">
        <v>32</v>
      </c>
      <c r="V55" s="45">
        <v>45370.737000000001</v>
      </c>
      <c r="W55" s="45">
        <f t="shared" si="5"/>
        <v>3.2691099992490753</v>
      </c>
    </row>
    <row r="56" spans="1:23" x14ac:dyDescent="0.2">
      <c r="A56" s="137" t="s">
        <v>5</v>
      </c>
      <c r="B56" s="36" t="s">
        <v>20</v>
      </c>
      <c r="C56" s="36">
        <v>99155.322</v>
      </c>
      <c r="D56" s="36">
        <v>0</v>
      </c>
      <c r="T56" s="137" t="s">
        <v>5</v>
      </c>
      <c r="U56" s="42" t="s">
        <v>20</v>
      </c>
      <c r="V56" s="35">
        <v>622577.98899999994</v>
      </c>
      <c r="W56" s="35">
        <v>0</v>
      </c>
    </row>
    <row r="57" spans="1:23" x14ac:dyDescent="0.2">
      <c r="A57" s="137"/>
      <c r="B57" s="36">
        <v>2</v>
      </c>
      <c r="C57" s="44">
        <v>120700.932</v>
      </c>
      <c r="D57" s="44">
        <f>$C$56/C57</f>
        <v>0.82149591023870472</v>
      </c>
      <c r="T57" s="137"/>
      <c r="U57" s="42">
        <v>2</v>
      </c>
      <c r="V57" s="44">
        <v>492332.25900000002</v>
      </c>
      <c r="W57" s="44">
        <f>$V$56/V57</f>
        <v>1.2645484378061034</v>
      </c>
    </row>
    <row r="58" spans="1:23" x14ac:dyDescent="0.2">
      <c r="A58" s="137"/>
      <c r="B58" s="36">
        <v>4</v>
      </c>
      <c r="C58" s="44">
        <v>52439.457000000002</v>
      </c>
      <c r="D58" s="44">
        <f t="shared" ref="D58:D72" si="6">$C$56/C58</f>
        <v>1.8908533320625345</v>
      </c>
      <c r="T58" s="137"/>
      <c r="U58" s="42">
        <v>4</v>
      </c>
      <c r="V58" s="44">
        <v>219502.698</v>
      </c>
      <c r="W58" s="44">
        <f t="shared" ref="W58:W72" si="7">$V$56/V58</f>
        <v>2.8363113286197508</v>
      </c>
    </row>
    <row r="59" spans="1:23" x14ac:dyDescent="0.2">
      <c r="A59" s="137"/>
      <c r="B59" s="36">
        <v>6</v>
      </c>
      <c r="C59" s="44">
        <v>47984.006999999998</v>
      </c>
      <c r="D59" s="44">
        <f t="shared" si="6"/>
        <v>2.0664243817737025</v>
      </c>
      <c r="T59" s="137"/>
      <c r="U59" s="42">
        <v>6</v>
      </c>
      <c r="V59" s="44">
        <v>191165.111</v>
      </c>
      <c r="W59" s="44">
        <f t="shared" si="7"/>
        <v>3.2567553030113321</v>
      </c>
    </row>
    <row r="60" spans="1:23" x14ac:dyDescent="0.2">
      <c r="A60" s="137"/>
      <c r="B60" s="36">
        <v>8</v>
      </c>
      <c r="C60" s="44">
        <v>48417.942000000003</v>
      </c>
      <c r="D60" s="44">
        <f t="shared" si="6"/>
        <v>2.047904514405011</v>
      </c>
      <c r="T60" s="137"/>
      <c r="U60" s="42">
        <v>8</v>
      </c>
      <c r="V60" s="44">
        <v>201322</v>
      </c>
      <c r="W60" s="44">
        <f t="shared" si="7"/>
        <v>3.0924488580483005</v>
      </c>
    </row>
    <row r="61" spans="1:23" x14ac:dyDescent="0.2">
      <c r="A61" s="137"/>
      <c r="B61" s="36">
        <v>10</v>
      </c>
      <c r="C61" s="44">
        <v>37403.851999999999</v>
      </c>
      <c r="D61" s="44">
        <f t="shared" si="6"/>
        <v>2.6509387856630382</v>
      </c>
      <c r="T61" s="137"/>
      <c r="U61" s="42">
        <v>10</v>
      </c>
      <c r="V61" s="44">
        <v>154091.533</v>
      </c>
      <c r="W61" s="44">
        <f t="shared" si="7"/>
        <v>4.0403127730580755</v>
      </c>
    </row>
    <row r="62" spans="1:23" x14ac:dyDescent="0.2">
      <c r="A62" s="137"/>
      <c r="B62" s="36">
        <v>12</v>
      </c>
      <c r="C62" s="44">
        <v>29650.905999999999</v>
      </c>
      <c r="D62" s="44">
        <f t="shared" si="6"/>
        <v>3.3440908011377459</v>
      </c>
      <c r="T62" s="137"/>
      <c r="U62" s="42">
        <v>12</v>
      </c>
      <c r="V62" s="44">
        <v>128272.368</v>
      </c>
      <c r="W62" s="44">
        <f t="shared" si="7"/>
        <v>4.8535627641956367</v>
      </c>
    </row>
    <row r="63" spans="1:23" x14ac:dyDescent="0.2">
      <c r="A63" s="137"/>
      <c r="B63" s="36">
        <v>14</v>
      </c>
      <c r="C63" s="44">
        <v>25714.972000000002</v>
      </c>
      <c r="D63" s="44">
        <f t="shared" si="6"/>
        <v>3.8559373893154536</v>
      </c>
      <c r="T63" s="137"/>
      <c r="U63" s="42">
        <v>14</v>
      </c>
      <c r="V63" s="44">
        <v>109617.76</v>
      </c>
      <c r="W63" s="44">
        <f t="shared" si="7"/>
        <v>5.6795357704809879</v>
      </c>
    </row>
    <row r="64" spans="1:23" x14ac:dyDescent="0.2">
      <c r="A64" s="137"/>
      <c r="B64" s="36">
        <v>16</v>
      </c>
      <c r="C64" s="44">
        <v>26241.906999999999</v>
      </c>
      <c r="D64" s="44">
        <f t="shared" si="6"/>
        <v>3.7785105327901665</v>
      </c>
      <c r="T64" s="137"/>
      <c r="U64" s="42">
        <v>16</v>
      </c>
      <c r="V64" s="44">
        <v>99506.445999999996</v>
      </c>
      <c r="W64" s="44">
        <f t="shared" si="7"/>
        <v>6.2566598851294515</v>
      </c>
    </row>
    <row r="65" spans="1:32" x14ac:dyDescent="0.2">
      <c r="A65" s="137"/>
      <c r="B65" s="36">
        <v>18</v>
      </c>
      <c r="C65" s="44">
        <v>92812.861999999994</v>
      </c>
      <c r="D65" s="44">
        <f t="shared" si="6"/>
        <v>1.0683360028268496</v>
      </c>
      <c r="T65" s="137"/>
      <c r="U65" s="42">
        <v>18</v>
      </c>
      <c r="V65" s="44">
        <v>125223.38499999999</v>
      </c>
      <c r="W65" s="44">
        <f t="shared" si="7"/>
        <v>4.9717390166381463</v>
      </c>
    </row>
    <row r="66" spans="1:32" x14ac:dyDescent="0.2">
      <c r="A66" s="137"/>
      <c r="B66" s="36">
        <v>20</v>
      </c>
      <c r="C66" s="44">
        <v>35790.254999999997</v>
      </c>
      <c r="D66" s="44">
        <f t="shared" si="6"/>
        <v>2.7704558685038707</v>
      </c>
      <c r="T66" s="137"/>
      <c r="U66" s="42">
        <v>20</v>
      </c>
      <c r="V66" s="44">
        <v>108050.239</v>
      </c>
      <c r="W66" s="44">
        <f t="shared" si="7"/>
        <v>5.761930697811783</v>
      </c>
    </row>
    <row r="67" spans="1:32" x14ac:dyDescent="0.2">
      <c r="A67" s="137"/>
      <c r="B67" s="36">
        <v>22</v>
      </c>
      <c r="C67" s="44">
        <v>32315.969000000001</v>
      </c>
      <c r="D67" s="44">
        <f t="shared" si="6"/>
        <v>3.0683072508207938</v>
      </c>
      <c r="T67" s="137"/>
      <c r="U67" s="42">
        <v>22</v>
      </c>
      <c r="V67" s="44">
        <v>123309.336</v>
      </c>
      <c r="W67" s="44">
        <f t="shared" si="7"/>
        <v>5.0489120223630106</v>
      </c>
    </row>
    <row r="68" spans="1:32" x14ac:dyDescent="0.2">
      <c r="A68" s="137"/>
      <c r="B68" s="36">
        <v>24</v>
      </c>
      <c r="C68" s="44">
        <v>32268.416000000001</v>
      </c>
      <c r="D68" s="44">
        <f t="shared" si="6"/>
        <v>3.0728289234897677</v>
      </c>
      <c r="T68" s="137"/>
      <c r="U68" s="42">
        <v>24</v>
      </c>
      <c r="V68" s="44">
        <v>107132.276</v>
      </c>
      <c r="W68" s="44">
        <f t="shared" si="7"/>
        <v>5.8113018060028887</v>
      </c>
    </row>
    <row r="69" spans="1:32" x14ac:dyDescent="0.2">
      <c r="A69" s="137"/>
      <c r="B69" s="36">
        <v>26</v>
      </c>
      <c r="C69" s="44">
        <v>33756.137999999999</v>
      </c>
      <c r="D69" s="44">
        <f t="shared" si="6"/>
        <v>2.9374012512924317</v>
      </c>
      <c r="T69" s="137"/>
      <c r="U69" s="42">
        <v>26</v>
      </c>
      <c r="V69" s="44">
        <v>120801.967</v>
      </c>
      <c r="W69" s="44">
        <f t="shared" si="7"/>
        <v>5.1537073812713654</v>
      </c>
    </row>
    <row r="70" spans="1:32" x14ac:dyDescent="0.2">
      <c r="A70" s="137"/>
      <c r="B70" s="36">
        <v>28</v>
      </c>
      <c r="C70" s="44">
        <v>30747.056</v>
      </c>
      <c r="D70" s="44">
        <f t="shared" si="6"/>
        <v>3.2248720658003811</v>
      </c>
      <c r="T70" s="137"/>
      <c r="U70" s="42">
        <v>28</v>
      </c>
      <c r="V70" s="44">
        <v>137963.06099999999</v>
      </c>
      <c r="W70" s="44">
        <f t="shared" si="7"/>
        <v>4.5126426196067078</v>
      </c>
    </row>
    <row r="71" spans="1:32" x14ac:dyDescent="0.2">
      <c r="A71" s="137"/>
      <c r="B71" s="36">
        <v>30</v>
      </c>
      <c r="C71" s="44">
        <v>30323.260999999999</v>
      </c>
      <c r="D71" s="44">
        <f t="shared" si="6"/>
        <v>3.2699425698311275</v>
      </c>
      <c r="T71" s="137"/>
      <c r="U71" s="42">
        <v>30</v>
      </c>
      <c r="V71" s="44">
        <v>110839.588</v>
      </c>
      <c r="W71" s="44">
        <f t="shared" si="7"/>
        <v>5.6169280329695912</v>
      </c>
    </row>
    <row r="72" spans="1:32" x14ac:dyDescent="0.2">
      <c r="A72" s="138"/>
      <c r="B72" s="37">
        <v>32</v>
      </c>
      <c r="C72" s="45">
        <v>25290.047999999999</v>
      </c>
      <c r="D72" s="45">
        <f t="shared" si="6"/>
        <v>3.9207249428708084</v>
      </c>
      <c r="T72" s="138"/>
      <c r="U72" s="48">
        <v>32</v>
      </c>
      <c r="V72" s="45">
        <v>104689.22900000001</v>
      </c>
      <c r="W72" s="45">
        <f t="shared" si="7"/>
        <v>5.9469154080788948</v>
      </c>
    </row>
    <row r="75" spans="1:32" ht="17" thickBot="1" x14ac:dyDescent="0.25"/>
    <row r="76" spans="1:32" ht="17" thickBot="1" x14ac:dyDescent="0.25">
      <c r="A76" s="133" t="s">
        <v>21</v>
      </c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5"/>
      <c r="T76" s="133" t="s">
        <v>23</v>
      </c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  <c r="AF76" s="135"/>
    </row>
    <row r="78" spans="1:32" x14ac:dyDescent="0.2">
      <c r="A78" s="40" t="s">
        <v>6</v>
      </c>
      <c r="B78" s="40" t="s">
        <v>8</v>
      </c>
      <c r="C78" s="51" t="s">
        <v>12</v>
      </c>
      <c r="D78" s="51" t="s">
        <v>19</v>
      </c>
      <c r="T78" s="40" t="s">
        <v>6</v>
      </c>
      <c r="U78" s="38" t="s">
        <v>8</v>
      </c>
      <c r="V78" s="53" t="s">
        <v>12</v>
      </c>
      <c r="W78" s="54" t="s">
        <v>19</v>
      </c>
    </row>
    <row r="79" spans="1:32" x14ac:dyDescent="0.2">
      <c r="A79" s="136" t="s">
        <v>2</v>
      </c>
      <c r="B79" s="41" t="s">
        <v>20</v>
      </c>
      <c r="C79" s="35">
        <v>2651.03</v>
      </c>
      <c r="D79" s="35">
        <v>0</v>
      </c>
      <c r="T79" s="136" t="s">
        <v>2</v>
      </c>
      <c r="U79" s="41" t="s">
        <v>20</v>
      </c>
      <c r="V79" s="52">
        <v>12614.995000000001</v>
      </c>
      <c r="W79" s="52">
        <v>0</v>
      </c>
    </row>
    <row r="80" spans="1:32" x14ac:dyDescent="0.2">
      <c r="A80" s="137"/>
      <c r="B80" s="42">
        <v>2</v>
      </c>
      <c r="C80" s="44">
        <v>3274.3670000000002</v>
      </c>
      <c r="D80" s="44">
        <f>$C$79/C80</f>
        <v>0.80963129667505207</v>
      </c>
      <c r="T80" s="137"/>
      <c r="U80" s="42">
        <v>2</v>
      </c>
      <c r="V80" s="44">
        <v>16243.058000000001</v>
      </c>
      <c r="W80" s="44">
        <f>$V$79/V80</f>
        <v>0.77663916486661566</v>
      </c>
    </row>
    <row r="81" spans="1:23" x14ac:dyDescent="0.2">
      <c r="A81" s="137"/>
      <c r="B81" s="42">
        <v>4</v>
      </c>
      <c r="C81" s="44">
        <v>1671.3150000000001</v>
      </c>
      <c r="D81" s="44">
        <f t="shared" ref="D81:D95" si="8">$C$79/C81</f>
        <v>1.586194104642153</v>
      </c>
      <c r="T81" s="137"/>
      <c r="U81" s="42">
        <v>4</v>
      </c>
      <c r="V81" s="44">
        <v>9632.1229999999996</v>
      </c>
      <c r="W81" s="44">
        <f t="shared" ref="W81:W95" si="9">$V$79/V81</f>
        <v>1.3096796002293576</v>
      </c>
    </row>
    <row r="82" spans="1:23" x14ac:dyDescent="0.2">
      <c r="A82" s="137"/>
      <c r="B82" s="42">
        <v>6</v>
      </c>
      <c r="C82" s="44">
        <v>1417.9369999999999</v>
      </c>
      <c r="D82" s="44">
        <f t="shared" si="8"/>
        <v>1.869638778027515</v>
      </c>
      <c r="T82" s="137"/>
      <c r="U82" s="42">
        <v>6</v>
      </c>
      <c r="V82" s="44">
        <v>8366.1630000000005</v>
      </c>
      <c r="W82" s="44">
        <f t="shared" si="9"/>
        <v>1.507859098609482</v>
      </c>
    </row>
    <row r="83" spans="1:23" x14ac:dyDescent="0.2">
      <c r="A83" s="137"/>
      <c r="B83" s="42">
        <v>8</v>
      </c>
      <c r="C83" s="44">
        <v>1229.375</v>
      </c>
      <c r="D83" s="44">
        <f t="shared" si="8"/>
        <v>2.1564046771733607</v>
      </c>
      <c r="T83" s="137"/>
      <c r="U83" s="42">
        <v>8</v>
      </c>
      <c r="V83" s="44">
        <v>7516.2839999999997</v>
      </c>
      <c r="W83" s="44">
        <f t="shared" si="9"/>
        <v>1.6783552883313086</v>
      </c>
    </row>
    <row r="84" spans="1:23" x14ac:dyDescent="0.2">
      <c r="A84" s="137"/>
      <c r="B84" s="42">
        <v>10</v>
      </c>
      <c r="C84" s="44">
        <v>1128.7159999999999</v>
      </c>
      <c r="D84" s="44">
        <f t="shared" si="8"/>
        <v>2.3487130509357539</v>
      </c>
      <c r="T84" s="137"/>
      <c r="U84" s="42">
        <v>10</v>
      </c>
      <c r="V84" s="44">
        <v>7217.4949999999999</v>
      </c>
      <c r="W84" s="44">
        <f t="shared" si="9"/>
        <v>1.7478356410361213</v>
      </c>
    </row>
    <row r="85" spans="1:23" x14ac:dyDescent="0.2">
      <c r="A85" s="137"/>
      <c r="B85" s="42">
        <v>12</v>
      </c>
      <c r="C85" s="44">
        <v>1054.373</v>
      </c>
      <c r="D85" s="44">
        <f t="shared" si="8"/>
        <v>2.514318936467455</v>
      </c>
      <c r="T85" s="137"/>
      <c r="U85" s="42">
        <v>12</v>
      </c>
      <c r="V85" s="44">
        <v>6756.6350000000002</v>
      </c>
      <c r="W85" s="44">
        <f t="shared" si="9"/>
        <v>1.8670529042933355</v>
      </c>
    </row>
    <row r="86" spans="1:23" x14ac:dyDescent="0.2">
      <c r="A86" s="137"/>
      <c r="B86" s="42">
        <v>14</v>
      </c>
      <c r="C86" s="44">
        <v>1030.6210000000001</v>
      </c>
      <c r="D86" s="44">
        <f t="shared" si="8"/>
        <v>2.5722646831376421</v>
      </c>
      <c r="T86" s="137"/>
      <c r="U86" s="42">
        <v>14</v>
      </c>
      <c r="V86" s="44">
        <v>6563.7510000000002</v>
      </c>
      <c r="W86" s="44">
        <f t="shared" si="9"/>
        <v>1.9219185797876854</v>
      </c>
    </row>
    <row r="87" spans="1:23" x14ac:dyDescent="0.2">
      <c r="A87" s="137"/>
      <c r="B87" s="42">
        <v>16</v>
      </c>
      <c r="C87" s="44">
        <v>1004.044</v>
      </c>
      <c r="D87" s="44">
        <f t="shared" si="8"/>
        <v>2.64035241483441</v>
      </c>
      <c r="T87" s="137"/>
      <c r="U87" s="42">
        <v>16</v>
      </c>
      <c r="V87" s="44">
        <v>6272.5460000000003</v>
      </c>
      <c r="W87" s="44">
        <f t="shared" si="9"/>
        <v>2.0111442785752387</v>
      </c>
    </row>
    <row r="88" spans="1:23" x14ac:dyDescent="0.2">
      <c r="A88" s="137"/>
      <c r="B88" s="42">
        <v>18</v>
      </c>
      <c r="C88" s="44">
        <v>1136.3050000000001</v>
      </c>
      <c r="D88" s="44">
        <f t="shared" si="8"/>
        <v>2.333026784182064</v>
      </c>
      <c r="T88" s="137"/>
      <c r="U88" s="42">
        <v>18</v>
      </c>
      <c r="V88" s="44">
        <v>6442.5249999999996</v>
      </c>
      <c r="W88" s="44">
        <f t="shared" si="9"/>
        <v>1.958082428861355</v>
      </c>
    </row>
    <row r="89" spans="1:23" x14ac:dyDescent="0.2">
      <c r="A89" s="137"/>
      <c r="B89" s="42">
        <v>20</v>
      </c>
      <c r="C89" s="44">
        <v>1216.5129999999999</v>
      </c>
      <c r="D89" s="44">
        <f t="shared" si="8"/>
        <v>2.1792040035741502</v>
      </c>
      <c r="T89" s="137"/>
      <c r="U89" s="42">
        <v>20</v>
      </c>
      <c r="V89" s="44">
        <v>6359.8249999999998</v>
      </c>
      <c r="W89" s="44">
        <f t="shared" si="9"/>
        <v>1.9835443585318779</v>
      </c>
    </row>
    <row r="90" spans="1:23" x14ac:dyDescent="0.2">
      <c r="A90" s="137"/>
      <c r="B90" s="42">
        <v>22</v>
      </c>
      <c r="C90" s="44">
        <v>1098.2660000000001</v>
      </c>
      <c r="D90" s="44">
        <f t="shared" si="8"/>
        <v>2.4138323502685144</v>
      </c>
      <c r="T90" s="137"/>
      <c r="U90" s="42">
        <v>22</v>
      </c>
      <c r="V90" s="44">
        <v>7071.277</v>
      </c>
      <c r="W90" s="44">
        <f t="shared" si="9"/>
        <v>1.7839769252427815</v>
      </c>
    </row>
    <row r="91" spans="1:23" x14ac:dyDescent="0.2">
      <c r="A91" s="137"/>
      <c r="B91" s="42">
        <v>24</v>
      </c>
      <c r="C91" s="44">
        <v>1264.299</v>
      </c>
      <c r="D91" s="44">
        <f t="shared" si="8"/>
        <v>2.0968378524383868</v>
      </c>
      <c r="T91" s="137"/>
      <c r="U91" s="42">
        <v>24</v>
      </c>
      <c r="V91" s="44">
        <v>6335.79</v>
      </c>
      <c r="W91" s="44">
        <f t="shared" si="9"/>
        <v>1.9910689906073278</v>
      </c>
    </row>
    <row r="92" spans="1:23" x14ac:dyDescent="0.2">
      <c r="A92" s="137"/>
      <c r="B92" s="42">
        <v>26</v>
      </c>
      <c r="C92" s="44">
        <v>1618.577</v>
      </c>
      <c r="D92" s="44">
        <f t="shared" si="8"/>
        <v>1.6378769746511908</v>
      </c>
      <c r="T92" s="137"/>
      <c r="U92" s="42">
        <v>26</v>
      </c>
      <c r="V92" s="44">
        <v>6556.3760000000002</v>
      </c>
      <c r="W92" s="44">
        <f t="shared" si="9"/>
        <v>1.9240804676241876</v>
      </c>
    </row>
    <row r="93" spans="1:23" x14ac:dyDescent="0.2">
      <c r="A93" s="137"/>
      <c r="B93" s="42">
        <v>28</v>
      </c>
      <c r="C93" s="44">
        <v>1887.944</v>
      </c>
      <c r="D93" s="44">
        <f t="shared" si="8"/>
        <v>1.4041888954333392</v>
      </c>
      <c r="T93" s="137"/>
      <c r="U93" s="42">
        <v>28</v>
      </c>
      <c r="V93" s="44">
        <v>6250.1509999999998</v>
      </c>
      <c r="W93" s="44">
        <f t="shared" si="9"/>
        <v>2.0183504366534506</v>
      </c>
    </row>
    <row r="94" spans="1:23" x14ac:dyDescent="0.2">
      <c r="A94" s="137"/>
      <c r="B94" s="42">
        <v>30</v>
      </c>
      <c r="C94" s="44">
        <v>3511.33</v>
      </c>
      <c r="D94" s="44">
        <f t="shared" si="8"/>
        <v>0.75499312226421333</v>
      </c>
      <c r="T94" s="137"/>
      <c r="U94" s="42">
        <v>30</v>
      </c>
      <c r="V94" s="44">
        <v>5861.0020000000004</v>
      </c>
      <c r="W94" s="44">
        <f t="shared" si="9"/>
        <v>2.1523614904072716</v>
      </c>
    </row>
    <row r="95" spans="1:23" x14ac:dyDescent="0.2">
      <c r="A95" s="138"/>
      <c r="B95" s="48">
        <v>32</v>
      </c>
      <c r="C95" s="45">
        <v>1029.127</v>
      </c>
      <c r="D95" s="45">
        <f t="shared" si="8"/>
        <v>2.5759988806046294</v>
      </c>
      <c r="T95" s="138"/>
      <c r="U95" s="48">
        <v>32</v>
      </c>
      <c r="V95" s="45">
        <v>21707.388999999999</v>
      </c>
      <c r="W95" s="45">
        <f t="shared" si="9"/>
        <v>0.58113829350918256</v>
      </c>
    </row>
    <row r="96" spans="1:23" x14ac:dyDescent="0.2">
      <c r="A96" s="137" t="s">
        <v>3</v>
      </c>
      <c r="B96" s="41" t="s">
        <v>20</v>
      </c>
      <c r="C96" s="35">
        <v>17611.092000000001</v>
      </c>
      <c r="D96" s="35">
        <v>0</v>
      </c>
      <c r="T96" s="137" t="s">
        <v>3</v>
      </c>
      <c r="U96" s="41" t="s">
        <v>20</v>
      </c>
      <c r="V96" s="35">
        <v>76970.774999999994</v>
      </c>
      <c r="W96" s="35">
        <v>0</v>
      </c>
    </row>
    <row r="97" spans="1:23" x14ac:dyDescent="0.2">
      <c r="A97" s="137"/>
      <c r="B97" s="42">
        <v>2</v>
      </c>
      <c r="C97" s="44">
        <v>15989.486999999999</v>
      </c>
      <c r="D97" s="44">
        <f>$C$96/C97</f>
        <v>1.1014169497745614</v>
      </c>
      <c r="T97" s="137"/>
      <c r="U97" s="42">
        <v>2</v>
      </c>
      <c r="V97" s="44">
        <v>69824.86</v>
      </c>
      <c r="W97" s="44">
        <f>$V$96/V97</f>
        <v>1.1023405560712902</v>
      </c>
    </row>
    <row r="98" spans="1:23" x14ac:dyDescent="0.2">
      <c r="A98" s="137"/>
      <c r="B98" s="42">
        <v>4</v>
      </c>
      <c r="C98" s="44">
        <v>7553.134</v>
      </c>
      <c r="D98" s="44">
        <f t="shared" ref="D98:D112" si="10">$C$96/C98</f>
        <v>2.3316271100181725</v>
      </c>
      <c r="T98" s="137"/>
      <c r="U98" s="42">
        <v>4</v>
      </c>
      <c r="V98" s="44">
        <v>35587.902000000002</v>
      </c>
      <c r="W98" s="44">
        <f t="shared" ref="W98:W112" si="11">$V$96/V98</f>
        <v>2.162835420868586</v>
      </c>
    </row>
    <row r="99" spans="1:23" x14ac:dyDescent="0.2">
      <c r="A99" s="137"/>
      <c r="B99" s="42">
        <v>6</v>
      </c>
      <c r="C99" s="44">
        <v>7217.0169999999998</v>
      </c>
      <c r="D99" s="44">
        <f t="shared" si="10"/>
        <v>2.4402176134544233</v>
      </c>
      <c r="T99" s="137"/>
      <c r="U99" s="42">
        <v>6</v>
      </c>
      <c r="V99" s="44">
        <v>32383.932000000001</v>
      </c>
      <c r="W99" s="44">
        <f t="shared" si="11"/>
        <v>2.376819930328411</v>
      </c>
    </row>
    <row r="100" spans="1:23" x14ac:dyDescent="0.2">
      <c r="A100" s="137"/>
      <c r="B100" s="42">
        <v>8</v>
      </c>
      <c r="C100" s="44">
        <v>6476.5460000000003</v>
      </c>
      <c r="D100" s="44">
        <f t="shared" si="10"/>
        <v>2.7192105174579164</v>
      </c>
      <c r="T100" s="137"/>
      <c r="U100" s="42">
        <v>8</v>
      </c>
      <c r="V100" s="44">
        <v>29573.021000000001</v>
      </c>
      <c r="W100" s="44">
        <f t="shared" si="11"/>
        <v>2.6027362912973953</v>
      </c>
    </row>
    <row r="101" spans="1:23" x14ac:dyDescent="0.2">
      <c r="A101" s="137"/>
      <c r="B101" s="42">
        <v>10</v>
      </c>
      <c r="C101" s="44">
        <v>4713.1450000000004</v>
      </c>
      <c r="D101" s="44">
        <f t="shared" si="10"/>
        <v>3.7365903234464457</v>
      </c>
      <c r="T101" s="137"/>
      <c r="U101" s="42">
        <v>10</v>
      </c>
      <c r="V101" s="44">
        <v>23649.27</v>
      </c>
      <c r="W101" s="44">
        <f t="shared" si="11"/>
        <v>3.2546786856423049</v>
      </c>
    </row>
    <row r="102" spans="1:23" x14ac:dyDescent="0.2">
      <c r="A102" s="137"/>
      <c r="B102" s="42">
        <v>12</v>
      </c>
      <c r="C102" s="44">
        <v>3075.576</v>
      </c>
      <c r="D102" s="44">
        <f t="shared" si="10"/>
        <v>5.7261117917424249</v>
      </c>
      <c r="T102" s="137"/>
      <c r="U102" s="42">
        <v>12</v>
      </c>
      <c r="V102" s="44">
        <v>17228.338</v>
      </c>
      <c r="W102" s="44">
        <f t="shared" si="11"/>
        <v>4.4676842885251027</v>
      </c>
    </row>
    <row r="103" spans="1:23" x14ac:dyDescent="0.2">
      <c r="A103" s="137"/>
      <c r="B103" s="42">
        <v>14</v>
      </c>
      <c r="C103" s="44">
        <v>2578.9029999999998</v>
      </c>
      <c r="D103" s="44">
        <f t="shared" si="10"/>
        <v>6.8289082606053819</v>
      </c>
      <c r="T103" s="137"/>
      <c r="U103" s="42">
        <v>14</v>
      </c>
      <c r="V103" s="44">
        <v>15693.233</v>
      </c>
      <c r="W103" s="44">
        <f t="shared" si="11"/>
        <v>4.9047111579876495</v>
      </c>
    </row>
    <row r="104" spans="1:23" x14ac:dyDescent="0.2">
      <c r="A104" s="137"/>
      <c r="B104" s="42">
        <v>16</v>
      </c>
      <c r="C104" s="44">
        <v>2415.91</v>
      </c>
      <c r="D104" s="44">
        <f t="shared" si="10"/>
        <v>7.2896308223402366</v>
      </c>
      <c r="T104" s="137"/>
      <c r="U104" s="42">
        <v>16</v>
      </c>
      <c r="V104" s="44">
        <v>14943.512000000001</v>
      </c>
      <c r="W104" s="44">
        <f t="shared" si="11"/>
        <v>5.1507821588392337</v>
      </c>
    </row>
    <row r="105" spans="1:23" x14ac:dyDescent="0.2">
      <c r="A105" s="137"/>
      <c r="B105" s="42">
        <v>18</v>
      </c>
      <c r="C105" s="44">
        <v>4759.759</v>
      </c>
      <c r="D105" s="44">
        <f t="shared" si="10"/>
        <v>3.6999965754568667</v>
      </c>
      <c r="T105" s="137"/>
      <c r="U105" s="42">
        <v>18</v>
      </c>
      <c r="V105" s="44">
        <v>15630.981</v>
      </c>
      <c r="W105" s="44">
        <f t="shared" si="11"/>
        <v>4.9242446779252047</v>
      </c>
    </row>
    <row r="106" spans="1:23" x14ac:dyDescent="0.2">
      <c r="A106" s="137"/>
      <c r="B106" s="42">
        <v>20</v>
      </c>
      <c r="C106" s="44">
        <v>3320.9839999999999</v>
      </c>
      <c r="D106" s="44">
        <f t="shared" si="10"/>
        <v>5.3029740582911575</v>
      </c>
      <c r="T106" s="137"/>
      <c r="U106" s="42">
        <v>20</v>
      </c>
      <c r="V106" s="44">
        <v>15975.758</v>
      </c>
      <c r="W106" s="44">
        <f t="shared" si="11"/>
        <v>4.8179732692495714</v>
      </c>
    </row>
    <row r="107" spans="1:23" x14ac:dyDescent="0.2">
      <c r="A107" s="137"/>
      <c r="B107" s="42">
        <v>22</v>
      </c>
      <c r="C107" s="44">
        <v>2685.49</v>
      </c>
      <c r="D107" s="44">
        <f t="shared" si="10"/>
        <v>6.557869141199558</v>
      </c>
      <c r="T107" s="137"/>
      <c r="U107" s="42">
        <v>22</v>
      </c>
      <c r="V107" s="44">
        <v>14566.909</v>
      </c>
      <c r="W107" s="44">
        <f t="shared" si="11"/>
        <v>5.2839469924607885</v>
      </c>
    </row>
    <row r="108" spans="1:23" x14ac:dyDescent="0.2">
      <c r="A108" s="137"/>
      <c r="B108" s="42">
        <v>24</v>
      </c>
      <c r="C108" s="44">
        <v>3216.05</v>
      </c>
      <c r="D108" s="44">
        <f t="shared" si="10"/>
        <v>5.4760006840689668</v>
      </c>
      <c r="T108" s="137"/>
      <c r="U108" s="42">
        <v>24</v>
      </c>
      <c r="V108" s="44">
        <v>17342.418000000001</v>
      </c>
      <c r="W108" s="44">
        <f t="shared" si="11"/>
        <v>4.4382954556855907</v>
      </c>
    </row>
    <row r="109" spans="1:23" x14ac:dyDescent="0.2">
      <c r="A109" s="137"/>
      <c r="B109" s="42">
        <v>26</v>
      </c>
      <c r="C109" s="44">
        <v>5489.2030000000004</v>
      </c>
      <c r="D109" s="44">
        <f t="shared" si="10"/>
        <v>3.2083149411672331</v>
      </c>
      <c r="T109" s="137"/>
      <c r="U109" s="42">
        <v>26</v>
      </c>
      <c r="V109" s="44">
        <v>16944.330999999998</v>
      </c>
      <c r="W109" s="44">
        <f t="shared" si="11"/>
        <v>4.5425679538483994</v>
      </c>
    </row>
    <row r="110" spans="1:23" x14ac:dyDescent="0.2">
      <c r="A110" s="137"/>
      <c r="B110" s="42">
        <v>28</v>
      </c>
      <c r="C110" s="44">
        <v>2573.357</v>
      </c>
      <c r="D110" s="44">
        <f t="shared" si="10"/>
        <v>6.8436256609557091</v>
      </c>
      <c r="T110" s="137"/>
      <c r="U110" s="42">
        <v>28</v>
      </c>
      <c r="V110" s="44">
        <v>15559.558000000001</v>
      </c>
      <c r="W110" s="44">
        <f t="shared" si="11"/>
        <v>4.9468484259000149</v>
      </c>
    </row>
    <row r="111" spans="1:23" x14ac:dyDescent="0.2">
      <c r="A111" s="137"/>
      <c r="B111" s="42">
        <v>30</v>
      </c>
      <c r="C111" s="44">
        <v>4358.777</v>
      </c>
      <c r="D111" s="44">
        <f t="shared" si="10"/>
        <v>4.0403746280206585</v>
      </c>
      <c r="T111" s="137"/>
      <c r="U111" s="42">
        <v>30</v>
      </c>
      <c r="V111" s="44">
        <v>15880.5</v>
      </c>
      <c r="W111" s="44">
        <f t="shared" si="11"/>
        <v>4.8468735241333709</v>
      </c>
    </row>
    <row r="112" spans="1:23" x14ac:dyDescent="0.2">
      <c r="A112" s="137"/>
      <c r="B112" s="42">
        <v>32</v>
      </c>
      <c r="C112" s="45">
        <v>16592.446</v>
      </c>
      <c r="D112" s="45">
        <f t="shared" si="10"/>
        <v>1.0613921539958606</v>
      </c>
      <c r="T112" s="137"/>
      <c r="U112" s="42">
        <v>32</v>
      </c>
      <c r="V112" s="45">
        <v>46629.078999999998</v>
      </c>
      <c r="W112" s="45">
        <f t="shared" si="11"/>
        <v>1.6507033089802181</v>
      </c>
    </row>
    <row r="113" spans="1:23" x14ac:dyDescent="0.2">
      <c r="A113" s="136" t="s">
        <v>4</v>
      </c>
      <c r="B113" s="41" t="s">
        <v>20</v>
      </c>
      <c r="C113" s="35">
        <v>67101.656000000003</v>
      </c>
      <c r="D113" s="35">
        <v>0</v>
      </c>
      <c r="T113" s="136" t="s">
        <v>4</v>
      </c>
      <c r="U113" s="41" t="s">
        <v>20</v>
      </c>
      <c r="V113" s="35">
        <v>294494.75799999997</v>
      </c>
      <c r="W113" s="35">
        <v>0</v>
      </c>
    </row>
    <row r="114" spans="1:23" x14ac:dyDescent="0.2">
      <c r="A114" s="137"/>
      <c r="B114" s="42">
        <v>2</v>
      </c>
      <c r="C114" s="44">
        <v>63065.455999999998</v>
      </c>
      <c r="D114" s="44">
        <f>$C$113/C114</f>
        <v>1.0640001715043494</v>
      </c>
      <c r="T114" s="137"/>
      <c r="U114" s="42">
        <v>2</v>
      </c>
      <c r="V114" s="44">
        <v>264446.636</v>
      </c>
      <c r="W114" s="44">
        <f>$V$113/V114</f>
        <v>1.1136264104338993</v>
      </c>
    </row>
    <row r="115" spans="1:23" x14ac:dyDescent="0.2">
      <c r="A115" s="137"/>
      <c r="B115" s="42">
        <v>4</v>
      </c>
      <c r="C115" s="44">
        <v>28425.27</v>
      </c>
      <c r="D115" s="44">
        <f t="shared" ref="D115:D129" si="12">$C$113/C115</f>
        <v>2.3606339007509867</v>
      </c>
      <c r="T115" s="137"/>
      <c r="U115" s="42">
        <v>4</v>
      </c>
      <c r="V115" s="44">
        <v>124286.976</v>
      </c>
      <c r="W115" s="44">
        <f t="shared" ref="W115:W129" si="13">$V$113/V115</f>
        <v>2.3694739986271771</v>
      </c>
    </row>
    <row r="116" spans="1:23" x14ac:dyDescent="0.2">
      <c r="A116" s="137"/>
      <c r="B116" s="42">
        <v>6</v>
      </c>
      <c r="C116" s="44">
        <v>24401.059000000001</v>
      </c>
      <c r="D116" s="44">
        <f t="shared" si="12"/>
        <v>2.7499485165787272</v>
      </c>
      <c r="T116" s="137"/>
      <c r="U116" s="42">
        <v>6</v>
      </c>
      <c r="V116" s="44">
        <v>109367.764</v>
      </c>
      <c r="W116" s="44">
        <f t="shared" si="13"/>
        <v>2.6927016447003522</v>
      </c>
    </row>
    <row r="117" spans="1:23" x14ac:dyDescent="0.2">
      <c r="A117" s="137"/>
      <c r="B117" s="42">
        <v>8</v>
      </c>
      <c r="C117" s="44">
        <v>23348.137999999999</v>
      </c>
      <c r="D117" s="44">
        <f t="shared" si="12"/>
        <v>2.8739617694567339</v>
      </c>
      <c r="T117" s="137"/>
      <c r="U117" s="42">
        <v>8</v>
      </c>
      <c r="V117" s="44">
        <v>107643.601</v>
      </c>
      <c r="W117" s="44">
        <f t="shared" si="13"/>
        <v>2.7358315335437355</v>
      </c>
    </row>
    <row r="118" spans="1:23" x14ac:dyDescent="0.2">
      <c r="A118" s="137"/>
      <c r="B118" s="42">
        <v>10</v>
      </c>
      <c r="C118" s="44">
        <v>19433.391</v>
      </c>
      <c r="D118" s="44">
        <f t="shared" si="12"/>
        <v>3.4529051569023648</v>
      </c>
      <c r="T118" s="137"/>
      <c r="U118" s="42">
        <v>10</v>
      </c>
      <c r="V118" s="44">
        <v>85812.260999999999</v>
      </c>
      <c r="W118" s="44">
        <f t="shared" si="13"/>
        <v>3.4318494183482704</v>
      </c>
    </row>
    <row r="119" spans="1:23" x14ac:dyDescent="0.2">
      <c r="A119" s="137"/>
      <c r="B119" s="42">
        <v>12</v>
      </c>
      <c r="C119" s="44">
        <v>16117.419</v>
      </c>
      <c r="D119" s="44">
        <f t="shared" si="12"/>
        <v>4.1633003398372903</v>
      </c>
      <c r="T119" s="137"/>
      <c r="U119" s="42">
        <v>12</v>
      </c>
      <c r="V119" s="44">
        <v>72796.175000000003</v>
      </c>
      <c r="W119" s="44">
        <f t="shared" si="13"/>
        <v>4.0454702187305855</v>
      </c>
    </row>
    <row r="120" spans="1:23" x14ac:dyDescent="0.2">
      <c r="A120" s="137"/>
      <c r="B120" s="42">
        <v>14</v>
      </c>
      <c r="C120" s="44">
        <v>13938.276</v>
      </c>
      <c r="D120" s="44">
        <f t="shared" si="12"/>
        <v>4.8142005510581081</v>
      </c>
      <c r="T120" s="137"/>
      <c r="U120" s="42">
        <v>14</v>
      </c>
      <c r="V120" s="44">
        <v>66310.425000000003</v>
      </c>
      <c r="W120" s="44">
        <f t="shared" si="13"/>
        <v>4.4411532274148442</v>
      </c>
    </row>
    <row r="121" spans="1:23" x14ac:dyDescent="0.2">
      <c r="A121" s="137"/>
      <c r="B121" s="42">
        <v>16</v>
      </c>
      <c r="C121" s="44">
        <v>12133.714</v>
      </c>
      <c r="D121" s="44">
        <f t="shared" si="12"/>
        <v>5.5301827618485158</v>
      </c>
      <c r="T121" s="137"/>
      <c r="U121" s="42">
        <v>16</v>
      </c>
      <c r="V121" s="44">
        <v>59411.747000000003</v>
      </c>
      <c r="W121" s="44">
        <f t="shared" si="13"/>
        <v>4.9568439386237868</v>
      </c>
    </row>
    <row r="122" spans="1:23" x14ac:dyDescent="0.2">
      <c r="A122" s="137"/>
      <c r="B122" s="42">
        <v>18</v>
      </c>
      <c r="C122" s="44">
        <v>17296.314999999999</v>
      </c>
      <c r="D122" s="44">
        <f t="shared" si="12"/>
        <v>3.8795348026443786</v>
      </c>
      <c r="T122" s="137"/>
      <c r="U122" s="42">
        <v>18</v>
      </c>
      <c r="V122" s="44">
        <v>79232.718999999997</v>
      </c>
      <c r="W122" s="44">
        <f t="shared" si="13"/>
        <v>3.7168326635363855</v>
      </c>
    </row>
    <row r="123" spans="1:23" x14ac:dyDescent="0.2">
      <c r="A123" s="137"/>
      <c r="B123" s="42">
        <v>20</v>
      </c>
      <c r="C123" s="44">
        <v>17781.120999999999</v>
      </c>
      <c r="D123" s="44">
        <f t="shared" si="12"/>
        <v>3.773758471133513</v>
      </c>
      <c r="T123" s="137"/>
      <c r="U123" s="42">
        <v>20</v>
      </c>
      <c r="V123" s="44">
        <v>76956.292000000001</v>
      </c>
      <c r="W123" s="44">
        <f t="shared" si="13"/>
        <v>3.8267794659337273</v>
      </c>
    </row>
    <row r="124" spans="1:23" x14ac:dyDescent="0.2">
      <c r="A124" s="137"/>
      <c r="B124" s="42">
        <v>22</v>
      </c>
      <c r="C124" s="44">
        <v>16262.414000000001</v>
      </c>
      <c r="D124" s="44">
        <f t="shared" si="12"/>
        <v>4.1261805289177858</v>
      </c>
      <c r="T124" s="137"/>
      <c r="U124" s="42">
        <v>22</v>
      </c>
      <c r="V124" s="44">
        <v>74418.551999999996</v>
      </c>
      <c r="W124" s="44">
        <f t="shared" si="13"/>
        <v>3.957276110397848</v>
      </c>
    </row>
    <row r="125" spans="1:23" x14ac:dyDescent="0.2">
      <c r="A125" s="137"/>
      <c r="B125" s="42">
        <v>24</v>
      </c>
      <c r="C125" s="44">
        <v>16693.399000000001</v>
      </c>
      <c r="D125" s="44">
        <f t="shared" si="12"/>
        <v>4.0196520792440174</v>
      </c>
      <c r="T125" s="137"/>
      <c r="U125" s="42">
        <v>24</v>
      </c>
      <c r="V125" s="44">
        <v>93091.955000000002</v>
      </c>
      <c r="W125" s="44">
        <f t="shared" si="13"/>
        <v>3.1634823653665878</v>
      </c>
    </row>
    <row r="126" spans="1:23" x14ac:dyDescent="0.2">
      <c r="A126" s="137"/>
      <c r="B126" s="42">
        <v>26</v>
      </c>
      <c r="C126" s="44">
        <v>15651.921</v>
      </c>
      <c r="D126" s="44">
        <f t="shared" si="12"/>
        <v>4.2871195171506429</v>
      </c>
      <c r="T126" s="137"/>
      <c r="U126" s="42">
        <v>26</v>
      </c>
      <c r="V126" s="44">
        <v>72351.691000000006</v>
      </c>
      <c r="W126" s="44">
        <f t="shared" si="13"/>
        <v>4.0703230833955208</v>
      </c>
    </row>
    <row r="127" spans="1:23" x14ac:dyDescent="0.2">
      <c r="A127" s="137"/>
      <c r="B127" s="42">
        <v>28</v>
      </c>
      <c r="C127" s="44">
        <v>16271.519</v>
      </c>
      <c r="D127" s="44">
        <f t="shared" si="12"/>
        <v>4.1238716557440025</v>
      </c>
      <c r="T127" s="137"/>
      <c r="U127" s="42">
        <v>28</v>
      </c>
      <c r="V127" s="44">
        <v>63976.038</v>
      </c>
      <c r="W127" s="44">
        <f t="shared" si="13"/>
        <v>4.6032040621208834</v>
      </c>
    </row>
    <row r="128" spans="1:23" x14ac:dyDescent="0.2">
      <c r="A128" s="137"/>
      <c r="B128" s="42">
        <v>30</v>
      </c>
      <c r="C128" s="44">
        <v>18672.036</v>
      </c>
      <c r="D128" s="44">
        <f t="shared" si="12"/>
        <v>3.5936978699055637</v>
      </c>
      <c r="T128" s="137"/>
      <c r="U128" s="42">
        <v>30</v>
      </c>
      <c r="V128" s="44">
        <v>71319.801999999996</v>
      </c>
      <c r="W128" s="44">
        <f t="shared" si="13"/>
        <v>4.1292144641680295</v>
      </c>
    </row>
    <row r="129" spans="1:23" x14ac:dyDescent="0.2">
      <c r="A129" s="138"/>
      <c r="B129" s="48">
        <v>32</v>
      </c>
      <c r="C129" s="45">
        <v>28999.101999999999</v>
      </c>
      <c r="D129" s="45">
        <f t="shared" si="12"/>
        <v>2.313921858683762</v>
      </c>
      <c r="T129" s="138"/>
      <c r="U129" s="48">
        <v>32</v>
      </c>
      <c r="V129" s="45">
        <v>80826.391000000003</v>
      </c>
      <c r="W129" s="45">
        <f t="shared" si="13"/>
        <v>3.6435470439351914</v>
      </c>
    </row>
    <row r="130" spans="1:23" x14ac:dyDescent="0.2">
      <c r="A130" s="137" t="s">
        <v>5</v>
      </c>
      <c r="B130" s="42" t="s">
        <v>20</v>
      </c>
      <c r="C130" s="35">
        <v>275572.82199999999</v>
      </c>
      <c r="D130" s="35">
        <v>0</v>
      </c>
      <c r="T130" s="137" t="s">
        <v>5</v>
      </c>
      <c r="U130" s="42" t="s">
        <v>20</v>
      </c>
      <c r="V130" s="35">
        <v>1108701.0530000001</v>
      </c>
      <c r="W130" s="35">
        <v>0</v>
      </c>
    </row>
    <row r="131" spans="1:23" x14ac:dyDescent="0.2">
      <c r="A131" s="137"/>
      <c r="B131" s="42">
        <v>2</v>
      </c>
      <c r="C131" s="44">
        <v>241867.03099999999</v>
      </c>
      <c r="D131" s="44">
        <f>$C$130/C131</f>
        <v>1.1393566988466486</v>
      </c>
      <c r="T131" s="137"/>
      <c r="U131" s="42">
        <v>2</v>
      </c>
      <c r="V131" s="44">
        <v>999270.88699999999</v>
      </c>
      <c r="W131" s="44">
        <f>$V$130/V131</f>
        <v>1.1095100111727763</v>
      </c>
    </row>
    <row r="132" spans="1:23" x14ac:dyDescent="0.2">
      <c r="A132" s="137"/>
      <c r="B132" s="42">
        <v>4</v>
      </c>
      <c r="C132" s="44">
        <v>106021.424</v>
      </c>
      <c r="D132" s="44">
        <f t="shared" ref="D132:D146" si="14">$C$130/C132</f>
        <v>2.5992182674324389</v>
      </c>
      <c r="T132" s="137"/>
      <c r="U132" s="42">
        <v>4</v>
      </c>
      <c r="V132" s="44">
        <v>448220.56099999999</v>
      </c>
      <c r="W132" s="44">
        <f t="shared" ref="W132:W146" si="15">$V$130/V132</f>
        <v>2.4735613433851378</v>
      </c>
    </row>
    <row r="133" spans="1:23" x14ac:dyDescent="0.2">
      <c r="A133" s="137"/>
      <c r="B133" s="42">
        <v>6</v>
      </c>
      <c r="C133" s="44">
        <v>94645.91</v>
      </c>
      <c r="D133" s="44">
        <f t="shared" si="14"/>
        <v>2.91161891728866</v>
      </c>
      <c r="T133" s="137"/>
      <c r="U133" s="42">
        <v>6</v>
      </c>
      <c r="V133" s="44">
        <v>399411.31599999999</v>
      </c>
      <c r="W133" s="44">
        <f t="shared" si="15"/>
        <v>2.7758378608381742</v>
      </c>
    </row>
    <row r="134" spans="1:23" x14ac:dyDescent="0.2">
      <c r="A134" s="137"/>
      <c r="B134" s="42">
        <v>8</v>
      </c>
      <c r="C134" s="44">
        <v>98686.221000000005</v>
      </c>
      <c r="D134" s="44">
        <f t="shared" si="14"/>
        <v>2.7924143736337821</v>
      </c>
      <c r="T134" s="137"/>
      <c r="U134" s="42">
        <v>8</v>
      </c>
      <c r="V134" s="44">
        <v>407567.87300000002</v>
      </c>
      <c r="W134" s="44">
        <f t="shared" si="15"/>
        <v>2.7202856909185282</v>
      </c>
    </row>
    <row r="135" spans="1:23" x14ac:dyDescent="0.2">
      <c r="A135" s="137"/>
      <c r="B135" s="42">
        <v>10</v>
      </c>
      <c r="C135" s="44">
        <v>75592.308000000005</v>
      </c>
      <c r="D135" s="44">
        <f t="shared" si="14"/>
        <v>3.6455140647379092</v>
      </c>
      <c r="T135" s="137"/>
      <c r="U135" s="42">
        <v>10</v>
      </c>
      <c r="V135" s="44">
        <v>317647.783</v>
      </c>
      <c r="W135" s="44">
        <f t="shared" si="15"/>
        <v>3.4903472095065751</v>
      </c>
    </row>
    <row r="136" spans="1:23" x14ac:dyDescent="0.2">
      <c r="A136" s="137"/>
      <c r="B136" s="42">
        <v>12</v>
      </c>
      <c r="C136" s="44">
        <v>63237.47</v>
      </c>
      <c r="D136" s="44">
        <f t="shared" si="14"/>
        <v>4.3577458427732791</v>
      </c>
      <c r="T136" s="137"/>
      <c r="U136" s="42">
        <v>12</v>
      </c>
      <c r="V136" s="44">
        <v>276809.049</v>
      </c>
      <c r="W136" s="44">
        <f t="shared" si="15"/>
        <v>4.0052919404379734</v>
      </c>
    </row>
    <row r="137" spans="1:23" x14ac:dyDescent="0.2">
      <c r="A137" s="137"/>
      <c r="B137" s="42">
        <v>14</v>
      </c>
      <c r="C137" s="44">
        <v>53913.487000000001</v>
      </c>
      <c r="D137" s="44">
        <f t="shared" si="14"/>
        <v>5.1113893263850656</v>
      </c>
      <c r="T137" s="137"/>
      <c r="U137" s="42">
        <v>14</v>
      </c>
      <c r="V137" s="44">
        <v>220065.03400000001</v>
      </c>
      <c r="W137" s="44">
        <f t="shared" si="15"/>
        <v>5.0380609442934041</v>
      </c>
    </row>
    <row r="138" spans="1:23" x14ac:dyDescent="0.2">
      <c r="A138" s="137"/>
      <c r="B138" s="42">
        <v>16</v>
      </c>
      <c r="C138" s="44">
        <v>51225.074000000001</v>
      </c>
      <c r="D138" s="44">
        <f t="shared" si="14"/>
        <v>5.3796471235941992</v>
      </c>
      <c r="T138" s="137"/>
      <c r="U138" s="42">
        <v>16</v>
      </c>
      <c r="V138" s="44">
        <v>202700.02600000001</v>
      </c>
      <c r="W138" s="44">
        <f t="shared" si="15"/>
        <v>5.4696640887456027</v>
      </c>
    </row>
    <row r="139" spans="1:23" x14ac:dyDescent="0.2">
      <c r="A139" s="137"/>
      <c r="B139" s="42">
        <v>18</v>
      </c>
      <c r="C139" s="44">
        <v>71151.214000000007</v>
      </c>
      <c r="D139" s="44">
        <f t="shared" si="14"/>
        <v>3.8730586100751556</v>
      </c>
      <c r="T139" s="137"/>
      <c r="U139" s="42">
        <v>18</v>
      </c>
      <c r="V139" s="44">
        <v>222410.46400000001</v>
      </c>
      <c r="W139" s="44">
        <f t="shared" si="15"/>
        <v>4.9849320623691522</v>
      </c>
    </row>
    <row r="140" spans="1:23" x14ac:dyDescent="0.2">
      <c r="A140" s="137"/>
      <c r="B140" s="42">
        <v>20</v>
      </c>
      <c r="C140" s="44">
        <v>55886.976999999999</v>
      </c>
      <c r="D140" s="44">
        <f t="shared" si="14"/>
        <v>4.9308951171218292</v>
      </c>
      <c r="T140" s="137"/>
      <c r="U140" s="42">
        <v>20</v>
      </c>
      <c r="V140" s="44">
        <v>217217.90599999999</v>
      </c>
      <c r="W140" s="44">
        <f t="shared" si="15"/>
        <v>5.1040960361711623</v>
      </c>
    </row>
    <row r="141" spans="1:23" x14ac:dyDescent="0.2">
      <c r="A141" s="137"/>
      <c r="B141" s="42">
        <v>22</v>
      </c>
      <c r="C141" s="44">
        <v>62366.836000000003</v>
      </c>
      <c r="D141" s="44">
        <f t="shared" si="14"/>
        <v>4.4185794834934384</v>
      </c>
      <c r="T141" s="137"/>
      <c r="U141" s="42">
        <v>22</v>
      </c>
      <c r="V141" s="44">
        <v>234863.07500000001</v>
      </c>
      <c r="W141" s="44">
        <f t="shared" si="15"/>
        <v>4.7206273399937393</v>
      </c>
    </row>
    <row r="142" spans="1:23" x14ac:dyDescent="0.2">
      <c r="A142" s="137"/>
      <c r="B142" s="42">
        <v>24</v>
      </c>
      <c r="C142" s="44">
        <v>64861.947999999997</v>
      </c>
      <c r="D142" s="44">
        <f t="shared" si="14"/>
        <v>4.2486053918701296</v>
      </c>
      <c r="T142" s="137"/>
      <c r="U142" s="42">
        <v>24</v>
      </c>
      <c r="V142" s="44">
        <v>211032.69200000001</v>
      </c>
      <c r="W142" s="44">
        <f t="shared" si="15"/>
        <v>5.2536933614058245</v>
      </c>
    </row>
    <row r="143" spans="1:23" x14ac:dyDescent="0.2">
      <c r="A143" s="137"/>
      <c r="B143" s="42">
        <v>26</v>
      </c>
      <c r="C143" s="44">
        <v>56316.324999999997</v>
      </c>
      <c r="D143" s="44">
        <f t="shared" si="14"/>
        <v>4.8933026435940201</v>
      </c>
      <c r="T143" s="137"/>
      <c r="U143" s="42">
        <v>26</v>
      </c>
      <c r="V143" s="44">
        <v>209304.495</v>
      </c>
      <c r="W143" s="44">
        <f t="shared" si="15"/>
        <v>5.2970723490673244</v>
      </c>
    </row>
    <row r="144" spans="1:23" x14ac:dyDescent="0.2">
      <c r="A144" s="137"/>
      <c r="B144" s="42">
        <v>28</v>
      </c>
      <c r="C144" s="44">
        <v>71340.183999999994</v>
      </c>
      <c r="D144" s="44">
        <f t="shared" si="14"/>
        <v>3.8627994287202849</v>
      </c>
      <c r="T144" s="137"/>
      <c r="U144" s="42">
        <v>28</v>
      </c>
      <c r="V144" s="44">
        <v>299666.68400000001</v>
      </c>
      <c r="W144" s="44">
        <f t="shared" si="15"/>
        <v>3.6997808304909867</v>
      </c>
    </row>
    <row r="145" spans="1:23" x14ac:dyDescent="0.2">
      <c r="A145" s="137"/>
      <c r="B145" s="42">
        <v>30</v>
      </c>
      <c r="C145" s="44">
        <v>61682.213000000003</v>
      </c>
      <c r="D145" s="44">
        <f t="shared" si="14"/>
        <v>4.4676221652423527</v>
      </c>
      <c r="T145" s="137"/>
      <c r="U145" s="42">
        <v>30</v>
      </c>
      <c r="V145" s="44">
        <v>199399.514</v>
      </c>
      <c r="W145" s="44">
        <f t="shared" si="15"/>
        <v>5.5601993744077038</v>
      </c>
    </row>
    <row r="146" spans="1:23" x14ac:dyDescent="0.2">
      <c r="A146" s="138"/>
      <c r="B146" s="48">
        <v>32</v>
      </c>
      <c r="C146" s="45">
        <v>56183.928</v>
      </c>
      <c r="D146" s="45">
        <f t="shared" si="14"/>
        <v>4.9048336741425409</v>
      </c>
      <c r="T146" s="138"/>
      <c r="U146" s="48">
        <v>32</v>
      </c>
      <c r="V146" s="45">
        <v>229687.13399999999</v>
      </c>
      <c r="W146" s="45">
        <f t="shared" si="15"/>
        <v>4.8270054734541645</v>
      </c>
    </row>
  </sheetData>
  <mergeCells count="20">
    <mergeCell ref="A5:A21"/>
    <mergeCell ref="A2:M2"/>
    <mergeCell ref="A22:A38"/>
    <mergeCell ref="A96:A112"/>
    <mergeCell ref="A113:A129"/>
    <mergeCell ref="A130:A146"/>
    <mergeCell ref="A39:A55"/>
    <mergeCell ref="A56:A72"/>
    <mergeCell ref="A76:M76"/>
    <mergeCell ref="A79:A95"/>
    <mergeCell ref="T2:AF2"/>
    <mergeCell ref="T5:T21"/>
    <mergeCell ref="T22:T38"/>
    <mergeCell ref="T39:T55"/>
    <mergeCell ref="T56:T72"/>
    <mergeCell ref="T76:AF76"/>
    <mergeCell ref="T79:T95"/>
    <mergeCell ref="T96:T112"/>
    <mergeCell ref="T113:T129"/>
    <mergeCell ref="T130:T14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6"/>
  <sheetViews>
    <sheetView topLeftCell="D3" zoomScale="107" workbookViewId="0">
      <selection activeCell="R12" sqref="R12"/>
    </sheetView>
  </sheetViews>
  <sheetFormatPr baseColWidth="10" defaultRowHeight="16" x14ac:dyDescent="0.2"/>
  <cols>
    <col min="3" max="3" width="33.6640625" customWidth="1"/>
    <col min="4" max="4" width="25.83203125" customWidth="1"/>
  </cols>
  <sheetData>
    <row r="1" spans="1:13" ht="17" thickBot="1" x14ac:dyDescent="0.25"/>
    <row r="2" spans="1:13" ht="17" thickBot="1" x14ac:dyDescent="0.25">
      <c r="A2" s="133" t="s">
        <v>23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5"/>
    </row>
    <row r="4" spans="1:13" x14ac:dyDescent="0.2">
      <c r="A4" s="51" t="s">
        <v>6</v>
      </c>
      <c r="B4" s="51" t="s">
        <v>8</v>
      </c>
      <c r="C4" s="51" t="s">
        <v>12</v>
      </c>
      <c r="D4" s="51" t="s">
        <v>19</v>
      </c>
    </row>
    <row r="5" spans="1:13" x14ac:dyDescent="0.2">
      <c r="A5" s="130" t="s">
        <v>2</v>
      </c>
      <c r="B5" s="83" t="s">
        <v>20</v>
      </c>
      <c r="C5" s="83">
        <v>12614.995000000001</v>
      </c>
      <c r="D5" s="43">
        <v>0</v>
      </c>
    </row>
    <row r="6" spans="1:13" x14ac:dyDescent="0.2">
      <c r="A6" s="131"/>
      <c r="B6" s="80">
        <v>2</v>
      </c>
      <c r="C6" s="81">
        <v>16184.102999999999</v>
      </c>
      <c r="D6" s="33">
        <f>$C$5/C6</f>
        <v>0.77946828440229288</v>
      </c>
    </row>
    <row r="7" spans="1:13" x14ac:dyDescent="0.2">
      <c r="A7" s="131"/>
      <c r="B7" s="80">
        <v>4</v>
      </c>
      <c r="C7" s="81">
        <v>9603.0490000000009</v>
      </c>
      <c r="D7" s="33">
        <f t="shared" ref="D7:D37" si="0">$C$5/C7</f>
        <v>1.3136447601173336</v>
      </c>
    </row>
    <row r="8" spans="1:13" x14ac:dyDescent="0.2">
      <c r="A8" s="131"/>
      <c r="B8" s="80">
        <v>6</v>
      </c>
      <c r="C8" s="81">
        <v>8362.7360000000008</v>
      </c>
      <c r="D8" s="33">
        <f t="shared" si="0"/>
        <v>1.5084770103946843</v>
      </c>
    </row>
    <row r="9" spans="1:13" x14ac:dyDescent="0.2">
      <c r="A9" s="131"/>
      <c r="B9" s="80">
        <v>8</v>
      </c>
      <c r="C9" s="81">
        <v>7513.2939999999999</v>
      </c>
      <c r="D9" s="33">
        <f t="shared" si="0"/>
        <v>1.679023208728422</v>
      </c>
    </row>
    <row r="10" spans="1:13" x14ac:dyDescent="0.2">
      <c r="A10" s="131"/>
      <c r="B10" s="80">
        <v>10</v>
      </c>
      <c r="C10" s="81">
        <v>7220.9570000000003</v>
      </c>
      <c r="D10" s="33">
        <f t="shared" si="0"/>
        <v>1.746997662498198</v>
      </c>
    </row>
    <row r="11" spans="1:13" x14ac:dyDescent="0.2">
      <c r="A11" s="131"/>
      <c r="B11" s="80">
        <v>12</v>
      </c>
      <c r="C11" s="81">
        <v>6758.4319999999998</v>
      </c>
      <c r="D11" s="33">
        <f t="shared" si="0"/>
        <v>1.8665564734541977</v>
      </c>
    </row>
    <row r="12" spans="1:13" x14ac:dyDescent="0.2">
      <c r="A12" s="131"/>
      <c r="B12" s="80">
        <v>14</v>
      </c>
      <c r="C12" s="81">
        <v>6569.5450000000001</v>
      </c>
      <c r="D12" s="33">
        <f t="shared" si="0"/>
        <v>1.920223546683979</v>
      </c>
    </row>
    <row r="13" spans="1:13" x14ac:dyDescent="0.2">
      <c r="A13" s="131"/>
      <c r="B13" s="80">
        <v>16</v>
      </c>
      <c r="C13" s="81">
        <v>6256.09</v>
      </c>
      <c r="D13" s="33">
        <f t="shared" si="0"/>
        <v>2.0164343863339562</v>
      </c>
    </row>
    <row r="14" spans="1:13" x14ac:dyDescent="0.2">
      <c r="A14" s="131"/>
      <c r="B14" s="80">
        <v>18</v>
      </c>
      <c r="C14" s="81">
        <v>6606.27</v>
      </c>
      <c r="D14" s="33">
        <f t="shared" si="0"/>
        <v>1.9095488074208289</v>
      </c>
    </row>
    <row r="15" spans="1:13" x14ac:dyDescent="0.2">
      <c r="A15" s="131"/>
      <c r="B15" s="80">
        <v>20</v>
      </c>
      <c r="C15" s="81">
        <v>6753.12</v>
      </c>
      <c r="D15" s="33">
        <f t="shared" si="0"/>
        <v>1.8680247056175519</v>
      </c>
    </row>
    <row r="16" spans="1:13" x14ac:dyDescent="0.2">
      <c r="A16" s="131"/>
      <c r="B16" s="80">
        <v>22</v>
      </c>
      <c r="C16" s="81">
        <v>6563.8950000000004</v>
      </c>
      <c r="D16" s="33">
        <f t="shared" si="0"/>
        <v>1.9218764163655877</v>
      </c>
    </row>
    <row r="17" spans="1:4" x14ac:dyDescent="0.2">
      <c r="A17" s="131"/>
      <c r="B17" s="80">
        <v>24</v>
      </c>
      <c r="C17" s="81">
        <v>6369.2539999999999</v>
      </c>
      <c r="D17" s="33">
        <f t="shared" si="0"/>
        <v>1.9806079330483604</v>
      </c>
    </row>
    <row r="18" spans="1:4" x14ac:dyDescent="0.2">
      <c r="A18" s="131"/>
      <c r="B18" s="80">
        <v>26</v>
      </c>
      <c r="C18" s="81">
        <v>6122.7839999999997</v>
      </c>
      <c r="D18" s="33">
        <f t="shared" si="0"/>
        <v>2.0603364417232424</v>
      </c>
    </row>
    <row r="19" spans="1:4" x14ac:dyDescent="0.2">
      <c r="A19" s="131"/>
      <c r="B19" s="80">
        <v>28</v>
      </c>
      <c r="C19" s="81">
        <v>6309.991</v>
      </c>
      <c r="D19" s="33">
        <f t="shared" si="0"/>
        <v>1.9992096660676697</v>
      </c>
    </row>
    <row r="20" spans="1:4" x14ac:dyDescent="0.2">
      <c r="A20" s="131"/>
      <c r="B20" s="80">
        <v>30</v>
      </c>
      <c r="C20" s="81">
        <v>36514.915999999997</v>
      </c>
      <c r="D20" s="33">
        <f t="shared" si="0"/>
        <v>0.34547512035903361</v>
      </c>
    </row>
    <row r="21" spans="1:4" x14ac:dyDescent="0.2">
      <c r="A21" s="131"/>
      <c r="B21" s="80">
        <v>32</v>
      </c>
      <c r="C21" s="81">
        <v>17046.188999999998</v>
      </c>
      <c r="D21" s="33">
        <f t="shared" si="0"/>
        <v>0.74004781948622078</v>
      </c>
    </row>
    <row r="22" spans="1:4" x14ac:dyDescent="0.2">
      <c r="A22" s="131"/>
      <c r="B22" s="81">
        <f>B21+2</f>
        <v>34</v>
      </c>
      <c r="C22" s="81">
        <v>20613.947</v>
      </c>
      <c r="D22" s="33">
        <f t="shared" si="0"/>
        <v>0.61196407461414359</v>
      </c>
    </row>
    <row r="23" spans="1:4" x14ac:dyDescent="0.2">
      <c r="A23" s="131"/>
      <c r="B23" s="81">
        <f t="shared" ref="B23:B37" si="1">B22+2</f>
        <v>36</v>
      </c>
      <c r="C23" s="81">
        <v>33315.919999999998</v>
      </c>
      <c r="D23" s="33">
        <f t="shared" si="0"/>
        <v>0.37864765553525165</v>
      </c>
    </row>
    <row r="24" spans="1:4" x14ac:dyDescent="0.2">
      <c r="A24" s="131"/>
      <c r="B24" s="81">
        <f t="shared" si="1"/>
        <v>38</v>
      </c>
      <c r="C24" s="81">
        <v>27673.953000000001</v>
      </c>
      <c r="D24" s="33">
        <f t="shared" si="0"/>
        <v>0.45584362306317427</v>
      </c>
    </row>
    <row r="25" spans="1:4" x14ac:dyDescent="0.2">
      <c r="A25" s="131"/>
      <c r="B25" s="81">
        <f t="shared" si="1"/>
        <v>40</v>
      </c>
      <c r="C25" s="81">
        <v>56283.381999999998</v>
      </c>
      <c r="D25" s="33">
        <f t="shared" si="0"/>
        <v>0.22413356397097817</v>
      </c>
    </row>
    <row r="26" spans="1:4" x14ac:dyDescent="0.2">
      <c r="A26" s="131"/>
      <c r="B26" s="81">
        <f t="shared" si="1"/>
        <v>42</v>
      </c>
      <c r="C26" s="81">
        <v>64393.627</v>
      </c>
      <c r="D26" s="33">
        <f t="shared" si="0"/>
        <v>0.19590440215457969</v>
      </c>
    </row>
    <row r="27" spans="1:4" x14ac:dyDescent="0.2">
      <c r="A27" s="131"/>
      <c r="B27" s="81">
        <f t="shared" si="1"/>
        <v>44</v>
      </c>
      <c r="C27" s="81">
        <v>44828.093999999997</v>
      </c>
      <c r="D27" s="33">
        <f t="shared" si="0"/>
        <v>0.28140823921713026</v>
      </c>
    </row>
    <row r="28" spans="1:4" x14ac:dyDescent="0.2">
      <c r="A28" s="131"/>
      <c r="B28" s="81">
        <f t="shared" si="1"/>
        <v>46</v>
      </c>
      <c r="C28" s="81">
        <v>27714.056</v>
      </c>
      <c r="D28" s="33">
        <f t="shared" si="0"/>
        <v>0.45518400482412247</v>
      </c>
    </row>
    <row r="29" spans="1:4" x14ac:dyDescent="0.2">
      <c r="A29" s="131"/>
      <c r="B29" s="81">
        <f t="shared" si="1"/>
        <v>48</v>
      </c>
      <c r="C29" s="81">
        <v>31931.124</v>
      </c>
      <c r="D29" s="33">
        <f t="shared" si="0"/>
        <v>0.39506893023872258</v>
      </c>
    </row>
    <row r="30" spans="1:4" x14ac:dyDescent="0.2">
      <c r="A30" s="131"/>
      <c r="B30" s="81">
        <f t="shared" si="1"/>
        <v>50</v>
      </c>
      <c r="C30" s="81">
        <v>38648.142</v>
      </c>
      <c r="D30" s="33">
        <f t="shared" si="0"/>
        <v>0.32640624742063928</v>
      </c>
    </row>
    <row r="31" spans="1:4" x14ac:dyDescent="0.2">
      <c r="A31" s="131"/>
      <c r="B31" s="81">
        <f t="shared" si="1"/>
        <v>52</v>
      </c>
      <c r="C31" s="81">
        <v>66381.126999999993</v>
      </c>
      <c r="D31" s="33">
        <f t="shared" si="0"/>
        <v>0.19003887957491294</v>
      </c>
    </row>
    <row r="32" spans="1:4" x14ac:dyDescent="0.2">
      <c r="A32" s="131"/>
      <c r="B32" s="81">
        <f t="shared" si="1"/>
        <v>54</v>
      </c>
      <c r="C32" s="81">
        <v>64580.275999999998</v>
      </c>
      <c r="D32" s="33">
        <f t="shared" si="0"/>
        <v>0.19533820202316882</v>
      </c>
    </row>
    <row r="33" spans="1:4" x14ac:dyDescent="0.2">
      <c r="A33" s="131"/>
      <c r="B33" s="81">
        <f t="shared" si="1"/>
        <v>56</v>
      </c>
      <c r="C33" s="81">
        <v>22801.584999999999</v>
      </c>
      <c r="D33" s="33">
        <f t="shared" si="0"/>
        <v>0.55325079374964514</v>
      </c>
    </row>
    <row r="34" spans="1:4" x14ac:dyDescent="0.2">
      <c r="A34" s="131"/>
      <c r="B34" s="81">
        <f t="shared" si="1"/>
        <v>58</v>
      </c>
      <c r="C34" s="81">
        <v>76008.754000000001</v>
      </c>
      <c r="D34" s="33">
        <f t="shared" si="0"/>
        <v>0.16596765946196146</v>
      </c>
    </row>
    <row r="35" spans="1:4" x14ac:dyDescent="0.2">
      <c r="A35" s="131"/>
      <c r="B35" s="81">
        <f t="shared" si="1"/>
        <v>60</v>
      </c>
      <c r="C35" s="81">
        <v>55621.855000000003</v>
      </c>
      <c r="D35" s="33">
        <f t="shared" si="0"/>
        <v>0.2267992500429912</v>
      </c>
    </row>
    <row r="36" spans="1:4" x14ac:dyDescent="0.2">
      <c r="A36" s="131"/>
      <c r="B36" s="81">
        <f t="shared" si="1"/>
        <v>62</v>
      </c>
      <c r="C36" s="81">
        <v>26927.237000000001</v>
      </c>
      <c r="D36" s="33">
        <f t="shared" si="0"/>
        <v>0.46848456824589912</v>
      </c>
    </row>
    <row r="37" spans="1:4" x14ac:dyDescent="0.2">
      <c r="A37" s="132"/>
      <c r="B37" s="47">
        <f t="shared" si="1"/>
        <v>64</v>
      </c>
      <c r="C37" s="47">
        <v>60317.866000000002</v>
      </c>
      <c r="D37" s="33">
        <f t="shared" si="0"/>
        <v>0.20914193151329327</v>
      </c>
    </row>
    <row r="38" spans="1:4" x14ac:dyDescent="0.2">
      <c r="A38" s="130" t="s">
        <v>3</v>
      </c>
      <c r="B38" s="83" t="s">
        <v>20</v>
      </c>
      <c r="C38" s="83">
        <v>76970.774999999994</v>
      </c>
      <c r="D38" s="43">
        <v>0</v>
      </c>
    </row>
    <row r="39" spans="1:4" x14ac:dyDescent="0.2">
      <c r="A39" s="131"/>
      <c r="B39" s="80">
        <v>2</v>
      </c>
      <c r="C39" s="81">
        <v>70321.445000000007</v>
      </c>
      <c r="D39" s="33">
        <f>$C$38/C39</f>
        <v>1.0945562196567489</v>
      </c>
    </row>
    <row r="40" spans="1:4" x14ac:dyDescent="0.2">
      <c r="A40" s="131"/>
      <c r="B40" s="80">
        <v>4</v>
      </c>
      <c r="C40" s="81">
        <v>36475.1</v>
      </c>
      <c r="D40" s="33">
        <f t="shared" ref="D40:D70" si="2">$C$38/C40</f>
        <v>2.1102279363182004</v>
      </c>
    </row>
    <row r="41" spans="1:4" x14ac:dyDescent="0.2">
      <c r="A41" s="131"/>
      <c r="B41" s="80">
        <v>6</v>
      </c>
      <c r="C41" s="81">
        <v>31806.592000000001</v>
      </c>
      <c r="D41" s="33">
        <f t="shared" si="2"/>
        <v>2.4199629749707228</v>
      </c>
    </row>
    <row r="42" spans="1:4" x14ac:dyDescent="0.2">
      <c r="A42" s="131"/>
      <c r="B42" s="80">
        <v>8</v>
      </c>
      <c r="C42" s="81">
        <v>31324.84</v>
      </c>
      <c r="D42" s="33">
        <f t="shared" si="2"/>
        <v>2.4571801484061848</v>
      </c>
    </row>
    <row r="43" spans="1:4" x14ac:dyDescent="0.2">
      <c r="A43" s="131"/>
      <c r="B43" s="80">
        <v>10</v>
      </c>
      <c r="C43" s="81">
        <v>22780.016</v>
      </c>
      <c r="D43" s="33">
        <f t="shared" si="2"/>
        <v>3.3788727365248556</v>
      </c>
    </row>
    <row r="44" spans="1:4" x14ac:dyDescent="0.2">
      <c r="A44" s="131"/>
      <c r="B44" s="80">
        <v>12</v>
      </c>
      <c r="C44" s="81">
        <v>17287.275000000001</v>
      </c>
      <c r="D44" s="33">
        <f t="shared" si="2"/>
        <v>4.452452743419653</v>
      </c>
    </row>
    <row r="45" spans="1:4" x14ac:dyDescent="0.2">
      <c r="A45" s="131"/>
      <c r="B45" s="80">
        <v>14</v>
      </c>
      <c r="C45" s="81">
        <v>15581.496999999999</v>
      </c>
      <c r="D45" s="33">
        <f t="shared" si="2"/>
        <v>4.9398831832397105</v>
      </c>
    </row>
    <row r="46" spans="1:4" x14ac:dyDescent="0.2">
      <c r="A46" s="131"/>
      <c r="B46" s="80">
        <v>16</v>
      </c>
      <c r="C46" s="81">
        <v>14957.981</v>
      </c>
      <c r="D46" s="33">
        <f t="shared" si="2"/>
        <v>5.1457997573335597</v>
      </c>
    </row>
    <row r="47" spans="1:4" x14ac:dyDescent="0.2">
      <c r="A47" s="131"/>
      <c r="B47" s="80">
        <v>18</v>
      </c>
      <c r="C47" s="81">
        <v>17533.906999999999</v>
      </c>
      <c r="D47" s="33">
        <f t="shared" si="2"/>
        <v>4.3898245268439027</v>
      </c>
    </row>
    <row r="48" spans="1:4" x14ac:dyDescent="0.2">
      <c r="A48" s="131"/>
      <c r="B48" s="80">
        <v>20</v>
      </c>
      <c r="C48" s="81">
        <v>17433.127</v>
      </c>
      <c r="D48" s="33">
        <f t="shared" si="2"/>
        <v>4.4152018739954109</v>
      </c>
    </row>
    <row r="49" spans="1:4" x14ac:dyDescent="0.2">
      <c r="A49" s="131"/>
      <c r="B49" s="80">
        <v>22</v>
      </c>
      <c r="C49" s="81">
        <v>17466.609</v>
      </c>
      <c r="D49" s="33">
        <f t="shared" si="2"/>
        <v>4.406738308506247</v>
      </c>
    </row>
    <row r="50" spans="1:4" x14ac:dyDescent="0.2">
      <c r="A50" s="131"/>
      <c r="B50" s="80">
        <v>24</v>
      </c>
      <c r="C50" s="81">
        <v>17119.814999999999</v>
      </c>
      <c r="D50" s="33">
        <f t="shared" si="2"/>
        <v>4.4960050678117724</v>
      </c>
    </row>
    <row r="51" spans="1:4" x14ac:dyDescent="0.2">
      <c r="A51" s="131"/>
      <c r="B51" s="80">
        <v>26</v>
      </c>
      <c r="C51" s="81">
        <v>16399.514999999999</v>
      </c>
      <c r="D51" s="33">
        <f t="shared" si="2"/>
        <v>4.6934787400724955</v>
      </c>
    </row>
    <row r="52" spans="1:4" x14ac:dyDescent="0.2">
      <c r="A52" s="131"/>
      <c r="B52" s="80">
        <v>28</v>
      </c>
      <c r="C52" s="81">
        <v>17421.687999999998</v>
      </c>
      <c r="D52" s="33">
        <f t="shared" si="2"/>
        <v>4.4181008751849991</v>
      </c>
    </row>
    <row r="53" spans="1:4" x14ac:dyDescent="0.2">
      <c r="A53" s="131"/>
      <c r="B53" s="80">
        <v>30</v>
      </c>
      <c r="C53" s="81">
        <v>48057.686999999998</v>
      </c>
      <c r="D53" s="33">
        <f t="shared" si="2"/>
        <v>1.6016329500002777</v>
      </c>
    </row>
    <row r="54" spans="1:4" x14ac:dyDescent="0.2">
      <c r="A54" s="131"/>
      <c r="B54" s="80">
        <v>32</v>
      </c>
      <c r="C54" s="81">
        <v>59832.057000000001</v>
      </c>
      <c r="D54" s="33">
        <f t="shared" si="2"/>
        <v>1.2864470796984298</v>
      </c>
    </row>
    <row r="55" spans="1:4" x14ac:dyDescent="0.2">
      <c r="A55" s="131"/>
      <c r="B55" s="81">
        <f>B54+2</f>
        <v>34</v>
      </c>
      <c r="C55" s="81">
        <v>36155.957999999999</v>
      </c>
      <c r="D55" s="33">
        <f t="shared" si="2"/>
        <v>2.1288545306972644</v>
      </c>
    </row>
    <row r="56" spans="1:4" x14ac:dyDescent="0.2">
      <c r="A56" s="131"/>
      <c r="B56" s="81">
        <f t="shared" ref="B56:B69" si="3">B55+2</f>
        <v>36</v>
      </c>
      <c r="C56" s="81">
        <v>54532.375</v>
      </c>
      <c r="D56" s="33">
        <f t="shared" si="2"/>
        <v>1.4114693335839488</v>
      </c>
    </row>
    <row r="57" spans="1:4" x14ac:dyDescent="0.2">
      <c r="A57" s="131"/>
      <c r="B57" s="81">
        <f t="shared" si="3"/>
        <v>38</v>
      </c>
      <c r="C57" s="81">
        <v>61370.184999999998</v>
      </c>
      <c r="D57" s="33">
        <f t="shared" si="2"/>
        <v>1.2542047086871255</v>
      </c>
    </row>
    <row r="58" spans="1:4" x14ac:dyDescent="0.2">
      <c r="A58" s="131"/>
      <c r="B58" s="81">
        <f t="shared" si="3"/>
        <v>40</v>
      </c>
      <c r="C58" s="81">
        <v>52454.097000000002</v>
      </c>
      <c r="D58" s="33">
        <f t="shared" si="2"/>
        <v>1.4673930045921864</v>
      </c>
    </row>
    <row r="59" spans="1:4" x14ac:dyDescent="0.2">
      <c r="A59" s="131"/>
      <c r="B59" s="81">
        <f t="shared" si="3"/>
        <v>42</v>
      </c>
      <c r="C59" s="81">
        <v>63361.061000000002</v>
      </c>
      <c r="D59" s="33">
        <f t="shared" si="2"/>
        <v>1.2147961821535784</v>
      </c>
    </row>
    <row r="60" spans="1:4" x14ac:dyDescent="0.2">
      <c r="A60" s="131"/>
      <c r="B60" s="81">
        <f t="shared" si="3"/>
        <v>44</v>
      </c>
      <c r="C60" s="81">
        <v>29717.615000000002</v>
      </c>
      <c r="D60" s="33">
        <f t="shared" si="2"/>
        <v>2.5900724200108249</v>
      </c>
    </row>
    <row r="61" spans="1:4" x14ac:dyDescent="0.2">
      <c r="A61" s="131"/>
      <c r="B61" s="81">
        <f t="shared" si="3"/>
        <v>46</v>
      </c>
      <c r="C61" s="81">
        <v>30493.859</v>
      </c>
      <c r="D61" s="33">
        <f t="shared" si="2"/>
        <v>2.5241401883572685</v>
      </c>
    </row>
    <row r="62" spans="1:4" x14ac:dyDescent="0.2">
      <c r="A62" s="131"/>
      <c r="B62" s="81">
        <f t="shared" si="3"/>
        <v>48</v>
      </c>
      <c r="C62" s="81">
        <v>40269.771000000001</v>
      </c>
      <c r="D62" s="33">
        <f t="shared" si="2"/>
        <v>1.9113785126813856</v>
      </c>
    </row>
    <row r="63" spans="1:4" x14ac:dyDescent="0.2">
      <c r="A63" s="131"/>
      <c r="B63" s="81">
        <f t="shared" si="3"/>
        <v>50</v>
      </c>
      <c r="C63" s="81">
        <v>44262.392</v>
      </c>
      <c r="D63" s="33">
        <f t="shared" si="2"/>
        <v>1.7389655534206103</v>
      </c>
    </row>
    <row r="64" spans="1:4" x14ac:dyDescent="0.2">
      <c r="A64" s="131"/>
      <c r="B64" s="81">
        <f t="shared" si="3"/>
        <v>52</v>
      </c>
      <c r="C64" s="81">
        <v>23338.719000000001</v>
      </c>
      <c r="D64" s="33">
        <f t="shared" si="2"/>
        <v>3.2979862776530275</v>
      </c>
    </row>
    <row r="65" spans="1:4" x14ac:dyDescent="0.2">
      <c r="A65" s="131"/>
      <c r="B65" s="81">
        <f t="shared" si="3"/>
        <v>54</v>
      </c>
      <c r="C65" s="81">
        <v>42528.934999999998</v>
      </c>
      <c r="D65" s="33">
        <f t="shared" si="2"/>
        <v>1.8098448738488278</v>
      </c>
    </row>
    <row r="66" spans="1:4" x14ac:dyDescent="0.2">
      <c r="A66" s="131"/>
      <c r="B66" s="81">
        <f t="shared" si="3"/>
        <v>56</v>
      </c>
      <c r="C66" s="81">
        <v>63081.29</v>
      </c>
      <c r="D66" s="33">
        <f t="shared" si="2"/>
        <v>1.2201839087310991</v>
      </c>
    </row>
    <row r="67" spans="1:4" x14ac:dyDescent="0.2">
      <c r="A67" s="131"/>
      <c r="B67" s="81">
        <f t="shared" si="3"/>
        <v>58</v>
      </c>
      <c r="C67" s="81">
        <v>45735.915000000001</v>
      </c>
      <c r="D67" s="33">
        <f t="shared" si="2"/>
        <v>1.6829394361083623</v>
      </c>
    </row>
    <row r="68" spans="1:4" x14ac:dyDescent="0.2">
      <c r="A68" s="131"/>
      <c r="B68" s="81">
        <f t="shared" si="3"/>
        <v>60</v>
      </c>
      <c r="C68" s="81">
        <v>29625.942999999999</v>
      </c>
      <c r="D68" s="33">
        <f t="shared" si="2"/>
        <v>2.5980869199674084</v>
      </c>
    </row>
    <row r="69" spans="1:4" x14ac:dyDescent="0.2">
      <c r="A69" s="131"/>
      <c r="B69" s="81">
        <f t="shared" si="3"/>
        <v>62</v>
      </c>
      <c r="C69" s="81">
        <v>34516.58</v>
      </c>
      <c r="D69" s="33">
        <f t="shared" si="2"/>
        <v>2.2299652804536252</v>
      </c>
    </row>
    <row r="70" spans="1:4" x14ac:dyDescent="0.2">
      <c r="A70" s="132"/>
      <c r="B70" s="47">
        <f>B69+2</f>
        <v>64</v>
      </c>
      <c r="C70" s="47">
        <v>47411.588000000003</v>
      </c>
      <c r="D70" s="33">
        <f t="shared" si="2"/>
        <v>1.6234591214282885</v>
      </c>
    </row>
    <row r="71" spans="1:4" x14ac:dyDescent="0.2">
      <c r="A71" s="130" t="s">
        <v>4</v>
      </c>
      <c r="B71" s="83" t="s">
        <v>20</v>
      </c>
      <c r="C71" s="83">
        <v>294494.75799999997</v>
      </c>
      <c r="D71" s="43">
        <v>0</v>
      </c>
    </row>
    <row r="72" spans="1:4" x14ac:dyDescent="0.2">
      <c r="A72" s="131"/>
      <c r="B72" s="80">
        <v>2</v>
      </c>
      <c r="C72" s="81">
        <v>262476.95199999999</v>
      </c>
      <c r="D72" s="33">
        <f>$C$71/C72</f>
        <v>1.1219833046522119</v>
      </c>
    </row>
    <row r="73" spans="1:4" x14ac:dyDescent="0.2">
      <c r="A73" s="131"/>
      <c r="B73" s="80">
        <v>4</v>
      </c>
      <c r="C73" s="81">
        <v>122153.367</v>
      </c>
      <c r="D73" s="33">
        <f t="shared" ref="D73:D103" si="4">$C$71/C73</f>
        <v>2.410860750158446</v>
      </c>
    </row>
    <row r="74" spans="1:4" x14ac:dyDescent="0.2">
      <c r="A74" s="131"/>
      <c r="B74" s="80">
        <v>6</v>
      </c>
      <c r="C74" s="81">
        <v>111107.91800000001</v>
      </c>
      <c r="D74" s="33">
        <f t="shared" si="4"/>
        <v>2.6505289929021978</v>
      </c>
    </row>
    <row r="75" spans="1:4" x14ac:dyDescent="0.2">
      <c r="A75" s="131"/>
      <c r="B75" s="80">
        <v>8</v>
      </c>
      <c r="C75" s="81">
        <v>106941.63400000001</v>
      </c>
      <c r="D75" s="33">
        <f t="shared" si="4"/>
        <v>2.7537895858221124</v>
      </c>
    </row>
    <row r="76" spans="1:4" x14ac:dyDescent="0.2">
      <c r="A76" s="131"/>
      <c r="B76" s="80">
        <v>10</v>
      </c>
      <c r="C76" s="81">
        <v>86929.506999999998</v>
      </c>
      <c r="D76" s="33">
        <f t="shared" si="4"/>
        <v>3.3877421851707958</v>
      </c>
    </row>
    <row r="77" spans="1:4" x14ac:dyDescent="0.2">
      <c r="A77" s="131"/>
      <c r="B77" s="80">
        <v>12</v>
      </c>
      <c r="C77" s="81">
        <v>74663.83</v>
      </c>
      <c r="D77" s="33">
        <f t="shared" si="4"/>
        <v>3.9442760704882134</v>
      </c>
    </row>
    <row r="78" spans="1:4" x14ac:dyDescent="0.2">
      <c r="A78" s="131"/>
      <c r="B78" s="80">
        <v>14</v>
      </c>
      <c r="C78" s="81">
        <v>66031.948000000004</v>
      </c>
      <c r="D78" s="33">
        <f t="shared" si="4"/>
        <v>4.4598829342426782</v>
      </c>
    </row>
    <row r="79" spans="1:4" x14ac:dyDescent="0.2">
      <c r="A79" s="131"/>
      <c r="B79" s="80">
        <v>16</v>
      </c>
      <c r="C79" s="81">
        <v>61767.595999999998</v>
      </c>
      <c r="D79" s="33">
        <f t="shared" si="4"/>
        <v>4.7677872715007394</v>
      </c>
    </row>
    <row r="80" spans="1:4" x14ac:dyDescent="0.2">
      <c r="A80" s="131"/>
      <c r="B80" s="80">
        <v>18</v>
      </c>
      <c r="C80" s="81">
        <v>61821.434000000001</v>
      </c>
      <c r="D80" s="33">
        <f t="shared" si="4"/>
        <v>4.7636351819338252</v>
      </c>
    </row>
    <row r="81" spans="1:4" x14ac:dyDescent="0.2">
      <c r="A81" s="131"/>
      <c r="B81" s="80">
        <v>20</v>
      </c>
      <c r="C81" s="81">
        <v>72155.644</v>
      </c>
      <c r="D81" s="33">
        <f t="shared" si="4"/>
        <v>4.0813821577145095</v>
      </c>
    </row>
    <row r="82" spans="1:4" x14ac:dyDescent="0.2">
      <c r="A82" s="131"/>
      <c r="B82" s="80">
        <v>22</v>
      </c>
      <c r="C82" s="81">
        <v>70381.520999999993</v>
      </c>
      <c r="D82" s="33">
        <f t="shared" si="4"/>
        <v>4.1842624856032877</v>
      </c>
    </row>
    <row r="83" spans="1:4" x14ac:dyDescent="0.2">
      <c r="A83" s="131"/>
      <c r="B83" s="80">
        <v>24</v>
      </c>
      <c r="C83" s="81">
        <v>78150.292000000001</v>
      </c>
      <c r="D83" s="33">
        <f t="shared" si="4"/>
        <v>3.76831295780699</v>
      </c>
    </row>
    <row r="84" spans="1:4" x14ac:dyDescent="0.2">
      <c r="A84" s="131"/>
      <c r="B84" s="80">
        <v>26</v>
      </c>
      <c r="C84" s="81">
        <v>76385.59</v>
      </c>
      <c r="D84" s="33">
        <f t="shared" si="4"/>
        <v>3.8553706006591031</v>
      </c>
    </row>
    <row r="85" spans="1:4" x14ac:dyDescent="0.2">
      <c r="A85" s="131"/>
      <c r="B85" s="80">
        <v>28</v>
      </c>
      <c r="C85" s="81">
        <v>71842.312999999995</v>
      </c>
      <c r="D85" s="33">
        <f t="shared" si="4"/>
        <v>4.0991825806053876</v>
      </c>
    </row>
    <row r="86" spans="1:4" x14ac:dyDescent="0.2">
      <c r="A86" s="131"/>
      <c r="B86" s="80">
        <v>30</v>
      </c>
      <c r="C86" s="81">
        <v>95342.801999999996</v>
      </c>
      <c r="D86" s="33">
        <f t="shared" si="4"/>
        <v>3.0887990684393771</v>
      </c>
    </row>
    <row r="87" spans="1:4" x14ac:dyDescent="0.2">
      <c r="A87" s="131"/>
      <c r="B87" s="80">
        <v>32</v>
      </c>
      <c r="C87" s="81">
        <v>83468.759000000005</v>
      </c>
      <c r="D87" s="33">
        <f t="shared" si="4"/>
        <v>3.5282033844542955</v>
      </c>
    </row>
    <row r="88" spans="1:4" x14ac:dyDescent="0.2">
      <c r="A88" s="131"/>
      <c r="B88" s="81">
        <f>B87+2</f>
        <v>34</v>
      </c>
      <c r="C88" s="81">
        <v>90150.025999999998</v>
      </c>
      <c r="D88" s="33">
        <f t="shared" si="4"/>
        <v>3.2667185032203983</v>
      </c>
    </row>
    <row r="89" spans="1:4" x14ac:dyDescent="0.2">
      <c r="A89" s="131"/>
      <c r="B89" s="81">
        <f t="shared" ref="B89:B103" si="5">B88+2</f>
        <v>36</v>
      </c>
      <c r="C89" s="81">
        <v>78230.17</v>
      </c>
      <c r="D89" s="33">
        <f t="shared" si="4"/>
        <v>3.7644652696012288</v>
      </c>
    </row>
    <row r="90" spans="1:4" x14ac:dyDescent="0.2">
      <c r="A90" s="131"/>
      <c r="B90" s="81">
        <f t="shared" si="5"/>
        <v>38</v>
      </c>
      <c r="C90" s="81">
        <v>75965.335999999996</v>
      </c>
      <c r="D90" s="33">
        <f t="shared" si="4"/>
        <v>3.8766992092287986</v>
      </c>
    </row>
    <row r="91" spans="1:4" x14ac:dyDescent="0.2">
      <c r="A91" s="131"/>
      <c r="B91" s="81">
        <f t="shared" si="5"/>
        <v>40</v>
      </c>
      <c r="C91" s="81">
        <v>79253.960000000006</v>
      </c>
      <c r="D91" s="33">
        <f t="shared" si="4"/>
        <v>3.7158365083586986</v>
      </c>
    </row>
    <row r="92" spans="1:4" x14ac:dyDescent="0.2">
      <c r="A92" s="131"/>
      <c r="B92" s="81">
        <f t="shared" si="5"/>
        <v>42</v>
      </c>
      <c r="C92" s="81">
        <v>78245.078999999998</v>
      </c>
      <c r="D92" s="33">
        <f t="shared" si="4"/>
        <v>3.7637479796013751</v>
      </c>
    </row>
    <row r="93" spans="1:4" x14ac:dyDescent="0.2">
      <c r="A93" s="131"/>
      <c r="B93" s="81">
        <f t="shared" si="5"/>
        <v>44</v>
      </c>
      <c r="C93" s="81">
        <v>93810.027000000002</v>
      </c>
      <c r="D93" s="33">
        <f t="shared" si="4"/>
        <v>3.1392673834322631</v>
      </c>
    </row>
    <row r="94" spans="1:4" x14ac:dyDescent="0.2">
      <c r="A94" s="131"/>
      <c r="B94" s="81">
        <f t="shared" si="5"/>
        <v>46</v>
      </c>
      <c r="C94" s="81">
        <v>46151.911</v>
      </c>
      <c r="D94" s="33">
        <f t="shared" si="4"/>
        <v>6.3809873008292106</v>
      </c>
    </row>
    <row r="95" spans="1:4" x14ac:dyDescent="0.2">
      <c r="A95" s="131"/>
      <c r="B95" s="81">
        <f t="shared" si="5"/>
        <v>48</v>
      </c>
      <c r="C95" s="81">
        <v>58109.27</v>
      </c>
      <c r="D95" s="33">
        <f t="shared" si="4"/>
        <v>5.0679479883330147</v>
      </c>
    </row>
    <row r="96" spans="1:4" x14ac:dyDescent="0.2">
      <c r="A96" s="131"/>
      <c r="B96" s="81">
        <f t="shared" si="5"/>
        <v>50</v>
      </c>
      <c r="C96" s="81">
        <v>80661.978000000003</v>
      </c>
      <c r="D96" s="33">
        <f t="shared" si="4"/>
        <v>3.650973671882928</v>
      </c>
    </row>
    <row r="97" spans="1:4" x14ac:dyDescent="0.2">
      <c r="A97" s="131"/>
      <c r="B97" s="81">
        <f t="shared" si="5"/>
        <v>52</v>
      </c>
      <c r="C97" s="81">
        <v>72307.960999999996</v>
      </c>
      <c r="D97" s="33">
        <f t="shared" si="4"/>
        <v>4.072784710386177</v>
      </c>
    </row>
    <row r="98" spans="1:4" x14ac:dyDescent="0.2">
      <c r="A98" s="131"/>
      <c r="B98" s="81">
        <f t="shared" si="5"/>
        <v>54</v>
      </c>
      <c r="C98" s="81">
        <v>77073.358999999997</v>
      </c>
      <c r="D98" s="33">
        <f t="shared" si="4"/>
        <v>3.8209669569481197</v>
      </c>
    </row>
    <row r="99" spans="1:4" x14ac:dyDescent="0.2">
      <c r="A99" s="131"/>
      <c r="B99" s="81">
        <f t="shared" si="5"/>
        <v>56</v>
      </c>
      <c r="C99" s="81">
        <v>55177.535000000003</v>
      </c>
      <c r="D99" s="33">
        <f t="shared" si="4"/>
        <v>5.3372220777894475</v>
      </c>
    </row>
    <row r="100" spans="1:4" x14ac:dyDescent="0.2">
      <c r="A100" s="131"/>
      <c r="B100" s="81">
        <f t="shared" si="5"/>
        <v>58</v>
      </c>
      <c r="C100" s="81">
        <v>62041.779000000002</v>
      </c>
      <c r="D100" s="33">
        <f t="shared" si="4"/>
        <v>4.7467168534931918</v>
      </c>
    </row>
    <row r="101" spans="1:4" x14ac:dyDescent="0.2">
      <c r="A101" s="131"/>
      <c r="B101" s="81">
        <f t="shared" si="5"/>
        <v>60</v>
      </c>
      <c r="C101" s="81">
        <v>50278.072999999997</v>
      </c>
      <c r="D101" s="33">
        <f t="shared" si="4"/>
        <v>5.8573199096154696</v>
      </c>
    </row>
    <row r="102" spans="1:4" x14ac:dyDescent="0.2">
      <c r="A102" s="131"/>
      <c r="B102" s="81">
        <f>B101+2</f>
        <v>62</v>
      </c>
      <c r="C102" s="81">
        <v>61299.347000000002</v>
      </c>
      <c r="D102" s="33">
        <f t="shared" si="4"/>
        <v>4.8042070986498429</v>
      </c>
    </row>
    <row r="103" spans="1:4" x14ac:dyDescent="0.2">
      <c r="A103" s="132"/>
      <c r="B103" s="47">
        <f t="shared" si="5"/>
        <v>64</v>
      </c>
      <c r="C103" s="47">
        <v>43213.021000000001</v>
      </c>
      <c r="D103" s="33">
        <f t="shared" si="4"/>
        <v>6.814954177815987</v>
      </c>
    </row>
    <row r="104" spans="1:4" x14ac:dyDescent="0.2">
      <c r="A104" s="130" t="s">
        <v>5</v>
      </c>
      <c r="B104" s="83" t="s">
        <v>20</v>
      </c>
      <c r="C104" s="83">
        <v>1108701.0530000001</v>
      </c>
      <c r="D104" s="43">
        <v>0</v>
      </c>
    </row>
    <row r="105" spans="1:4" x14ac:dyDescent="0.2">
      <c r="A105" s="131"/>
      <c r="B105" s="80">
        <v>2</v>
      </c>
      <c r="C105" s="81">
        <v>999010.255</v>
      </c>
      <c r="D105" s="33">
        <f>$C$104/C105</f>
        <v>1.109799471477898</v>
      </c>
    </row>
    <row r="106" spans="1:4" x14ac:dyDescent="0.2">
      <c r="A106" s="131"/>
      <c r="B106" s="80">
        <v>4</v>
      </c>
      <c r="C106" s="81">
        <v>445672.93900000001</v>
      </c>
      <c r="D106" s="33">
        <f t="shared" ref="D106:D136" si="6">$C$104/C106</f>
        <v>2.4877010829683783</v>
      </c>
    </row>
    <row r="107" spans="1:4" x14ac:dyDescent="0.2">
      <c r="A107" s="131"/>
      <c r="B107" s="80">
        <v>6</v>
      </c>
      <c r="C107" s="81">
        <v>398787.864</v>
      </c>
      <c r="D107" s="33">
        <f t="shared" si="6"/>
        <v>2.7801775156327224</v>
      </c>
    </row>
    <row r="108" spans="1:4" x14ac:dyDescent="0.2">
      <c r="A108" s="131"/>
      <c r="B108" s="80">
        <v>8</v>
      </c>
      <c r="C108" s="81">
        <v>409496.32500000001</v>
      </c>
      <c r="D108" s="33">
        <f t="shared" si="6"/>
        <v>2.707474976729034</v>
      </c>
    </row>
    <row r="109" spans="1:4" x14ac:dyDescent="0.2">
      <c r="A109" s="131"/>
      <c r="B109" s="80">
        <v>10</v>
      </c>
      <c r="C109" s="81">
        <v>315219.45199999999</v>
      </c>
      <c r="D109" s="33">
        <f t="shared" si="6"/>
        <v>3.5172355194628029</v>
      </c>
    </row>
    <row r="110" spans="1:4" x14ac:dyDescent="0.2">
      <c r="A110" s="131"/>
      <c r="B110" s="80">
        <v>12</v>
      </c>
      <c r="C110" s="81">
        <v>268968.69799999997</v>
      </c>
      <c r="D110" s="33">
        <f t="shared" si="6"/>
        <v>4.1220449117093922</v>
      </c>
    </row>
    <row r="111" spans="1:4" x14ac:dyDescent="0.2">
      <c r="A111" s="131"/>
      <c r="B111" s="80">
        <v>14</v>
      </c>
      <c r="C111" s="81">
        <v>223063.641</v>
      </c>
      <c r="D111" s="33">
        <f t="shared" si="6"/>
        <v>4.9703351385715075</v>
      </c>
    </row>
    <row r="112" spans="1:4" x14ac:dyDescent="0.2">
      <c r="A112" s="131"/>
      <c r="B112" s="80">
        <v>16</v>
      </c>
      <c r="C112" s="81">
        <v>201502.20300000001</v>
      </c>
      <c r="D112" s="33">
        <f t="shared" si="6"/>
        <v>5.5021783210975617</v>
      </c>
    </row>
    <row r="113" spans="1:4" x14ac:dyDescent="0.2">
      <c r="A113" s="131"/>
      <c r="B113" s="80">
        <v>18</v>
      </c>
      <c r="C113" s="81">
        <v>275033.21999999997</v>
      </c>
      <c r="D113" s="33">
        <f t="shared" si="6"/>
        <v>4.0311532294171597</v>
      </c>
    </row>
    <row r="114" spans="1:4" x14ac:dyDescent="0.2">
      <c r="A114" s="131"/>
      <c r="B114" s="80">
        <v>20</v>
      </c>
      <c r="C114" s="81">
        <v>252500.929</v>
      </c>
      <c r="D114" s="33">
        <f t="shared" si="6"/>
        <v>4.3908791044487607</v>
      </c>
    </row>
    <row r="115" spans="1:4" x14ac:dyDescent="0.2">
      <c r="A115" s="131"/>
      <c r="B115" s="80">
        <v>22</v>
      </c>
      <c r="C115" s="81">
        <v>277741.84299999999</v>
      </c>
      <c r="D115" s="33">
        <f t="shared" si="6"/>
        <v>3.9918401960053247</v>
      </c>
    </row>
    <row r="116" spans="1:4" x14ac:dyDescent="0.2">
      <c r="A116" s="131"/>
      <c r="B116" s="80">
        <v>24</v>
      </c>
      <c r="C116" s="81">
        <v>266823.46399999998</v>
      </c>
      <c r="D116" s="33">
        <f t="shared" si="6"/>
        <v>4.1551857410860995</v>
      </c>
    </row>
    <row r="117" spans="1:4" x14ac:dyDescent="0.2">
      <c r="A117" s="131"/>
      <c r="B117" s="80">
        <v>26</v>
      </c>
      <c r="C117" s="81">
        <v>244884.15400000001</v>
      </c>
      <c r="D117" s="33">
        <f t="shared" si="6"/>
        <v>4.5274511841219418</v>
      </c>
    </row>
    <row r="118" spans="1:4" x14ac:dyDescent="0.2">
      <c r="A118" s="131"/>
      <c r="B118" s="80">
        <v>28</v>
      </c>
      <c r="C118" s="81">
        <v>237488.538</v>
      </c>
      <c r="D118" s="33">
        <f t="shared" si="6"/>
        <v>4.6684402638412807</v>
      </c>
    </row>
    <row r="119" spans="1:4" x14ac:dyDescent="0.2">
      <c r="A119" s="131"/>
      <c r="B119" s="80">
        <v>30</v>
      </c>
      <c r="C119" s="81">
        <v>206589.777</v>
      </c>
      <c r="D119" s="33">
        <f t="shared" si="6"/>
        <v>5.3666791701895304</v>
      </c>
    </row>
    <row r="120" spans="1:4" x14ac:dyDescent="0.2">
      <c r="A120" s="131"/>
      <c r="B120" s="80">
        <v>32</v>
      </c>
      <c r="C120" s="81">
        <v>235847.89499999999</v>
      </c>
      <c r="D120" s="33">
        <f t="shared" si="6"/>
        <v>4.700915617669601</v>
      </c>
    </row>
    <row r="121" spans="1:4" x14ac:dyDescent="0.2">
      <c r="A121" s="131"/>
      <c r="B121" s="81">
        <f>B120+2</f>
        <v>34</v>
      </c>
      <c r="C121" s="81">
        <v>229497.85800000001</v>
      </c>
      <c r="D121" s="33">
        <f t="shared" si="6"/>
        <v>4.8309864966147096</v>
      </c>
    </row>
    <row r="122" spans="1:4" x14ac:dyDescent="0.2">
      <c r="A122" s="131"/>
      <c r="B122" s="81">
        <f t="shared" ref="B122:B136" si="7">B121+2</f>
        <v>36</v>
      </c>
      <c r="C122" s="81">
        <v>215636.682</v>
      </c>
      <c r="D122" s="33">
        <f t="shared" si="6"/>
        <v>5.1415234306007367</v>
      </c>
    </row>
    <row r="123" spans="1:4" x14ac:dyDescent="0.2">
      <c r="A123" s="131"/>
      <c r="B123" s="81">
        <f t="shared" si="7"/>
        <v>38</v>
      </c>
      <c r="C123" s="81">
        <v>217449.33199999999</v>
      </c>
      <c r="D123" s="33">
        <f t="shared" si="6"/>
        <v>5.0986638717289789</v>
      </c>
    </row>
    <row r="124" spans="1:4" x14ac:dyDescent="0.2">
      <c r="A124" s="131"/>
      <c r="B124" s="81">
        <f t="shared" si="7"/>
        <v>40</v>
      </c>
      <c r="C124" s="81">
        <v>200297.92</v>
      </c>
      <c r="D124" s="33">
        <f t="shared" si="6"/>
        <v>5.5352599417907085</v>
      </c>
    </row>
    <row r="125" spans="1:4" x14ac:dyDescent="0.2">
      <c r="A125" s="131"/>
      <c r="B125" s="81">
        <f t="shared" si="7"/>
        <v>42</v>
      </c>
      <c r="C125" s="81">
        <v>183200.117</v>
      </c>
      <c r="D125" s="33">
        <f t="shared" si="6"/>
        <v>6.0518577780165943</v>
      </c>
    </row>
    <row r="126" spans="1:4" x14ac:dyDescent="0.2">
      <c r="A126" s="131"/>
      <c r="B126" s="81">
        <f t="shared" si="7"/>
        <v>44</v>
      </c>
      <c r="C126" s="81">
        <v>160376.951</v>
      </c>
      <c r="D126" s="33">
        <f t="shared" si="6"/>
        <v>6.9130947189537233</v>
      </c>
    </row>
    <row r="127" spans="1:4" x14ac:dyDescent="0.2">
      <c r="A127" s="131"/>
      <c r="B127" s="81">
        <f t="shared" si="7"/>
        <v>46</v>
      </c>
      <c r="C127" s="81">
        <v>196341.05</v>
      </c>
      <c r="D127" s="33">
        <f t="shared" si="6"/>
        <v>5.6468122840333193</v>
      </c>
    </row>
    <row r="128" spans="1:4" x14ac:dyDescent="0.2">
      <c r="A128" s="131"/>
      <c r="B128" s="81">
        <f t="shared" si="7"/>
        <v>48</v>
      </c>
      <c r="C128" s="81">
        <v>214718.40700000001</v>
      </c>
      <c r="D128" s="33">
        <f t="shared" si="6"/>
        <v>5.1635119153990372</v>
      </c>
    </row>
    <row r="129" spans="1:4" x14ac:dyDescent="0.2">
      <c r="A129" s="131"/>
      <c r="B129" s="81">
        <f t="shared" si="7"/>
        <v>50</v>
      </c>
      <c r="C129" s="81">
        <v>157070.20699999999</v>
      </c>
      <c r="D129" s="33">
        <f t="shared" si="6"/>
        <v>7.0586336783779764</v>
      </c>
    </row>
    <row r="130" spans="1:4" x14ac:dyDescent="0.2">
      <c r="A130" s="131"/>
      <c r="B130" s="81">
        <f t="shared" si="7"/>
        <v>52</v>
      </c>
      <c r="C130" s="81">
        <v>172336.65599999999</v>
      </c>
      <c r="D130" s="33">
        <f t="shared" si="6"/>
        <v>6.4333443547842784</v>
      </c>
    </row>
    <row r="131" spans="1:4" x14ac:dyDescent="0.2">
      <c r="A131" s="131"/>
      <c r="B131" s="81">
        <f t="shared" si="7"/>
        <v>54</v>
      </c>
      <c r="C131" s="81">
        <v>161166.61499999999</v>
      </c>
      <c r="D131" s="33">
        <f t="shared" si="6"/>
        <v>6.8792228030600517</v>
      </c>
    </row>
    <row r="132" spans="1:4" x14ac:dyDescent="0.2">
      <c r="A132" s="131"/>
      <c r="B132" s="81">
        <f t="shared" si="7"/>
        <v>56</v>
      </c>
      <c r="C132" s="81">
        <v>165613.76699999999</v>
      </c>
      <c r="D132" s="33">
        <f t="shared" si="6"/>
        <v>6.6944981270790134</v>
      </c>
    </row>
    <row r="133" spans="1:4" x14ac:dyDescent="0.2">
      <c r="A133" s="131"/>
      <c r="B133" s="81">
        <f t="shared" si="7"/>
        <v>58</v>
      </c>
      <c r="C133" s="81">
        <v>160462.18299999999</v>
      </c>
      <c r="D133" s="33">
        <f t="shared" si="6"/>
        <v>6.9094227204923424</v>
      </c>
    </row>
    <row r="134" spans="1:4" x14ac:dyDescent="0.2">
      <c r="A134" s="131"/>
      <c r="B134" s="81">
        <f t="shared" si="7"/>
        <v>60</v>
      </c>
      <c r="C134" s="81">
        <v>148344.728</v>
      </c>
      <c r="D134" s="33">
        <f t="shared" si="6"/>
        <v>7.47381499799575</v>
      </c>
    </row>
    <row r="135" spans="1:4" x14ac:dyDescent="0.2">
      <c r="A135" s="131"/>
      <c r="B135" s="81">
        <f t="shared" si="7"/>
        <v>62</v>
      </c>
      <c r="C135" s="81">
        <v>162090.27799999999</v>
      </c>
      <c r="D135" s="33">
        <f t="shared" si="6"/>
        <v>6.8400219105059472</v>
      </c>
    </row>
    <row r="136" spans="1:4" x14ac:dyDescent="0.2">
      <c r="A136" s="132"/>
      <c r="B136" s="47">
        <f t="shared" si="7"/>
        <v>64</v>
      </c>
      <c r="C136" s="47">
        <v>150070.36300000001</v>
      </c>
      <c r="D136" s="34">
        <f t="shared" si="6"/>
        <v>7.3878747997697589</v>
      </c>
    </row>
  </sheetData>
  <mergeCells count="5">
    <mergeCell ref="A38:A70"/>
    <mergeCell ref="A71:A103"/>
    <mergeCell ref="A104:A136"/>
    <mergeCell ref="A2:M2"/>
    <mergeCell ref="A5:A3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8"/>
  <sheetViews>
    <sheetView topLeftCell="W75" workbookViewId="0">
      <selection activeCell="W126" sqref="W126"/>
    </sheetView>
  </sheetViews>
  <sheetFormatPr baseColWidth="10" defaultRowHeight="16" x14ac:dyDescent="0.2"/>
  <cols>
    <col min="1" max="1" width="13.83203125" customWidth="1"/>
    <col min="2" max="2" width="10.83203125" customWidth="1"/>
    <col min="3" max="3" width="28" customWidth="1"/>
    <col min="4" max="4" width="33" customWidth="1"/>
    <col min="22" max="22" width="30.33203125" customWidth="1"/>
    <col min="23" max="23" width="33.6640625" customWidth="1"/>
  </cols>
  <sheetData>
    <row r="1" spans="1:32" ht="17" thickBot="1" x14ac:dyDescent="0.25"/>
    <row r="2" spans="1:32" ht="17" thickBot="1" x14ac:dyDescent="0.25">
      <c r="A2" s="133" t="s">
        <v>18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5"/>
      <c r="T2" s="133" t="s">
        <v>22</v>
      </c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5"/>
    </row>
    <row r="3" spans="1:32" x14ac:dyDescent="0.2">
      <c r="D3">
        <f>1.66666667*(10^(-5))</f>
        <v>1.6666666699999999E-5</v>
      </c>
      <c r="W3">
        <f>1.66666667*(10^(-5))</f>
        <v>1.6666666699999999E-5</v>
      </c>
    </row>
    <row r="4" spans="1:32" x14ac:dyDescent="0.2">
      <c r="A4" s="40" t="s">
        <v>6</v>
      </c>
      <c r="B4" s="40" t="s">
        <v>8</v>
      </c>
      <c r="C4" s="40" t="s">
        <v>24</v>
      </c>
      <c r="D4" s="40" t="s">
        <v>25</v>
      </c>
      <c r="T4" s="40" t="s">
        <v>6</v>
      </c>
      <c r="U4" s="40" t="s">
        <v>8</v>
      </c>
      <c r="V4" s="40" t="s">
        <v>24</v>
      </c>
      <c r="W4" s="51" t="s">
        <v>25</v>
      </c>
    </row>
    <row r="5" spans="1:32" x14ac:dyDescent="0.2">
      <c r="A5" s="137" t="s">
        <v>2</v>
      </c>
      <c r="B5" s="36">
        <v>2</v>
      </c>
      <c r="C5" s="52">
        <v>1516.25</v>
      </c>
      <c r="D5" s="52">
        <f>C5*$D$3</f>
        <v>2.5270833383874997E-2</v>
      </c>
      <c r="T5" s="137" t="s">
        <v>2</v>
      </c>
      <c r="U5" s="36">
        <v>2</v>
      </c>
      <c r="V5" s="46">
        <v>7207.7550000000001</v>
      </c>
      <c r="W5" s="52">
        <f>V5*$W$3</f>
        <v>0.1201292502402585</v>
      </c>
    </row>
    <row r="6" spans="1:32" x14ac:dyDescent="0.2">
      <c r="A6" s="137"/>
      <c r="B6" s="36">
        <v>4</v>
      </c>
      <c r="C6" s="44">
        <v>1401.759</v>
      </c>
      <c r="D6" s="44">
        <f t="shared" ref="D6:D20" si="0">C6*$D$3</f>
        <v>2.3362650046725299E-2</v>
      </c>
      <c r="T6" s="137"/>
      <c r="U6" s="36">
        <v>4</v>
      </c>
      <c r="V6" s="18">
        <v>8867.7819999999992</v>
      </c>
      <c r="W6" s="44">
        <f t="shared" ref="W6:W68" si="1">V6*$W$3</f>
        <v>0.14779636696225937</v>
      </c>
    </row>
    <row r="7" spans="1:32" x14ac:dyDescent="0.2">
      <c r="A7" s="137"/>
      <c r="B7" s="36">
        <v>6</v>
      </c>
      <c r="C7" s="44">
        <v>1841.116</v>
      </c>
      <c r="D7" s="44">
        <f t="shared" si="0"/>
        <v>3.0685266728037199E-2</v>
      </c>
      <c r="T7" s="137"/>
      <c r="U7" s="36">
        <v>6</v>
      </c>
      <c r="V7" s="18">
        <v>12936.775</v>
      </c>
      <c r="W7" s="44">
        <f t="shared" si="1"/>
        <v>0.21561291709789249</v>
      </c>
    </row>
    <row r="8" spans="1:32" x14ac:dyDescent="0.2">
      <c r="A8" s="137"/>
      <c r="B8" s="36">
        <v>8</v>
      </c>
      <c r="C8" s="44">
        <v>2480.9029999999998</v>
      </c>
      <c r="D8" s="44">
        <f t="shared" si="0"/>
        <v>4.1348383416030095E-2</v>
      </c>
      <c r="T8" s="137"/>
      <c r="U8" s="36">
        <v>8</v>
      </c>
      <c r="V8" s="18">
        <v>17177.413</v>
      </c>
      <c r="W8" s="44">
        <f t="shared" si="1"/>
        <v>0.28629021723924708</v>
      </c>
    </row>
    <row r="9" spans="1:32" x14ac:dyDescent="0.2">
      <c r="A9" s="137"/>
      <c r="B9" s="36">
        <v>10</v>
      </c>
      <c r="C9" s="44">
        <v>2963.587</v>
      </c>
      <c r="D9" s="44">
        <f t="shared" si="0"/>
        <v>4.9393116765452896E-2</v>
      </c>
      <c r="T9" s="137"/>
      <c r="U9" s="36">
        <v>10</v>
      </c>
      <c r="V9" s="18">
        <v>21466.654999999999</v>
      </c>
      <c r="W9" s="44">
        <f t="shared" si="1"/>
        <v>0.35777758404888849</v>
      </c>
    </row>
    <row r="10" spans="1:32" x14ac:dyDescent="0.2">
      <c r="A10" s="137"/>
      <c r="B10" s="36">
        <v>12</v>
      </c>
      <c r="C10" s="44">
        <v>3564.9969999999998</v>
      </c>
      <c r="D10" s="44">
        <f t="shared" si="0"/>
        <v>5.9416616785499893E-2</v>
      </c>
      <c r="T10" s="137"/>
      <c r="U10" s="36">
        <v>12</v>
      </c>
      <c r="V10" s="18">
        <v>25313.554</v>
      </c>
      <c r="W10" s="44">
        <f t="shared" si="1"/>
        <v>0.42189256751045179</v>
      </c>
    </row>
    <row r="11" spans="1:32" x14ac:dyDescent="0.2">
      <c r="A11" s="137"/>
      <c r="B11" s="36">
        <v>14</v>
      </c>
      <c r="C11" s="44">
        <v>4113.4740000000002</v>
      </c>
      <c r="D11" s="44">
        <f t="shared" si="0"/>
        <v>6.8557900137115796E-2</v>
      </c>
      <c r="T11" s="137"/>
      <c r="U11" s="36">
        <v>14</v>
      </c>
      <c r="V11" s="18">
        <v>29020.151000000002</v>
      </c>
      <c r="W11" s="44">
        <f t="shared" si="1"/>
        <v>0.48366918430067168</v>
      </c>
    </row>
    <row r="12" spans="1:32" x14ac:dyDescent="0.2">
      <c r="A12" s="137"/>
      <c r="B12" s="36">
        <v>16</v>
      </c>
      <c r="C12" s="44">
        <v>4635.1769999999997</v>
      </c>
      <c r="D12" s="44">
        <f t="shared" si="0"/>
        <v>7.7252950154505895E-2</v>
      </c>
      <c r="T12" s="137"/>
      <c r="U12" s="36">
        <v>16</v>
      </c>
      <c r="V12" s="18">
        <v>32491.246999999999</v>
      </c>
      <c r="W12" s="44">
        <f t="shared" si="1"/>
        <v>0.54152078441637486</v>
      </c>
    </row>
    <row r="13" spans="1:32" x14ac:dyDescent="0.2">
      <c r="A13" s="137"/>
      <c r="B13" s="36">
        <v>18</v>
      </c>
      <c r="C13" s="44">
        <v>7012.3850000000002</v>
      </c>
      <c r="D13" s="44">
        <f t="shared" si="0"/>
        <v>0.1168730835670795</v>
      </c>
      <c r="T13" s="137"/>
      <c r="U13" s="36">
        <v>18</v>
      </c>
      <c r="V13" s="18">
        <v>37070.271000000001</v>
      </c>
      <c r="W13" s="44">
        <f t="shared" si="1"/>
        <v>0.61783785123567569</v>
      </c>
    </row>
    <row r="14" spans="1:32" x14ac:dyDescent="0.2">
      <c r="A14" s="137"/>
      <c r="B14" s="36">
        <v>20</v>
      </c>
      <c r="C14" s="44">
        <v>5709.1509999999998</v>
      </c>
      <c r="D14" s="44">
        <f t="shared" si="0"/>
        <v>9.5152516856971694E-2</v>
      </c>
      <c r="T14" s="137"/>
      <c r="U14" s="36">
        <v>20</v>
      </c>
      <c r="V14" s="18">
        <v>43936.743000000002</v>
      </c>
      <c r="W14" s="44">
        <f t="shared" si="1"/>
        <v>0.73227905146455807</v>
      </c>
    </row>
    <row r="15" spans="1:32" x14ac:dyDescent="0.2">
      <c r="A15" s="137"/>
      <c r="B15" s="36">
        <v>22</v>
      </c>
      <c r="C15" s="44">
        <v>7830.5649999999996</v>
      </c>
      <c r="D15" s="44">
        <f t="shared" si="0"/>
        <v>0.13050941692768547</v>
      </c>
      <c r="T15" s="137"/>
      <c r="U15" s="36">
        <v>22</v>
      </c>
      <c r="V15" s="18">
        <v>49477.224000000002</v>
      </c>
      <c r="W15" s="44">
        <f t="shared" si="1"/>
        <v>0.82462040164924078</v>
      </c>
    </row>
    <row r="16" spans="1:32" x14ac:dyDescent="0.2">
      <c r="A16" s="137"/>
      <c r="B16" s="36">
        <v>24</v>
      </c>
      <c r="C16" s="44">
        <v>30638.893</v>
      </c>
      <c r="D16" s="44">
        <f t="shared" si="0"/>
        <v>0.51064821768796309</v>
      </c>
      <c r="T16" s="137"/>
      <c r="U16" s="36">
        <v>24</v>
      </c>
      <c r="V16" s="18">
        <v>54757.777000000002</v>
      </c>
      <c r="W16" s="44">
        <f t="shared" si="1"/>
        <v>0.91262961849192592</v>
      </c>
    </row>
    <row r="17" spans="1:23" x14ac:dyDescent="0.2">
      <c r="A17" s="137"/>
      <c r="B17" s="36">
        <v>26</v>
      </c>
      <c r="C17" s="44">
        <v>9979.73</v>
      </c>
      <c r="D17" s="44">
        <f t="shared" si="0"/>
        <v>0.16632883366599099</v>
      </c>
      <c r="T17" s="137"/>
      <c r="U17" s="36">
        <v>26</v>
      </c>
      <c r="V17" s="18">
        <v>104514.548</v>
      </c>
      <c r="W17" s="44">
        <f t="shared" si="1"/>
        <v>1.7419091368171513</v>
      </c>
    </row>
    <row r="18" spans="1:23" x14ac:dyDescent="0.2">
      <c r="A18" s="137"/>
      <c r="B18" s="36">
        <v>28</v>
      </c>
      <c r="C18" s="44">
        <v>16407.132000000001</v>
      </c>
      <c r="D18" s="44">
        <f t="shared" si="0"/>
        <v>0.27345220054690439</v>
      </c>
      <c r="T18" s="137"/>
      <c r="U18" s="36">
        <v>28</v>
      </c>
      <c r="V18" s="18">
        <v>102403.046</v>
      </c>
      <c r="W18" s="44">
        <f t="shared" si="1"/>
        <v>1.7067174367467681</v>
      </c>
    </row>
    <row r="19" spans="1:23" x14ac:dyDescent="0.2">
      <c r="A19" s="137"/>
      <c r="B19" s="36">
        <v>30</v>
      </c>
      <c r="C19" s="44">
        <v>118762.698</v>
      </c>
      <c r="D19" s="44">
        <f t="shared" si="0"/>
        <v>1.9793783039587565</v>
      </c>
      <c r="T19" s="137"/>
      <c r="U19" s="36">
        <v>30</v>
      </c>
      <c r="V19" s="18">
        <v>98825.445000000007</v>
      </c>
      <c r="W19" s="44">
        <f t="shared" si="1"/>
        <v>1.6470907532941814</v>
      </c>
    </row>
    <row r="20" spans="1:23" x14ac:dyDescent="0.2">
      <c r="A20" s="138"/>
      <c r="B20" s="37">
        <v>32</v>
      </c>
      <c r="C20" s="45">
        <v>348888.28100000002</v>
      </c>
      <c r="D20" s="45">
        <f t="shared" si="0"/>
        <v>5.8148046949629428</v>
      </c>
      <c r="T20" s="138"/>
      <c r="U20" s="37">
        <v>32</v>
      </c>
      <c r="V20" s="47">
        <v>638259.93400000001</v>
      </c>
      <c r="W20" s="45">
        <f t="shared" si="1"/>
        <v>10.637665587941997</v>
      </c>
    </row>
    <row r="21" spans="1:23" x14ac:dyDescent="0.2">
      <c r="A21" s="137" t="s">
        <v>3</v>
      </c>
      <c r="B21" s="42">
        <v>2</v>
      </c>
      <c r="C21" s="52">
        <v>7758.2389999999996</v>
      </c>
      <c r="D21" s="52">
        <f>C21*$D$3</f>
        <v>0.12930398359194128</v>
      </c>
      <c r="T21" s="137" t="s">
        <v>3</v>
      </c>
      <c r="U21" s="35">
        <v>2</v>
      </c>
      <c r="V21" s="46">
        <v>33176.22</v>
      </c>
      <c r="W21" s="52">
        <f t="shared" si="1"/>
        <v>0.55293700110587396</v>
      </c>
    </row>
    <row r="22" spans="1:23" x14ac:dyDescent="0.2">
      <c r="A22" s="137"/>
      <c r="B22" s="42">
        <v>4</v>
      </c>
      <c r="C22" s="44">
        <v>4905.1930000000002</v>
      </c>
      <c r="D22" s="44">
        <f t="shared" ref="D22:D68" si="2">C22*$D$3</f>
        <v>8.17532168301731E-2</v>
      </c>
      <c r="T22" s="137"/>
      <c r="U22" s="36">
        <v>4</v>
      </c>
      <c r="V22" s="18">
        <v>26077.241000000002</v>
      </c>
      <c r="W22" s="44">
        <f t="shared" si="1"/>
        <v>0.43462068420257471</v>
      </c>
    </row>
    <row r="23" spans="1:23" x14ac:dyDescent="0.2">
      <c r="A23" s="137"/>
      <c r="B23" s="42">
        <v>6</v>
      </c>
      <c r="C23" s="44">
        <v>5544.9430000000002</v>
      </c>
      <c r="D23" s="44">
        <f t="shared" si="2"/>
        <v>9.2415716851498103E-2</v>
      </c>
      <c r="T23" s="137"/>
      <c r="U23" s="36">
        <v>6</v>
      </c>
      <c r="V23" s="18">
        <v>27242.87</v>
      </c>
      <c r="W23" s="44">
        <f t="shared" si="1"/>
        <v>0.45404783424142897</v>
      </c>
    </row>
    <row r="24" spans="1:23" x14ac:dyDescent="0.2">
      <c r="A24" s="137"/>
      <c r="B24" s="42">
        <v>8</v>
      </c>
      <c r="C24" s="44">
        <v>5677.3490000000002</v>
      </c>
      <c r="D24" s="44">
        <f t="shared" si="2"/>
        <v>9.4622483522578293E-2</v>
      </c>
      <c r="T24" s="137"/>
      <c r="U24" s="36">
        <v>8</v>
      </c>
      <c r="V24" s="18">
        <v>36356.135999999999</v>
      </c>
      <c r="W24" s="44">
        <f t="shared" si="1"/>
        <v>0.60593560121187118</v>
      </c>
    </row>
    <row r="25" spans="1:23" x14ac:dyDescent="0.2">
      <c r="A25" s="137"/>
      <c r="B25" s="42">
        <v>10</v>
      </c>
      <c r="C25" s="44">
        <v>7705.1469999999999</v>
      </c>
      <c r="D25" s="44">
        <f t="shared" si="2"/>
        <v>0.12841911692350488</v>
      </c>
      <c r="T25" s="137"/>
      <c r="U25" s="36">
        <v>10</v>
      </c>
      <c r="V25" s="18">
        <v>47556.576999999997</v>
      </c>
      <c r="W25" s="44">
        <f t="shared" si="1"/>
        <v>0.79260961825188581</v>
      </c>
    </row>
    <row r="26" spans="1:23" x14ac:dyDescent="0.2">
      <c r="A26" s="137"/>
      <c r="B26" s="42">
        <v>12</v>
      </c>
      <c r="C26" s="44">
        <v>8406.0380000000005</v>
      </c>
      <c r="D26" s="44">
        <f t="shared" si="2"/>
        <v>0.14010063361353459</v>
      </c>
      <c r="T26" s="137"/>
      <c r="U26" s="36">
        <v>12</v>
      </c>
      <c r="V26" s="18">
        <v>56827.436999999998</v>
      </c>
      <c r="W26" s="44">
        <f t="shared" si="1"/>
        <v>0.94712395189424781</v>
      </c>
    </row>
    <row r="27" spans="1:23" x14ac:dyDescent="0.2">
      <c r="A27" s="137"/>
      <c r="B27" s="42">
        <v>14</v>
      </c>
      <c r="C27" s="44">
        <v>8967.9040000000005</v>
      </c>
      <c r="D27" s="44">
        <f t="shared" si="2"/>
        <v>0.1494650669655968</v>
      </c>
      <c r="T27" s="137"/>
      <c r="U27" s="36">
        <v>14</v>
      </c>
      <c r="V27" s="18">
        <v>62207.99</v>
      </c>
      <c r="W27" s="44">
        <f t="shared" si="1"/>
        <v>1.036799835406933</v>
      </c>
    </row>
    <row r="28" spans="1:23" x14ac:dyDescent="0.2">
      <c r="A28" s="137"/>
      <c r="B28" s="42">
        <v>16</v>
      </c>
      <c r="C28" s="44">
        <v>9481.7369999999992</v>
      </c>
      <c r="D28" s="44">
        <f t="shared" si="2"/>
        <v>0.15802895031605788</v>
      </c>
      <c r="T28" s="137"/>
      <c r="U28" s="36">
        <v>16</v>
      </c>
      <c r="V28" s="18">
        <v>68949.005000000005</v>
      </c>
      <c r="W28" s="44">
        <f t="shared" si="1"/>
        <v>1.1491500856316335</v>
      </c>
    </row>
    <row r="29" spans="1:23" x14ac:dyDescent="0.2">
      <c r="A29" s="137"/>
      <c r="B29" s="42">
        <v>18</v>
      </c>
      <c r="C29" s="44">
        <v>13973.048000000001</v>
      </c>
      <c r="D29" s="44">
        <f t="shared" si="2"/>
        <v>0.23288413379910161</v>
      </c>
      <c r="T29" s="137"/>
      <c r="U29" s="36">
        <v>18</v>
      </c>
      <c r="V29" s="18">
        <v>117851.723</v>
      </c>
      <c r="W29" s="44">
        <f t="shared" si="1"/>
        <v>1.9641953872617239</v>
      </c>
    </row>
    <row r="30" spans="1:23" x14ac:dyDescent="0.2">
      <c r="A30" s="137"/>
      <c r="B30" s="42">
        <v>20</v>
      </c>
      <c r="C30" s="44">
        <v>15818.032999999999</v>
      </c>
      <c r="D30" s="44">
        <f t="shared" si="2"/>
        <v>0.2636338838606011</v>
      </c>
      <c r="T30" s="137"/>
      <c r="U30" s="36">
        <v>20</v>
      </c>
      <c r="V30" s="18">
        <v>100774.09600000001</v>
      </c>
      <c r="W30" s="44">
        <f t="shared" si="1"/>
        <v>1.6795682700258032</v>
      </c>
    </row>
    <row r="31" spans="1:23" x14ac:dyDescent="0.2">
      <c r="A31" s="137"/>
      <c r="B31" s="42">
        <v>22</v>
      </c>
      <c r="C31" s="44">
        <v>13878.055</v>
      </c>
      <c r="D31" s="44">
        <f t="shared" si="2"/>
        <v>0.23130091712926848</v>
      </c>
      <c r="T31" s="137"/>
      <c r="U31" s="36">
        <v>22</v>
      </c>
      <c r="V31" s="18">
        <v>100876.557</v>
      </c>
      <c r="W31" s="44">
        <f t="shared" si="1"/>
        <v>1.6812759533625519</v>
      </c>
    </row>
    <row r="32" spans="1:23" x14ac:dyDescent="0.2">
      <c r="A32" s="137"/>
      <c r="B32" s="42">
        <v>24</v>
      </c>
      <c r="C32" s="44">
        <v>11168.739</v>
      </c>
      <c r="D32" s="44">
        <f t="shared" si="2"/>
        <v>0.18614565037229128</v>
      </c>
      <c r="T32" s="137"/>
      <c r="U32" s="36">
        <v>24</v>
      </c>
      <c r="V32" s="18">
        <v>111984.179</v>
      </c>
      <c r="W32" s="44">
        <f t="shared" si="1"/>
        <v>1.8664029870661392</v>
      </c>
    </row>
    <row r="33" spans="1:23" x14ac:dyDescent="0.2">
      <c r="A33" s="137"/>
      <c r="B33" s="42">
        <v>26</v>
      </c>
      <c r="C33" s="44">
        <v>13863.325000000001</v>
      </c>
      <c r="D33" s="44">
        <f t="shared" si="2"/>
        <v>0.2310554171287775</v>
      </c>
      <c r="T33" s="137"/>
      <c r="U33" s="36">
        <v>26</v>
      </c>
      <c r="V33" s="18">
        <v>125740.97500000001</v>
      </c>
      <c r="W33" s="44">
        <f t="shared" si="1"/>
        <v>2.0956829208580325</v>
      </c>
    </row>
    <row r="34" spans="1:23" x14ac:dyDescent="0.2">
      <c r="A34" s="137"/>
      <c r="B34" s="42">
        <v>28</v>
      </c>
      <c r="C34" s="44">
        <v>63781.233999999997</v>
      </c>
      <c r="D34" s="44">
        <f t="shared" si="2"/>
        <v>1.0630205687927077</v>
      </c>
      <c r="T34" s="137"/>
      <c r="U34" s="36">
        <v>28</v>
      </c>
      <c r="V34" s="18">
        <v>196960.27299999999</v>
      </c>
      <c r="W34" s="44">
        <f t="shared" si="1"/>
        <v>3.2826712232320086</v>
      </c>
    </row>
    <row r="35" spans="1:23" x14ac:dyDescent="0.2">
      <c r="A35" s="137"/>
      <c r="B35" s="42">
        <v>30</v>
      </c>
      <c r="C35" s="44">
        <v>61430.902999999998</v>
      </c>
      <c r="D35" s="44">
        <f t="shared" si="2"/>
        <v>1.0238483853810301</v>
      </c>
      <c r="T35" s="137"/>
      <c r="U35" s="36">
        <v>30</v>
      </c>
      <c r="V35" s="18">
        <v>166452.54300000001</v>
      </c>
      <c r="W35" s="44">
        <f t="shared" si="1"/>
        <v>2.7742090555484182</v>
      </c>
    </row>
    <row r="36" spans="1:23" x14ac:dyDescent="0.2">
      <c r="A36" s="138"/>
      <c r="B36" s="42">
        <v>32</v>
      </c>
      <c r="C36" s="45">
        <v>203211.48800000001</v>
      </c>
      <c r="D36" s="45">
        <f t="shared" si="2"/>
        <v>3.3868581401070497</v>
      </c>
      <c r="T36" s="138"/>
      <c r="U36" s="37">
        <v>32</v>
      </c>
      <c r="V36" s="47">
        <v>585808.86100000003</v>
      </c>
      <c r="W36" s="45">
        <f t="shared" si="1"/>
        <v>9.7634810361936282</v>
      </c>
    </row>
    <row r="37" spans="1:23" x14ac:dyDescent="0.2">
      <c r="A37" s="137" t="s">
        <v>4</v>
      </c>
      <c r="B37" s="35">
        <v>2</v>
      </c>
      <c r="C37" s="52">
        <v>31105.356</v>
      </c>
      <c r="D37" s="52">
        <f t="shared" si="2"/>
        <v>0.51842260103684512</v>
      </c>
      <c r="T37" s="137" t="s">
        <v>4</v>
      </c>
      <c r="U37" s="35">
        <v>2</v>
      </c>
      <c r="V37" s="46">
        <v>127983.3</v>
      </c>
      <c r="W37" s="52">
        <f t="shared" si="1"/>
        <v>2.1330550042661098</v>
      </c>
    </row>
    <row r="38" spans="1:23" x14ac:dyDescent="0.2">
      <c r="A38" s="137"/>
      <c r="B38" s="36">
        <v>4</v>
      </c>
      <c r="C38" s="44">
        <v>15792.486999999999</v>
      </c>
      <c r="D38" s="44">
        <f t="shared" si="2"/>
        <v>0.26320811719308285</v>
      </c>
      <c r="T38" s="137"/>
      <c r="U38" s="36">
        <v>4</v>
      </c>
      <c r="V38" s="18">
        <v>76800.039999999994</v>
      </c>
      <c r="W38" s="44">
        <f t="shared" si="1"/>
        <v>1.2800006692266679</v>
      </c>
    </row>
    <row r="39" spans="1:23" x14ac:dyDescent="0.2">
      <c r="A39" s="137"/>
      <c r="B39" s="36">
        <v>6</v>
      </c>
      <c r="C39" s="44">
        <v>15722.364</v>
      </c>
      <c r="D39" s="44">
        <f t="shared" si="2"/>
        <v>0.26203940052407876</v>
      </c>
      <c r="T39" s="137"/>
      <c r="U39" s="36">
        <v>6</v>
      </c>
      <c r="V39" s="18">
        <v>80862.046000000002</v>
      </c>
      <c r="W39" s="44">
        <f t="shared" si="1"/>
        <v>1.3477007693620682</v>
      </c>
    </row>
    <row r="40" spans="1:23" x14ac:dyDescent="0.2">
      <c r="A40" s="137"/>
      <c r="B40" s="36">
        <v>8</v>
      </c>
      <c r="C40" s="44">
        <v>15248.556</v>
      </c>
      <c r="D40" s="44">
        <f t="shared" si="2"/>
        <v>0.25414260050828519</v>
      </c>
      <c r="T40" s="137"/>
      <c r="U40" s="36">
        <v>8</v>
      </c>
      <c r="V40" s="18">
        <v>92900.478000000003</v>
      </c>
      <c r="W40" s="44">
        <f t="shared" si="1"/>
        <v>1.5483413030966826</v>
      </c>
    </row>
    <row r="41" spans="1:23" x14ac:dyDescent="0.2">
      <c r="A41" s="137"/>
      <c r="B41" s="36">
        <v>10</v>
      </c>
      <c r="C41" s="44">
        <v>26209.433000000001</v>
      </c>
      <c r="D41" s="44">
        <f t="shared" si="2"/>
        <v>0.43682388420698109</v>
      </c>
      <c r="T41" s="137"/>
      <c r="U41" s="36">
        <v>10</v>
      </c>
      <c r="V41" s="18">
        <v>131854.91699999999</v>
      </c>
      <c r="W41" s="44">
        <f t="shared" si="1"/>
        <v>2.1975819543951634</v>
      </c>
    </row>
    <row r="42" spans="1:23" x14ac:dyDescent="0.2">
      <c r="A42" s="137"/>
      <c r="B42" s="36">
        <v>12</v>
      </c>
      <c r="C42" s="44">
        <v>26737.170999999998</v>
      </c>
      <c r="D42" s="44">
        <f t="shared" si="2"/>
        <v>0.44561951755790563</v>
      </c>
      <c r="T42" s="137"/>
      <c r="U42" s="36">
        <v>12</v>
      </c>
      <c r="V42" s="18">
        <v>138774.67800000001</v>
      </c>
      <c r="W42" s="44">
        <f t="shared" si="1"/>
        <v>2.3129113046258225</v>
      </c>
    </row>
    <row r="43" spans="1:23" x14ac:dyDescent="0.2">
      <c r="A43" s="137"/>
      <c r="B43" s="36">
        <v>14</v>
      </c>
      <c r="C43" s="44">
        <v>25871.258000000002</v>
      </c>
      <c r="D43" s="44">
        <f t="shared" si="2"/>
        <v>0.4311876341957086</v>
      </c>
      <c r="T43" s="137"/>
      <c r="U43" s="36">
        <v>14</v>
      </c>
      <c r="V43" s="18">
        <v>128383.7</v>
      </c>
      <c r="W43" s="44">
        <f t="shared" si="1"/>
        <v>2.13972833761279</v>
      </c>
    </row>
    <row r="44" spans="1:23" x14ac:dyDescent="0.2">
      <c r="A44" s="137"/>
      <c r="B44" s="36">
        <v>16</v>
      </c>
      <c r="C44" s="44">
        <v>32377.173999999999</v>
      </c>
      <c r="D44" s="44">
        <f t="shared" si="2"/>
        <v>0.5396195677459058</v>
      </c>
      <c r="T44" s="137"/>
      <c r="U44" s="36">
        <v>16</v>
      </c>
      <c r="V44" s="18">
        <v>117210.966</v>
      </c>
      <c r="W44" s="44">
        <f t="shared" si="1"/>
        <v>1.9535161039070321</v>
      </c>
    </row>
    <row r="45" spans="1:23" x14ac:dyDescent="0.2">
      <c r="A45" s="137"/>
      <c r="B45" s="36">
        <v>18</v>
      </c>
      <c r="C45" s="44">
        <v>65702.092000000004</v>
      </c>
      <c r="D45" s="44">
        <f t="shared" si="2"/>
        <v>1.0950348688567364</v>
      </c>
      <c r="T45" s="137"/>
      <c r="U45" s="36">
        <v>18</v>
      </c>
      <c r="V45" s="18">
        <v>284351.52600000001</v>
      </c>
      <c r="W45" s="44">
        <f t="shared" si="1"/>
        <v>4.7391921094783838</v>
      </c>
    </row>
    <row r="46" spans="1:23" x14ac:dyDescent="0.2">
      <c r="A46" s="137"/>
      <c r="B46" s="36">
        <v>20</v>
      </c>
      <c r="C46" s="44">
        <v>62772.858</v>
      </c>
      <c r="D46" s="44">
        <f t="shared" si="2"/>
        <v>1.0462143020924286</v>
      </c>
      <c r="T46" s="137"/>
      <c r="U46" s="36">
        <v>20</v>
      </c>
      <c r="V46" s="18">
        <v>288949.94500000001</v>
      </c>
      <c r="W46" s="44">
        <f t="shared" si="1"/>
        <v>4.8158324262983312</v>
      </c>
    </row>
    <row r="47" spans="1:23" x14ac:dyDescent="0.2">
      <c r="A47" s="137"/>
      <c r="B47" s="36">
        <v>22</v>
      </c>
      <c r="C47" s="44">
        <v>65620.62</v>
      </c>
      <c r="D47" s="44">
        <f t="shared" si="2"/>
        <v>1.0936770021873539</v>
      </c>
      <c r="T47" s="137"/>
      <c r="U47" s="36">
        <v>22</v>
      </c>
      <c r="V47" s="18">
        <v>373980.88099999999</v>
      </c>
      <c r="W47" s="44">
        <f t="shared" si="1"/>
        <v>6.233014695799362</v>
      </c>
    </row>
    <row r="48" spans="1:23" x14ac:dyDescent="0.2">
      <c r="A48" s="137"/>
      <c r="B48" s="36">
        <v>24</v>
      </c>
      <c r="C48" s="44">
        <v>62246.942999999999</v>
      </c>
      <c r="D48" s="44">
        <f t="shared" si="2"/>
        <v>1.037449052074898</v>
      </c>
      <c r="T48" s="137"/>
      <c r="U48" s="36">
        <v>24</v>
      </c>
      <c r="V48" s="18">
        <v>291092.43099999998</v>
      </c>
      <c r="W48" s="44">
        <f t="shared" si="1"/>
        <v>4.8515405263697469</v>
      </c>
    </row>
    <row r="49" spans="1:23" x14ac:dyDescent="0.2">
      <c r="A49" s="137"/>
      <c r="B49" s="36">
        <v>26</v>
      </c>
      <c r="C49" s="44">
        <v>105719.137</v>
      </c>
      <c r="D49" s="44">
        <f t="shared" si="2"/>
        <v>1.7619856201906379</v>
      </c>
      <c r="T49" s="137"/>
      <c r="U49" s="36">
        <v>26</v>
      </c>
      <c r="V49" s="18">
        <v>361454.69400000002</v>
      </c>
      <c r="W49" s="44">
        <f t="shared" si="1"/>
        <v>6.0242449120484896</v>
      </c>
    </row>
    <row r="50" spans="1:23" x14ac:dyDescent="0.2">
      <c r="A50" s="137"/>
      <c r="B50" s="36">
        <v>28</v>
      </c>
      <c r="C50" s="44">
        <v>126522.933</v>
      </c>
      <c r="D50" s="44">
        <f t="shared" si="2"/>
        <v>2.1087155542174312</v>
      </c>
      <c r="T50" s="137"/>
      <c r="U50" s="36">
        <v>28</v>
      </c>
      <c r="V50" s="18">
        <v>222136.03899999999</v>
      </c>
      <c r="W50" s="44">
        <f t="shared" si="1"/>
        <v>3.702267324071201</v>
      </c>
    </row>
    <row r="51" spans="1:23" x14ac:dyDescent="0.2">
      <c r="A51" s="137"/>
      <c r="B51" s="36">
        <v>30</v>
      </c>
      <c r="C51" s="44">
        <v>132072.60500000001</v>
      </c>
      <c r="D51" s="44">
        <f t="shared" si="2"/>
        <v>2.2012100877357534</v>
      </c>
      <c r="T51" s="137"/>
      <c r="U51" s="36">
        <v>30</v>
      </c>
      <c r="V51" s="18">
        <v>344888.12</v>
      </c>
      <c r="W51" s="44">
        <f t="shared" si="1"/>
        <v>5.7481353448296035</v>
      </c>
    </row>
    <row r="52" spans="1:23" x14ac:dyDescent="0.2">
      <c r="A52" s="138"/>
      <c r="B52" s="37">
        <v>32</v>
      </c>
      <c r="C52" s="45">
        <v>293260.33799999999</v>
      </c>
      <c r="D52" s="45">
        <f t="shared" si="2"/>
        <v>4.8876723097753443</v>
      </c>
      <c r="T52" s="138"/>
      <c r="U52" s="37">
        <v>32</v>
      </c>
      <c r="V52" s="47">
        <v>958142.64500000002</v>
      </c>
      <c r="W52" s="45">
        <f t="shared" si="1"/>
        <v>15.969044115271421</v>
      </c>
    </row>
    <row r="53" spans="1:23" x14ac:dyDescent="0.2">
      <c r="A53" s="137" t="s">
        <v>5</v>
      </c>
      <c r="B53" s="36">
        <v>2</v>
      </c>
      <c r="C53" s="52">
        <v>120801.875</v>
      </c>
      <c r="D53" s="52">
        <f t="shared" si="2"/>
        <v>2.0133645873600625</v>
      </c>
      <c r="T53" s="137" t="s">
        <v>5</v>
      </c>
      <c r="U53" s="36">
        <v>2</v>
      </c>
      <c r="V53" s="46">
        <v>492434.29499999998</v>
      </c>
      <c r="W53" s="52">
        <f t="shared" si="1"/>
        <v>8.2072382664144765</v>
      </c>
    </row>
    <row r="54" spans="1:23" x14ac:dyDescent="0.2">
      <c r="A54" s="137"/>
      <c r="B54" s="36">
        <v>4</v>
      </c>
      <c r="C54" s="44">
        <v>57581.106</v>
      </c>
      <c r="D54" s="44">
        <f t="shared" si="2"/>
        <v>0.95968510191937018</v>
      </c>
      <c r="T54" s="137"/>
      <c r="U54" s="36">
        <v>4</v>
      </c>
      <c r="V54" s="18">
        <v>259660.48800000001</v>
      </c>
      <c r="W54" s="44">
        <f t="shared" si="1"/>
        <v>4.3276748086553498</v>
      </c>
    </row>
    <row r="55" spans="1:23" x14ac:dyDescent="0.2">
      <c r="A55" s="137"/>
      <c r="B55" s="36">
        <v>6</v>
      </c>
      <c r="C55" s="44">
        <v>55952.56</v>
      </c>
      <c r="D55" s="44">
        <f t="shared" si="2"/>
        <v>0.93254266853175194</v>
      </c>
      <c r="T55" s="137"/>
      <c r="U55" s="36">
        <v>6</v>
      </c>
      <c r="V55" s="18">
        <v>247334.948</v>
      </c>
      <c r="W55" s="44">
        <f t="shared" si="1"/>
        <v>4.1222491415778313</v>
      </c>
    </row>
    <row r="56" spans="1:23" x14ac:dyDescent="0.2">
      <c r="A56" s="137"/>
      <c r="B56" s="36">
        <v>8</v>
      </c>
      <c r="C56" s="44">
        <v>57340.580999999998</v>
      </c>
      <c r="D56" s="44">
        <f t="shared" si="2"/>
        <v>0.95567635191135258</v>
      </c>
      <c r="T56" s="137"/>
      <c r="U56" s="36">
        <v>8</v>
      </c>
      <c r="V56" s="18">
        <v>255450.95499999999</v>
      </c>
      <c r="W56" s="44">
        <f t="shared" si="1"/>
        <v>4.2575159251816981</v>
      </c>
    </row>
    <row r="57" spans="1:23" x14ac:dyDescent="0.2">
      <c r="A57" s="137"/>
      <c r="B57" s="36">
        <v>10</v>
      </c>
      <c r="C57" s="44">
        <v>92026.817999999999</v>
      </c>
      <c r="D57" s="44">
        <f t="shared" si="2"/>
        <v>1.5337803030675605</v>
      </c>
      <c r="T57" s="137"/>
      <c r="U57" s="36">
        <v>10</v>
      </c>
      <c r="V57" s="18">
        <v>402014.97499999998</v>
      </c>
      <c r="W57" s="44">
        <f t="shared" si="1"/>
        <v>6.7002495967338316</v>
      </c>
    </row>
    <row r="58" spans="1:23" x14ac:dyDescent="0.2">
      <c r="A58" s="137"/>
      <c r="B58" s="36">
        <v>12</v>
      </c>
      <c r="C58" s="44">
        <v>90367.615000000005</v>
      </c>
      <c r="D58" s="44">
        <f t="shared" si="2"/>
        <v>1.5061269196789204</v>
      </c>
      <c r="T58" s="137"/>
      <c r="U58" s="36">
        <v>12</v>
      </c>
      <c r="V58" s="18">
        <v>436590.076</v>
      </c>
      <c r="W58" s="44">
        <f t="shared" si="1"/>
        <v>7.2765012812196685</v>
      </c>
    </row>
    <row r="59" spans="1:23" x14ac:dyDescent="0.2">
      <c r="A59" s="137"/>
      <c r="B59" s="36">
        <v>14</v>
      </c>
      <c r="C59" s="44">
        <v>59963.788</v>
      </c>
      <c r="D59" s="44">
        <f t="shared" si="2"/>
        <v>0.9993964686654595</v>
      </c>
      <c r="T59" s="137"/>
      <c r="U59" s="36">
        <v>14</v>
      </c>
      <c r="V59" s="18">
        <v>316602.386</v>
      </c>
      <c r="W59" s="44">
        <f t="shared" si="1"/>
        <v>5.2767064438867459</v>
      </c>
    </row>
    <row r="60" spans="1:23" x14ac:dyDescent="0.2">
      <c r="A60" s="137"/>
      <c r="B60" s="36">
        <v>16</v>
      </c>
      <c r="C60" s="44">
        <v>141985.55799999999</v>
      </c>
      <c r="D60" s="44">
        <f t="shared" si="2"/>
        <v>2.3664259713995182</v>
      </c>
      <c r="T60" s="137"/>
      <c r="U60" s="36">
        <v>16</v>
      </c>
      <c r="V60" s="18">
        <v>498114.63900000002</v>
      </c>
      <c r="W60" s="44">
        <f t="shared" si="1"/>
        <v>8.3019106666038205</v>
      </c>
    </row>
    <row r="61" spans="1:23" x14ac:dyDescent="0.2">
      <c r="A61" s="137"/>
      <c r="B61" s="36">
        <v>18</v>
      </c>
      <c r="C61" s="44">
        <v>1238284.2849999999</v>
      </c>
      <c r="D61" s="44">
        <f t="shared" si="2"/>
        <v>20.638071457942807</v>
      </c>
      <c r="T61" s="137"/>
      <c r="U61" s="36">
        <v>18</v>
      </c>
      <c r="V61" s="18">
        <v>965733.56799999997</v>
      </c>
      <c r="W61" s="44">
        <f t="shared" si="1"/>
        <v>16.095559498857785</v>
      </c>
    </row>
    <row r="62" spans="1:23" x14ac:dyDescent="0.2">
      <c r="A62" s="137"/>
      <c r="B62" s="36">
        <v>20</v>
      </c>
      <c r="C62" s="44">
        <v>257370.826</v>
      </c>
      <c r="D62" s="44">
        <f t="shared" si="2"/>
        <v>4.2895137752456938</v>
      </c>
      <c r="T62" s="137"/>
      <c r="U62" s="36">
        <v>20</v>
      </c>
      <c r="V62" s="18">
        <v>844635.82900000003</v>
      </c>
      <c r="W62" s="44">
        <f t="shared" si="1"/>
        <v>14.077263844821195</v>
      </c>
    </row>
    <row r="63" spans="1:23" x14ac:dyDescent="0.2">
      <c r="A63" s="137"/>
      <c r="B63" s="36">
        <v>22</v>
      </c>
      <c r="C63" s="44">
        <v>212078.68700000001</v>
      </c>
      <c r="D63" s="44">
        <f t="shared" si="2"/>
        <v>3.5346447904026226</v>
      </c>
      <c r="T63" s="137"/>
      <c r="U63" s="36">
        <v>22</v>
      </c>
      <c r="V63" s="18">
        <v>936534.82499999995</v>
      </c>
      <c r="W63" s="44">
        <f t="shared" si="1"/>
        <v>15.608913781217826</v>
      </c>
    </row>
    <row r="64" spans="1:23" x14ac:dyDescent="0.2">
      <c r="A64" s="137"/>
      <c r="B64" s="36">
        <v>24</v>
      </c>
      <c r="C64" s="44">
        <v>230304.83300000001</v>
      </c>
      <c r="D64" s="44">
        <f t="shared" si="2"/>
        <v>3.8384138910101613</v>
      </c>
      <c r="T64" s="137"/>
      <c r="U64" s="36">
        <v>24</v>
      </c>
      <c r="V64" s="18">
        <v>733894.70700000005</v>
      </c>
      <c r="W64" s="44">
        <f t="shared" si="1"/>
        <v>12.231578474463157</v>
      </c>
    </row>
    <row r="65" spans="1:32" x14ac:dyDescent="0.2">
      <c r="A65" s="137"/>
      <c r="B65" s="36">
        <v>26</v>
      </c>
      <c r="C65" s="44">
        <v>336770.95199999999</v>
      </c>
      <c r="D65" s="44">
        <f t="shared" si="2"/>
        <v>5.612849211225698</v>
      </c>
      <c r="T65" s="137"/>
      <c r="U65" s="36">
        <v>26</v>
      </c>
      <c r="V65" s="18">
        <v>1027249.9669999999</v>
      </c>
      <c r="W65" s="44">
        <f t="shared" si="1"/>
        <v>17.120832817574996</v>
      </c>
    </row>
    <row r="66" spans="1:32" x14ac:dyDescent="0.2">
      <c r="A66" s="137"/>
      <c r="B66" s="36">
        <v>28</v>
      </c>
      <c r="C66" s="44">
        <v>242537.446</v>
      </c>
      <c r="D66" s="44">
        <f t="shared" si="2"/>
        <v>4.0422907747512475</v>
      </c>
      <c r="T66" s="137"/>
      <c r="U66" s="36">
        <v>28</v>
      </c>
      <c r="V66" s="18">
        <v>1199398.578</v>
      </c>
      <c r="W66" s="44">
        <f t="shared" si="1"/>
        <v>19.98997633997995</v>
      </c>
    </row>
    <row r="67" spans="1:32" x14ac:dyDescent="0.2">
      <c r="A67" s="137"/>
      <c r="B67" s="36">
        <v>30</v>
      </c>
      <c r="C67" s="44">
        <v>253385.36199999999</v>
      </c>
      <c r="D67" s="44">
        <f t="shared" si="2"/>
        <v>4.2230893751128447</v>
      </c>
      <c r="T67" s="137"/>
      <c r="U67" s="36">
        <v>30</v>
      </c>
      <c r="V67" s="18">
        <v>1521340.933</v>
      </c>
      <c r="W67" s="44">
        <f t="shared" si="1"/>
        <v>25.355682267378029</v>
      </c>
    </row>
    <row r="68" spans="1:32" x14ac:dyDescent="0.2">
      <c r="A68" s="138"/>
      <c r="B68" s="37">
        <v>32</v>
      </c>
      <c r="C68" s="45">
        <v>159207.359</v>
      </c>
      <c r="D68" s="45">
        <f t="shared" si="2"/>
        <v>2.6534559886402449</v>
      </c>
      <c r="T68" s="138"/>
      <c r="U68" s="37">
        <v>32</v>
      </c>
      <c r="V68" s="47">
        <v>1523525.3160000001</v>
      </c>
      <c r="W68" s="45">
        <f t="shared" si="1"/>
        <v>25.392088650784178</v>
      </c>
    </row>
    <row r="71" spans="1:32" ht="17" thickBot="1" x14ac:dyDescent="0.25"/>
    <row r="72" spans="1:32" ht="17" thickBot="1" x14ac:dyDescent="0.25">
      <c r="A72" s="133" t="s">
        <v>21</v>
      </c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5"/>
      <c r="T72" s="133" t="s">
        <v>23</v>
      </c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  <c r="AF72" s="135"/>
    </row>
    <row r="73" spans="1:32" x14ac:dyDescent="0.2">
      <c r="D73">
        <f>1.66666667*(10^(-5))</f>
        <v>1.6666666699999999E-5</v>
      </c>
      <c r="W73">
        <f>1.66666667*(10^(-5))</f>
        <v>1.6666666699999999E-5</v>
      </c>
    </row>
    <row r="74" spans="1:32" x14ac:dyDescent="0.2">
      <c r="A74" s="40" t="s">
        <v>6</v>
      </c>
      <c r="B74" s="40" t="s">
        <v>8</v>
      </c>
      <c r="C74" s="40" t="s">
        <v>24</v>
      </c>
      <c r="D74" s="51" t="s">
        <v>25</v>
      </c>
      <c r="T74" s="56" t="s">
        <v>6</v>
      </c>
      <c r="U74" s="57" t="s">
        <v>8</v>
      </c>
      <c r="V74" s="57" t="s">
        <v>24</v>
      </c>
      <c r="W74" s="58" t="s">
        <v>25</v>
      </c>
    </row>
    <row r="75" spans="1:32" x14ac:dyDescent="0.2">
      <c r="A75" s="137" t="s">
        <v>2</v>
      </c>
      <c r="B75" s="36">
        <v>2</v>
      </c>
      <c r="C75" s="46">
        <v>3275.6089999999999</v>
      </c>
      <c r="D75" s="52">
        <f>C75*$D$73</f>
        <v>5.4593483442520296E-2</v>
      </c>
      <c r="T75" s="139" t="s">
        <v>2</v>
      </c>
      <c r="U75" s="59">
        <v>2</v>
      </c>
      <c r="V75" s="46">
        <v>16244.796</v>
      </c>
      <c r="W75" s="60">
        <f>V75*$W$73</f>
        <v>0.27074660054149319</v>
      </c>
    </row>
    <row r="76" spans="1:32" x14ac:dyDescent="0.2">
      <c r="A76" s="137"/>
      <c r="B76" s="36">
        <v>4</v>
      </c>
      <c r="C76" s="18">
        <v>3399.8229999999999</v>
      </c>
      <c r="D76" s="44">
        <f t="shared" ref="D76:D138" si="3">C76*$D$73</f>
        <v>5.6663716779994093E-2</v>
      </c>
      <c r="T76" s="140"/>
      <c r="U76" s="59">
        <v>4</v>
      </c>
      <c r="V76" s="18">
        <v>22101.625</v>
      </c>
      <c r="W76" s="61">
        <f t="shared" ref="W76:W138" si="4">V76*$W$73</f>
        <v>0.36836041740338749</v>
      </c>
    </row>
    <row r="77" spans="1:32" x14ac:dyDescent="0.2">
      <c r="A77" s="137"/>
      <c r="B77" s="36">
        <v>6</v>
      </c>
      <c r="C77" s="18">
        <v>5148.567</v>
      </c>
      <c r="D77" s="44">
        <f t="shared" si="3"/>
        <v>8.5809450171618895E-2</v>
      </c>
      <c r="T77" s="140"/>
      <c r="U77" s="59">
        <v>6</v>
      </c>
      <c r="V77" s="18">
        <v>33891.911</v>
      </c>
      <c r="W77" s="61">
        <f t="shared" si="4"/>
        <v>0.56486518446306366</v>
      </c>
    </row>
    <row r="78" spans="1:32" x14ac:dyDescent="0.2">
      <c r="A78" s="137"/>
      <c r="B78" s="36">
        <v>8</v>
      </c>
      <c r="C78" s="18">
        <v>6497.6869999999999</v>
      </c>
      <c r="D78" s="44">
        <f t="shared" si="3"/>
        <v>0.10829478354992289</v>
      </c>
      <c r="T78" s="140"/>
      <c r="U78" s="59">
        <v>8</v>
      </c>
      <c r="V78" s="18">
        <v>43808.286</v>
      </c>
      <c r="W78" s="61">
        <f t="shared" si="4"/>
        <v>0.73013810146027613</v>
      </c>
    </row>
    <row r="79" spans="1:32" x14ac:dyDescent="0.2">
      <c r="A79" s="137"/>
      <c r="B79" s="36">
        <v>10</v>
      </c>
      <c r="C79" s="18">
        <v>7941.4319999999998</v>
      </c>
      <c r="D79" s="44">
        <f t="shared" si="3"/>
        <v>0.1323572002647144</v>
      </c>
      <c r="T79" s="140"/>
      <c r="U79" s="59">
        <v>10</v>
      </c>
      <c r="V79" s="18">
        <v>55858.855000000003</v>
      </c>
      <c r="W79" s="61">
        <f t="shared" si="4"/>
        <v>0.93098091852862852</v>
      </c>
    </row>
    <row r="80" spans="1:32" x14ac:dyDescent="0.2">
      <c r="A80" s="137"/>
      <c r="B80" s="36">
        <v>12</v>
      </c>
      <c r="C80" s="18">
        <v>9317.3130000000001</v>
      </c>
      <c r="D80" s="44">
        <f t="shared" si="3"/>
        <v>0.15528855031057709</v>
      </c>
      <c r="T80" s="140"/>
      <c r="U80" s="59">
        <v>12</v>
      </c>
      <c r="V80" s="18">
        <v>64744.883999999998</v>
      </c>
      <c r="W80" s="61">
        <f t="shared" si="4"/>
        <v>1.0790814021581627</v>
      </c>
    </row>
    <row r="81" spans="1:23" x14ac:dyDescent="0.2">
      <c r="A81" s="137"/>
      <c r="B81" s="36">
        <v>14</v>
      </c>
      <c r="C81" s="18">
        <v>11078.592000000001</v>
      </c>
      <c r="D81" s="44">
        <f t="shared" si="3"/>
        <v>0.18464320036928639</v>
      </c>
      <c r="T81" s="140"/>
      <c r="U81" s="59">
        <v>14</v>
      </c>
      <c r="V81" s="18">
        <v>75520.955000000002</v>
      </c>
      <c r="W81" s="61">
        <f t="shared" si="4"/>
        <v>1.2586825858506985</v>
      </c>
    </row>
    <row r="82" spans="1:23" x14ac:dyDescent="0.2">
      <c r="A82" s="137"/>
      <c r="B82" s="36">
        <v>16</v>
      </c>
      <c r="C82" s="18">
        <v>12688.975</v>
      </c>
      <c r="D82" s="44">
        <f t="shared" si="3"/>
        <v>0.21148291708963249</v>
      </c>
      <c r="T82" s="140"/>
      <c r="U82" s="59">
        <v>16</v>
      </c>
      <c r="V82" s="18">
        <v>83412.895999999993</v>
      </c>
      <c r="W82" s="61">
        <f t="shared" si="4"/>
        <v>1.390214936113763</v>
      </c>
    </row>
    <row r="83" spans="1:23" x14ac:dyDescent="0.2">
      <c r="A83" s="137"/>
      <c r="B83" s="36">
        <v>18</v>
      </c>
      <c r="C83" s="18">
        <v>15659.412</v>
      </c>
      <c r="D83" s="44">
        <f t="shared" si="3"/>
        <v>0.26099020052198041</v>
      </c>
      <c r="T83" s="140"/>
      <c r="U83" s="59">
        <v>18</v>
      </c>
      <c r="V83" s="18">
        <v>96616.270999999993</v>
      </c>
      <c r="W83" s="61">
        <f t="shared" si="4"/>
        <v>1.6102711865538755</v>
      </c>
    </row>
    <row r="84" spans="1:23" x14ac:dyDescent="0.2">
      <c r="A84" s="137"/>
      <c r="B84" s="36">
        <v>20</v>
      </c>
      <c r="C84" s="18">
        <v>19294.127</v>
      </c>
      <c r="D84" s="44">
        <f t="shared" si="3"/>
        <v>0.32156878397647087</v>
      </c>
      <c r="T84" s="140"/>
      <c r="U84" s="59">
        <v>20</v>
      </c>
      <c r="V84" s="18">
        <v>106553.527</v>
      </c>
      <c r="W84" s="61">
        <f t="shared" si="4"/>
        <v>1.7758921202184508</v>
      </c>
    </row>
    <row r="85" spans="1:23" x14ac:dyDescent="0.2">
      <c r="A85" s="137"/>
      <c r="B85" s="36">
        <v>22</v>
      </c>
      <c r="C85" s="18">
        <v>18995.198</v>
      </c>
      <c r="D85" s="44">
        <f t="shared" si="3"/>
        <v>0.3165866339665066</v>
      </c>
      <c r="T85" s="140"/>
      <c r="U85" s="59">
        <v>22</v>
      </c>
      <c r="V85" s="18">
        <v>133311.916</v>
      </c>
      <c r="W85" s="61">
        <f t="shared" si="4"/>
        <v>2.221865271110397</v>
      </c>
    </row>
    <row r="86" spans="1:23" x14ac:dyDescent="0.2">
      <c r="A86" s="137"/>
      <c r="B86" s="36">
        <v>24</v>
      </c>
      <c r="C86" s="18">
        <v>25259.14</v>
      </c>
      <c r="D86" s="44">
        <f t="shared" si="3"/>
        <v>0.42098566750863797</v>
      </c>
      <c r="T86" s="140"/>
      <c r="U86" s="59">
        <v>24</v>
      </c>
      <c r="V86" s="18">
        <v>129182.875</v>
      </c>
      <c r="W86" s="61">
        <f t="shared" si="4"/>
        <v>2.1530479209727624</v>
      </c>
    </row>
    <row r="87" spans="1:23" x14ac:dyDescent="0.2">
      <c r="A87" s="137"/>
      <c r="B87" s="36">
        <v>26</v>
      </c>
      <c r="C87" s="18">
        <v>36297.885000000002</v>
      </c>
      <c r="D87" s="44">
        <f t="shared" si="3"/>
        <v>0.60496475120992954</v>
      </c>
      <c r="T87" s="140"/>
      <c r="U87" s="59">
        <v>26</v>
      </c>
      <c r="V87" s="18">
        <v>146313.14300000001</v>
      </c>
      <c r="W87" s="61">
        <f t="shared" si="4"/>
        <v>2.4385523882104381</v>
      </c>
    </row>
    <row r="88" spans="1:23" x14ac:dyDescent="0.2">
      <c r="A88" s="137"/>
      <c r="B88" s="36">
        <v>28</v>
      </c>
      <c r="C88" s="18">
        <v>47114.118000000002</v>
      </c>
      <c r="D88" s="44">
        <f t="shared" si="3"/>
        <v>0.78523530157047061</v>
      </c>
      <c r="T88" s="140"/>
      <c r="U88" s="59">
        <v>28</v>
      </c>
      <c r="V88" s="18">
        <v>149970.239</v>
      </c>
      <c r="W88" s="61">
        <f t="shared" si="4"/>
        <v>2.4995039883323411</v>
      </c>
    </row>
    <row r="89" spans="1:23" x14ac:dyDescent="0.2">
      <c r="A89" s="137"/>
      <c r="B89" s="36">
        <v>30</v>
      </c>
      <c r="C89" s="18">
        <v>99210.876999999993</v>
      </c>
      <c r="D89" s="44">
        <f t="shared" si="3"/>
        <v>1.6535146199736956</v>
      </c>
      <c r="T89" s="140"/>
      <c r="U89" s="59">
        <v>30</v>
      </c>
      <c r="V89" s="18">
        <v>149809.451</v>
      </c>
      <c r="W89" s="61">
        <f t="shared" si="4"/>
        <v>2.4968241883269817</v>
      </c>
    </row>
    <row r="90" spans="1:23" x14ac:dyDescent="0.2">
      <c r="A90" s="138"/>
      <c r="B90" s="37">
        <v>32</v>
      </c>
      <c r="C90" s="47">
        <v>26884.754000000001</v>
      </c>
      <c r="D90" s="45">
        <f t="shared" si="3"/>
        <v>0.44807923422949181</v>
      </c>
      <c r="T90" s="141"/>
      <c r="U90" s="62">
        <v>32</v>
      </c>
      <c r="V90" s="47">
        <v>667672.35100000002</v>
      </c>
      <c r="W90" s="63">
        <f t="shared" si="4"/>
        <v>11.127872538922411</v>
      </c>
    </row>
    <row r="91" spans="1:23" x14ac:dyDescent="0.2">
      <c r="A91" s="137" t="s">
        <v>3</v>
      </c>
      <c r="B91" s="35">
        <v>2</v>
      </c>
      <c r="C91" s="46">
        <v>15995.902</v>
      </c>
      <c r="D91" s="44">
        <f t="shared" si="3"/>
        <v>0.26659836719986341</v>
      </c>
      <c r="T91" s="142" t="s">
        <v>3</v>
      </c>
      <c r="U91" s="59">
        <v>2</v>
      </c>
      <c r="V91" s="46">
        <v>69832.653000000006</v>
      </c>
      <c r="W91" s="60">
        <f t="shared" si="4"/>
        <v>1.1638775523277551</v>
      </c>
    </row>
    <row r="92" spans="1:23" x14ac:dyDescent="0.2">
      <c r="A92" s="137"/>
      <c r="B92" s="36">
        <v>4</v>
      </c>
      <c r="C92" s="18">
        <v>10990.514999999999</v>
      </c>
      <c r="D92" s="44">
        <f t="shared" si="3"/>
        <v>0.18317525036635049</v>
      </c>
      <c r="T92" s="140"/>
      <c r="U92" s="59">
        <v>4</v>
      </c>
      <c r="V92" s="18">
        <v>59607.498</v>
      </c>
      <c r="W92" s="61">
        <f t="shared" si="4"/>
        <v>0.99345830198691654</v>
      </c>
    </row>
    <row r="93" spans="1:23" x14ac:dyDescent="0.2">
      <c r="A93" s="137"/>
      <c r="B93" s="36">
        <v>6</v>
      </c>
      <c r="C93" s="18">
        <v>14599.463</v>
      </c>
      <c r="D93" s="44">
        <f t="shared" si="3"/>
        <v>0.24332438381998209</v>
      </c>
      <c r="T93" s="140"/>
      <c r="U93" s="59">
        <v>6</v>
      </c>
      <c r="V93" s="18">
        <v>78879.510999999999</v>
      </c>
      <c r="W93" s="61">
        <f t="shared" si="4"/>
        <v>1.3146585192959837</v>
      </c>
    </row>
    <row r="94" spans="1:23" x14ac:dyDescent="0.2">
      <c r="A94" s="137"/>
      <c r="B94" s="36">
        <v>8</v>
      </c>
      <c r="C94" s="18">
        <v>11375.078</v>
      </c>
      <c r="D94" s="44">
        <f t="shared" si="3"/>
        <v>0.18958463371250259</v>
      </c>
      <c r="T94" s="140"/>
      <c r="U94" s="59">
        <v>8</v>
      </c>
      <c r="V94" s="18">
        <v>81148.510999999999</v>
      </c>
      <c r="W94" s="61">
        <f t="shared" si="4"/>
        <v>1.3524751860382835</v>
      </c>
    </row>
    <row r="95" spans="1:23" x14ac:dyDescent="0.2">
      <c r="A95" s="137"/>
      <c r="B95" s="36">
        <v>10</v>
      </c>
      <c r="C95" s="18">
        <v>19986.84</v>
      </c>
      <c r="D95" s="44">
        <f t="shared" si="3"/>
        <v>0.33311400066622798</v>
      </c>
      <c r="T95" s="140"/>
      <c r="U95" s="59">
        <v>10</v>
      </c>
      <c r="V95" s="18">
        <v>128186.652</v>
      </c>
      <c r="W95" s="61">
        <f t="shared" si="4"/>
        <v>2.1364442042728884</v>
      </c>
    </row>
    <row r="96" spans="1:23" x14ac:dyDescent="0.2">
      <c r="A96" s="137"/>
      <c r="B96" s="36">
        <v>12</v>
      </c>
      <c r="C96" s="18">
        <v>21364.61</v>
      </c>
      <c r="D96" s="44">
        <f t="shared" si="3"/>
        <v>0.35607683404548701</v>
      </c>
      <c r="T96" s="140"/>
      <c r="U96" s="59">
        <v>12</v>
      </c>
      <c r="V96" s="18">
        <v>143204.39300000001</v>
      </c>
      <c r="W96" s="61">
        <f t="shared" si="4"/>
        <v>2.3867398881068134</v>
      </c>
    </row>
    <row r="97" spans="1:23" x14ac:dyDescent="0.2">
      <c r="A97" s="137"/>
      <c r="B97" s="36">
        <v>14</v>
      </c>
      <c r="C97" s="18">
        <v>23703.043000000001</v>
      </c>
      <c r="D97" s="44">
        <f t="shared" si="3"/>
        <v>0.39505071745676812</v>
      </c>
      <c r="T97" s="140"/>
      <c r="U97" s="59">
        <v>14</v>
      </c>
      <c r="V97" s="18">
        <v>165100.54699999999</v>
      </c>
      <c r="W97" s="61">
        <f t="shared" si="4"/>
        <v>2.7516757888366845</v>
      </c>
    </row>
    <row r="98" spans="1:23" x14ac:dyDescent="0.2">
      <c r="A98" s="137"/>
      <c r="B98" s="36">
        <v>16</v>
      </c>
      <c r="C98" s="18">
        <v>26477.331999999999</v>
      </c>
      <c r="D98" s="44">
        <f t="shared" si="3"/>
        <v>0.44128886754924435</v>
      </c>
      <c r="T98" s="140"/>
      <c r="U98" s="59">
        <v>16</v>
      </c>
      <c r="V98" s="18">
        <v>183548.424</v>
      </c>
      <c r="W98" s="61">
        <f t="shared" si="4"/>
        <v>3.0591404061182805</v>
      </c>
    </row>
    <row r="99" spans="1:23" x14ac:dyDescent="0.2">
      <c r="A99" s="137"/>
      <c r="B99" s="36">
        <v>18</v>
      </c>
      <c r="C99" s="18">
        <v>38949.654999999999</v>
      </c>
      <c r="D99" s="44">
        <f t="shared" si="3"/>
        <v>0.64916091796498843</v>
      </c>
      <c r="T99" s="140"/>
      <c r="U99" s="59">
        <v>18</v>
      </c>
      <c r="V99" s="18">
        <v>218484.26199999999</v>
      </c>
      <c r="W99" s="61">
        <f t="shared" si="4"/>
        <v>3.641404373949475</v>
      </c>
    </row>
    <row r="100" spans="1:23" x14ac:dyDescent="0.2">
      <c r="A100" s="137"/>
      <c r="B100" s="36">
        <v>20</v>
      </c>
      <c r="C100" s="18">
        <v>42612.046999999999</v>
      </c>
      <c r="D100" s="44">
        <f t="shared" si="3"/>
        <v>0.71020078475373483</v>
      </c>
      <c r="T100" s="140"/>
      <c r="U100" s="59">
        <v>20</v>
      </c>
      <c r="V100" s="18">
        <v>227721.13500000001</v>
      </c>
      <c r="W100" s="61">
        <f t="shared" si="4"/>
        <v>3.7953522575907046</v>
      </c>
    </row>
    <row r="101" spans="1:23" x14ac:dyDescent="0.2">
      <c r="A101" s="137"/>
      <c r="B101" s="36">
        <v>22</v>
      </c>
      <c r="C101" s="18">
        <v>31711.805</v>
      </c>
      <c r="D101" s="44">
        <f t="shared" si="3"/>
        <v>0.52853008439039351</v>
      </c>
      <c r="T101" s="140"/>
      <c r="U101" s="59">
        <v>22</v>
      </c>
      <c r="V101" s="18">
        <v>242313.546</v>
      </c>
      <c r="W101" s="61">
        <f t="shared" si="4"/>
        <v>4.0385591080771182</v>
      </c>
    </row>
    <row r="102" spans="1:23" x14ac:dyDescent="0.2">
      <c r="A102" s="137"/>
      <c r="B102" s="36">
        <v>24</v>
      </c>
      <c r="C102" s="18">
        <v>49236.394</v>
      </c>
      <c r="D102" s="44">
        <f t="shared" si="3"/>
        <v>0.82060656830787981</v>
      </c>
      <c r="T102" s="140"/>
      <c r="U102" s="59">
        <v>24</v>
      </c>
      <c r="V102" s="18">
        <v>318040.42300000001</v>
      </c>
      <c r="W102" s="61">
        <f t="shared" si="4"/>
        <v>5.3006737272680136</v>
      </c>
    </row>
    <row r="103" spans="1:23" x14ac:dyDescent="0.2">
      <c r="A103" s="137"/>
      <c r="B103" s="36">
        <v>26</v>
      </c>
      <c r="C103" s="18">
        <v>114336.22100000001</v>
      </c>
      <c r="D103" s="44">
        <f t="shared" si="3"/>
        <v>1.9056036871445408</v>
      </c>
      <c r="T103" s="140"/>
      <c r="U103" s="59">
        <v>26</v>
      </c>
      <c r="V103" s="18">
        <v>348685.201</v>
      </c>
      <c r="W103" s="61">
        <f t="shared" si="4"/>
        <v>5.8114200282895068</v>
      </c>
    </row>
    <row r="104" spans="1:23" x14ac:dyDescent="0.2">
      <c r="A104" s="137"/>
      <c r="B104" s="36">
        <v>28</v>
      </c>
      <c r="C104" s="18">
        <v>49412.45</v>
      </c>
      <c r="D104" s="44">
        <f t="shared" si="3"/>
        <v>0.82354083498041486</v>
      </c>
      <c r="T104" s="140"/>
      <c r="U104" s="59">
        <v>28</v>
      </c>
      <c r="V104" s="18">
        <v>346248.04399999999</v>
      </c>
      <c r="W104" s="61">
        <f t="shared" si="4"/>
        <v>5.7708007448749346</v>
      </c>
    </row>
    <row r="105" spans="1:23" x14ac:dyDescent="0.2">
      <c r="A105" s="137"/>
      <c r="B105" s="36">
        <v>30</v>
      </c>
      <c r="C105" s="18">
        <v>107972.465</v>
      </c>
      <c r="D105" s="44">
        <f t="shared" si="3"/>
        <v>1.7995410869324153</v>
      </c>
      <c r="T105" s="140"/>
      <c r="U105" s="59">
        <v>30</v>
      </c>
      <c r="V105" s="18">
        <v>383281.21899999998</v>
      </c>
      <c r="W105" s="61">
        <f t="shared" si="4"/>
        <v>6.3880203294427069</v>
      </c>
    </row>
    <row r="106" spans="1:23" x14ac:dyDescent="0.2">
      <c r="A106" s="138"/>
      <c r="B106" s="37">
        <v>32</v>
      </c>
      <c r="C106" s="47">
        <v>507178.53200000001</v>
      </c>
      <c r="D106" s="44">
        <f t="shared" si="3"/>
        <v>8.4529755502392838</v>
      </c>
      <c r="T106" s="141"/>
      <c r="U106" s="62">
        <v>32</v>
      </c>
      <c r="V106" s="47">
        <v>1399174.6669999999</v>
      </c>
      <c r="W106" s="63">
        <f t="shared" si="4"/>
        <v>23.319577829972484</v>
      </c>
    </row>
    <row r="107" spans="1:23" x14ac:dyDescent="0.2">
      <c r="A107" s="137" t="s">
        <v>4</v>
      </c>
      <c r="B107" s="35">
        <v>2</v>
      </c>
      <c r="C107" s="46">
        <v>63090.826999999997</v>
      </c>
      <c r="D107" s="52">
        <f t="shared" si="3"/>
        <v>1.0515137854363608</v>
      </c>
      <c r="T107" s="142" t="s">
        <v>4</v>
      </c>
      <c r="U107" s="59">
        <v>2</v>
      </c>
      <c r="V107" s="46">
        <v>264473.17800000001</v>
      </c>
      <c r="W107" s="60">
        <f t="shared" si="4"/>
        <v>4.4078863088157725</v>
      </c>
    </row>
    <row r="108" spans="1:23" x14ac:dyDescent="0.2">
      <c r="A108" s="137"/>
      <c r="B108" s="36">
        <v>4</v>
      </c>
      <c r="C108" s="18">
        <v>35635.947</v>
      </c>
      <c r="D108" s="44">
        <f t="shared" si="3"/>
        <v>0.59393245118786486</v>
      </c>
      <c r="T108" s="140"/>
      <c r="U108" s="59">
        <v>4</v>
      </c>
      <c r="V108" s="18">
        <v>177406.82800000001</v>
      </c>
      <c r="W108" s="61">
        <f t="shared" si="4"/>
        <v>2.9567804725802276</v>
      </c>
    </row>
    <row r="109" spans="1:23" x14ac:dyDescent="0.2">
      <c r="A109" s="137"/>
      <c r="B109" s="36">
        <v>6</v>
      </c>
      <c r="C109" s="18">
        <v>34999.216</v>
      </c>
      <c r="D109" s="44">
        <f t="shared" si="3"/>
        <v>0.58332026783330715</v>
      </c>
      <c r="T109" s="140"/>
      <c r="U109" s="59">
        <v>6</v>
      </c>
      <c r="V109" s="18">
        <v>202302.35</v>
      </c>
      <c r="W109" s="61">
        <f t="shared" si="4"/>
        <v>3.371705840076745</v>
      </c>
    </row>
    <row r="110" spans="1:23" x14ac:dyDescent="0.2">
      <c r="A110" s="137"/>
      <c r="B110" s="36">
        <v>8</v>
      </c>
      <c r="C110" s="18">
        <v>36075.832999999999</v>
      </c>
      <c r="D110" s="44">
        <f t="shared" si="3"/>
        <v>0.60126388453586099</v>
      </c>
      <c r="T110" s="140"/>
      <c r="U110" s="59">
        <v>8</v>
      </c>
      <c r="V110" s="18">
        <v>207787.87</v>
      </c>
      <c r="W110" s="61">
        <f t="shared" si="4"/>
        <v>3.4631311735929287</v>
      </c>
    </row>
    <row r="111" spans="1:23" x14ac:dyDescent="0.2">
      <c r="A111" s="137"/>
      <c r="B111" s="36">
        <v>10</v>
      </c>
      <c r="C111" s="18">
        <v>58751.309000000001</v>
      </c>
      <c r="D111" s="44">
        <f t="shared" si="3"/>
        <v>0.97918848529171032</v>
      </c>
      <c r="T111" s="140"/>
      <c r="U111" s="59">
        <v>10</v>
      </c>
      <c r="V111" s="18">
        <v>318752.75699999998</v>
      </c>
      <c r="W111" s="61">
        <f t="shared" si="4"/>
        <v>5.3125459606250915</v>
      </c>
    </row>
    <row r="112" spans="1:23" x14ac:dyDescent="0.2">
      <c r="A112" s="137"/>
      <c r="B112" s="36">
        <v>12</v>
      </c>
      <c r="C112" s="18">
        <v>61440.178</v>
      </c>
      <c r="D112" s="44">
        <f t="shared" si="3"/>
        <v>1.0240029687146726</v>
      </c>
      <c r="T112" s="140"/>
      <c r="U112" s="59">
        <v>12</v>
      </c>
      <c r="V112" s="18">
        <v>347879.55</v>
      </c>
      <c r="W112" s="61">
        <f t="shared" si="4"/>
        <v>5.7979925115959841</v>
      </c>
    </row>
    <row r="113" spans="1:23" x14ac:dyDescent="0.2">
      <c r="A113" s="137"/>
      <c r="B113" s="36">
        <v>14</v>
      </c>
      <c r="C113" s="18">
        <v>50727.786</v>
      </c>
      <c r="D113" s="44">
        <f t="shared" si="3"/>
        <v>0.8454631016909262</v>
      </c>
      <c r="T113" s="140"/>
      <c r="U113" s="59">
        <v>14</v>
      </c>
      <c r="V113" s="18">
        <v>334329.42300000001</v>
      </c>
      <c r="W113" s="61">
        <f t="shared" si="4"/>
        <v>5.5721570611443143</v>
      </c>
    </row>
    <row r="114" spans="1:23" x14ac:dyDescent="0.2">
      <c r="A114" s="137"/>
      <c r="B114" s="36">
        <v>16</v>
      </c>
      <c r="C114" s="18">
        <v>53891.097000000002</v>
      </c>
      <c r="D114" s="44">
        <f t="shared" si="3"/>
        <v>0.89818495179636992</v>
      </c>
      <c r="T114" s="140"/>
      <c r="U114" s="59">
        <v>16</v>
      </c>
      <c r="V114" s="18">
        <v>314263.511</v>
      </c>
      <c r="W114" s="61">
        <f t="shared" si="4"/>
        <v>5.2377251938087834</v>
      </c>
    </row>
    <row r="115" spans="1:23" x14ac:dyDescent="0.2">
      <c r="A115" s="137"/>
      <c r="B115" s="36">
        <v>18</v>
      </c>
      <c r="C115" s="18">
        <v>130002.97100000001</v>
      </c>
      <c r="D115" s="44">
        <f t="shared" si="3"/>
        <v>2.1667161876667658</v>
      </c>
      <c r="T115" s="140"/>
      <c r="U115" s="59">
        <v>18</v>
      </c>
      <c r="V115" s="18">
        <v>654868.28500000003</v>
      </c>
      <c r="W115" s="61">
        <f t="shared" si="4"/>
        <v>10.91447143849561</v>
      </c>
    </row>
    <row r="116" spans="1:23" x14ac:dyDescent="0.2">
      <c r="A116" s="137"/>
      <c r="B116" s="36">
        <v>20</v>
      </c>
      <c r="C116" s="18">
        <v>147112.29399999999</v>
      </c>
      <c r="D116" s="44">
        <f t="shared" si="3"/>
        <v>2.4518715715704094</v>
      </c>
      <c r="T116" s="140"/>
      <c r="U116" s="59">
        <v>20</v>
      </c>
      <c r="V116" s="18">
        <v>651864.13100000005</v>
      </c>
      <c r="W116" s="61">
        <f t="shared" si="4"/>
        <v>10.864402205062138</v>
      </c>
    </row>
    <row r="117" spans="1:23" x14ac:dyDescent="0.2">
      <c r="A117" s="137"/>
      <c r="B117" s="36">
        <v>22</v>
      </c>
      <c r="C117" s="18">
        <v>135221.114</v>
      </c>
      <c r="D117" s="44">
        <f t="shared" si="3"/>
        <v>2.2536852378407035</v>
      </c>
      <c r="T117" s="140"/>
      <c r="U117" s="59">
        <v>22</v>
      </c>
      <c r="V117" s="18">
        <v>653982.06200000003</v>
      </c>
      <c r="W117" s="61">
        <f t="shared" si="4"/>
        <v>10.899701055132736</v>
      </c>
    </row>
    <row r="118" spans="1:23" x14ac:dyDescent="0.2">
      <c r="A118" s="137"/>
      <c r="B118" s="36">
        <v>24</v>
      </c>
      <c r="C118" s="18">
        <v>152840.41399999999</v>
      </c>
      <c r="D118" s="44">
        <f t="shared" si="3"/>
        <v>2.5473402384280135</v>
      </c>
      <c r="T118" s="140"/>
      <c r="U118" s="59">
        <v>24</v>
      </c>
      <c r="V118" s="18">
        <v>703758.91700000002</v>
      </c>
      <c r="W118" s="61">
        <f t="shared" si="4"/>
        <v>11.729315306791964</v>
      </c>
    </row>
    <row r="119" spans="1:23" x14ac:dyDescent="0.2">
      <c r="A119" s="137"/>
      <c r="B119" s="36">
        <v>26</v>
      </c>
      <c r="C119" s="18">
        <v>133902.46299999999</v>
      </c>
      <c r="D119" s="44">
        <f t="shared" si="3"/>
        <v>2.231707721130082</v>
      </c>
      <c r="T119" s="140"/>
      <c r="U119" s="59">
        <v>26</v>
      </c>
      <c r="V119" s="18">
        <v>751869.30900000001</v>
      </c>
      <c r="W119" s="61">
        <f t="shared" si="4"/>
        <v>12.53115517506231</v>
      </c>
    </row>
    <row r="120" spans="1:23" x14ac:dyDescent="0.2">
      <c r="A120" s="137"/>
      <c r="B120" s="36">
        <v>28</v>
      </c>
      <c r="C120" s="18">
        <v>178030.80900000001</v>
      </c>
      <c r="D120" s="44">
        <f t="shared" si="3"/>
        <v>2.9671801559343605</v>
      </c>
      <c r="T120" s="140"/>
      <c r="U120" s="59">
        <v>28</v>
      </c>
      <c r="V120" s="18">
        <v>704649.14800000004</v>
      </c>
      <c r="W120" s="61">
        <f t="shared" si="4"/>
        <v>11.744152490154972</v>
      </c>
    </row>
    <row r="121" spans="1:23" x14ac:dyDescent="0.2">
      <c r="A121" s="137"/>
      <c r="B121" s="36">
        <v>30</v>
      </c>
      <c r="C121" s="18">
        <v>206808.878</v>
      </c>
      <c r="D121" s="44">
        <f t="shared" si="3"/>
        <v>3.4468146402269624</v>
      </c>
      <c r="T121" s="140"/>
      <c r="U121" s="59">
        <v>30</v>
      </c>
      <c r="V121" s="18">
        <v>884265.69700000004</v>
      </c>
      <c r="W121" s="61">
        <f t="shared" si="4"/>
        <v>14.737761646142189</v>
      </c>
    </row>
    <row r="122" spans="1:23" x14ac:dyDescent="0.2">
      <c r="A122" s="138"/>
      <c r="B122" s="37">
        <v>32</v>
      </c>
      <c r="C122" s="47">
        <v>683885.36800000002</v>
      </c>
      <c r="D122" s="45">
        <f t="shared" si="3"/>
        <v>11.398089489462846</v>
      </c>
      <c r="T122" s="141"/>
      <c r="U122" s="62">
        <v>32</v>
      </c>
      <c r="V122" s="47">
        <v>1715700.9790000001</v>
      </c>
      <c r="W122" s="63">
        <f t="shared" si="4"/>
        <v>28.595016373856698</v>
      </c>
    </row>
    <row r="123" spans="1:23" x14ac:dyDescent="0.2">
      <c r="A123" s="137" t="s">
        <v>5</v>
      </c>
      <c r="B123" s="36">
        <v>2</v>
      </c>
      <c r="C123" s="46">
        <v>241968.008</v>
      </c>
      <c r="D123" s="44">
        <f t="shared" si="3"/>
        <v>4.0328001413989334</v>
      </c>
      <c r="T123" s="142" t="s">
        <v>5</v>
      </c>
      <c r="U123" s="59">
        <v>2</v>
      </c>
      <c r="V123" s="46">
        <v>999373.96699999995</v>
      </c>
      <c r="W123" s="60">
        <f t="shared" si="4"/>
        <v>16.656232816645797</v>
      </c>
    </row>
    <row r="124" spans="1:23" x14ac:dyDescent="0.2">
      <c r="A124" s="137"/>
      <c r="B124" s="36">
        <v>4</v>
      </c>
      <c r="C124" s="18">
        <v>119469.17600000001</v>
      </c>
      <c r="D124" s="44">
        <f t="shared" si="3"/>
        <v>1.9911529373156391</v>
      </c>
      <c r="T124" s="140"/>
      <c r="U124" s="59">
        <v>4</v>
      </c>
      <c r="V124" s="18">
        <v>552507.78</v>
      </c>
      <c r="W124" s="61">
        <f t="shared" si="4"/>
        <v>9.2084630184169267</v>
      </c>
    </row>
    <row r="125" spans="1:23" x14ac:dyDescent="0.2">
      <c r="A125" s="137"/>
      <c r="B125" s="36">
        <v>6</v>
      </c>
      <c r="C125" s="18">
        <v>114823.38800000001</v>
      </c>
      <c r="D125" s="44">
        <f t="shared" si="3"/>
        <v>1.9137231371607797</v>
      </c>
      <c r="T125" s="140"/>
      <c r="U125" s="59">
        <v>6</v>
      </c>
      <c r="V125" s="18">
        <v>550700.772</v>
      </c>
      <c r="W125" s="61">
        <f t="shared" si="4"/>
        <v>9.1783462183566922</v>
      </c>
    </row>
    <row r="126" spans="1:23" x14ac:dyDescent="0.2">
      <c r="A126" s="137"/>
      <c r="B126" s="36">
        <v>8</v>
      </c>
      <c r="C126" s="18">
        <v>124300.999</v>
      </c>
      <c r="D126" s="44">
        <f t="shared" si="3"/>
        <v>2.0716833208100329</v>
      </c>
      <c r="T126" s="140"/>
      <c r="U126" s="59">
        <v>8</v>
      </c>
      <c r="V126" s="18">
        <v>553651.45499999996</v>
      </c>
      <c r="W126" s="61">
        <f t="shared" si="4"/>
        <v>9.2275242684550474</v>
      </c>
    </row>
    <row r="127" spans="1:23" x14ac:dyDescent="0.2">
      <c r="A127" s="137"/>
      <c r="B127" s="36">
        <v>10</v>
      </c>
      <c r="C127" s="18">
        <v>191509.83300000001</v>
      </c>
      <c r="D127" s="44">
        <f t="shared" si="3"/>
        <v>3.1918305563836613</v>
      </c>
      <c r="T127" s="140"/>
      <c r="U127" s="59">
        <v>10</v>
      </c>
      <c r="V127" s="18">
        <v>908841.62699999998</v>
      </c>
      <c r="W127" s="61">
        <f t="shared" si="4"/>
        <v>15.14736048029472</v>
      </c>
    </row>
    <row r="128" spans="1:23" x14ac:dyDescent="0.2">
      <c r="A128" s="137"/>
      <c r="B128" s="36">
        <v>12</v>
      </c>
      <c r="C128" s="18">
        <v>202485.22899999999</v>
      </c>
      <c r="D128" s="44">
        <f t="shared" si="3"/>
        <v>3.374753823416174</v>
      </c>
      <c r="T128" s="140"/>
      <c r="U128" s="59">
        <v>12</v>
      </c>
      <c r="V128" s="18">
        <v>1048988.3570000001</v>
      </c>
      <c r="W128" s="61">
        <f t="shared" si="4"/>
        <v>17.483139318299614</v>
      </c>
    </row>
    <row r="129" spans="1:23" x14ac:dyDescent="0.2">
      <c r="A129" s="137"/>
      <c r="B129" s="36">
        <v>14</v>
      </c>
      <c r="C129" s="18">
        <v>139806.68400000001</v>
      </c>
      <c r="D129" s="44">
        <f t="shared" si="3"/>
        <v>2.3301114046602227</v>
      </c>
      <c r="T129" s="140"/>
      <c r="U129" s="59">
        <v>14</v>
      </c>
      <c r="V129" s="18">
        <v>710638.46100000001</v>
      </c>
      <c r="W129" s="61">
        <f t="shared" si="4"/>
        <v>11.843974373687947</v>
      </c>
    </row>
    <row r="130" spans="1:23" x14ac:dyDescent="0.2">
      <c r="A130" s="137"/>
      <c r="B130" s="36">
        <v>16</v>
      </c>
      <c r="C130" s="18">
        <v>267657.58799999999</v>
      </c>
      <c r="D130" s="44">
        <f t="shared" si="3"/>
        <v>4.4609598089219196</v>
      </c>
      <c r="T130" s="140"/>
      <c r="U130" s="59">
        <v>16</v>
      </c>
      <c r="V130" s="18">
        <v>1029793.993</v>
      </c>
      <c r="W130" s="61">
        <f t="shared" si="4"/>
        <v>17.163233250993134</v>
      </c>
    </row>
    <row r="131" spans="1:23" x14ac:dyDescent="0.2">
      <c r="A131" s="137"/>
      <c r="B131" s="36">
        <v>18</v>
      </c>
      <c r="C131" s="18">
        <v>516350.815</v>
      </c>
      <c r="D131" s="44">
        <f t="shared" si="3"/>
        <v>8.6058469338783592</v>
      </c>
      <c r="T131" s="140"/>
      <c r="U131" s="59">
        <v>18</v>
      </c>
      <c r="V131" s="18">
        <v>1488544.3770000001</v>
      </c>
      <c r="W131" s="61">
        <f t="shared" si="4"/>
        <v>24.809072999618145</v>
      </c>
    </row>
    <row r="132" spans="1:23" x14ac:dyDescent="0.2">
      <c r="A132" s="137"/>
      <c r="B132" s="36">
        <v>20</v>
      </c>
      <c r="C132" s="18">
        <v>429895.283</v>
      </c>
      <c r="D132" s="44">
        <f t="shared" si="3"/>
        <v>7.1649213976631758</v>
      </c>
      <c r="T132" s="140"/>
      <c r="U132" s="59">
        <v>20</v>
      </c>
      <c r="V132" s="18">
        <v>1592315.753</v>
      </c>
      <c r="W132" s="61">
        <f t="shared" si="4"/>
        <v>26.538595936410523</v>
      </c>
    </row>
    <row r="133" spans="1:23" x14ac:dyDescent="0.2">
      <c r="A133" s="137"/>
      <c r="B133" s="36">
        <v>22</v>
      </c>
      <c r="C133" s="18">
        <v>448210.93900000001</v>
      </c>
      <c r="D133" s="44">
        <f t="shared" si="3"/>
        <v>7.470182331607031</v>
      </c>
      <c r="T133" s="140"/>
      <c r="U133" s="59">
        <v>22</v>
      </c>
      <c r="V133" s="18">
        <v>1796725.6410000001</v>
      </c>
      <c r="W133" s="61">
        <f t="shared" si="4"/>
        <v>29.945427409890854</v>
      </c>
    </row>
    <row r="134" spans="1:23" x14ac:dyDescent="0.2">
      <c r="A134" s="137"/>
      <c r="B134" s="36">
        <v>24</v>
      </c>
      <c r="C134" s="18">
        <v>534560.60400000005</v>
      </c>
      <c r="D134" s="44">
        <f t="shared" si="3"/>
        <v>8.9093434178186879</v>
      </c>
      <c r="T134" s="140"/>
      <c r="U134" s="59">
        <v>24</v>
      </c>
      <c r="V134" s="18">
        <v>1797669.023</v>
      </c>
      <c r="W134" s="61">
        <f t="shared" si="4"/>
        <v>29.961150443255633</v>
      </c>
    </row>
    <row r="135" spans="1:23" x14ac:dyDescent="0.2">
      <c r="A135" s="137"/>
      <c r="B135" s="36">
        <v>26</v>
      </c>
      <c r="C135" s="18">
        <v>419485.04499999998</v>
      </c>
      <c r="D135" s="44">
        <f t="shared" si="3"/>
        <v>6.9914174306495012</v>
      </c>
      <c r="T135" s="140"/>
      <c r="U135" s="59">
        <v>26</v>
      </c>
      <c r="V135" s="18">
        <v>1651383.7309999999</v>
      </c>
      <c r="W135" s="61">
        <f t="shared" si="4"/>
        <v>27.523062238379456</v>
      </c>
    </row>
    <row r="136" spans="1:23" x14ac:dyDescent="0.2">
      <c r="A136" s="137"/>
      <c r="B136" s="36">
        <v>28</v>
      </c>
      <c r="C136" s="18">
        <v>598553.43700000003</v>
      </c>
      <c r="D136" s="44">
        <f t="shared" si="3"/>
        <v>9.9758906366184483</v>
      </c>
      <c r="T136" s="140"/>
      <c r="U136" s="59">
        <v>28</v>
      </c>
      <c r="V136" s="18">
        <v>2672468.5499999998</v>
      </c>
      <c r="W136" s="61">
        <f t="shared" si="4"/>
        <v>44.541142589082277</v>
      </c>
    </row>
    <row r="137" spans="1:23" x14ac:dyDescent="0.2">
      <c r="A137" s="137"/>
      <c r="B137" s="36">
        <v>30</v>
      </c>
      <c r="C137" s="18">
        <v>607522.53799999994</v>
      </c>
      <c r="D137" s="44">
        <f t="shared" si="3"/>
        <v>10.125375653584083</v>
      </c>
      <c r="T137" s="140"/>
      <c r="U137" s="59">
        <v>30</v>
      </c>
      <c r="V137" s="18">
        <v>2038896.8589999999</v>
      </c>
      <c r="W137" s="61">
        <f t="shared" si="4"/>
        <v>33.981614384629893</v>
      </c>
    </row>
    <row r="138" spans="1:23" x14ac:dyDescent="0.2">
      <c r="A138" s="138"/>
      <c r="B138" s="37">
        <v>32</v>
      </c>
      <c r="C138" s="47">
        <v>869529.83499999996</v>
      </c>
      <c r="D138" s="45">
        <f t="shared" si="3"/>
        <v>14.492163945650994</v>
      </c>
      <c r="T138" s="141"/>
      <c r="U138" s="62">
        <v>32</v>
      </c>
      <c r="V138" s="47">
        <v>3916483.39</v>
      </c>
      <c r="W138" s="63">
        <f t="shared" si="4"/>
        <v>65.274723297216113</v>
      </c>
    </row>
  </sheetData>
  <mergeCells count="20">
    <mergeCell ref="T72:AF72"/>
    <mergeCell ref="A2:M2"/>
    <mergeCell ref="A5:A20"/>
    <mergeCell ref="A21:A36"/>
    <mergeCell ref="A37:A52"/>
    <mergeCell ref="A53:A68"/>
    <mergeCell ref="A72:M72"/>
    <mergeCell ref="T2:AF2"/>
    <mergeCell ref="T5:T20"/>
    <mergeCell ref="T21:T36"/>
    <mergeCell ref="T37:T52"/>
    <mergeCell ref="T53:T68"/>
    <mergeCell ref="T75:T90"/>
    <mergeCell ref="T91:T106"/>
    <mergeCell ref="T107:T122"/>
    <mergeCell ref="T123:T138"/>
    <mergeCell ref="A75:A90"/>
    <mergeCell ref="A91:A106"/>
    <mergeCell ref="A107:A122"/>
    <mergeCell ref="A123:A13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opLeftCell="D1" zoomScale="94" workbookViewId="0">
      <selection activeCell="D9" sqref="D9"/>
    </sheetView>
  </sheetViews>
  <sheetFormatPr baseColWidth="10" defaultRowHeight="16" x14ac:dyDescent="0.2"/>
  <cols>
    <col min="3" max="3" width="30.33203125" customWidth="1"/>
    <col min="4" max="4" width="32.33203125" customWidth="1"/>
  </cols>
  <sheetData>
    <row r="1" spans="1:13" ht="17" thickBot="1" x14ac:dyDescent="0.25"/>
    <row r="2" spans="1:13" ht="17" thickBot="1" x14ac:dyDescent="0.25">
      <c r="A2" s="133" t="s">
        <v>23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5"/>
    </row>
    <row r="3" spans="1:13" x14ac:dyDescent="0.2">
      <c r="D3">
        <f>1.66666667*(10^(-5))</f>
        <v>1.6666666699999999E-5</v>
      </c>
    </row>
    <row r="4" spans="1:13" x14ac:dyDescent="0.2">
      <c r="A4" s="84" t="s">
        <v>6</v>
      </c>
      <c r="B4" s="58" t="s">
        <v>8</v>
      </c>
      <c r="C4" s="58" t="s">
        <v>29</v>
      </c>
      <c r="D4" s="58" t="s">
        <v>30</v>
      </c>
    </row>
    <row r="5" spans="1:13" x14ac:dyDescent="0.2">
      <c r="A5" s="143" t="s">
        <v>2</v>
      </c>
      <c r="B5" s="85">
        <v>2</v>
      </c>
      <c r="C5" s="27">
        <v>16186.314</v>
      </c>
      <c r="D5" s="89">
        <f>C5*$D$3</f>
        <v>0.26977190053954381</v>
      </c>
    </row>
    <row r="6" spans="1:13" x14ac:dyDescent="0.2">
      <c r="A6" s="144"/>
      <c r="B6" s="90">
        <v>4</v>
      </c>
      <c r="C6" s="23">
        <v>22092.755000000001</v>
      </c>
      <c r="D6" s="86">
        <f t="shared" ref="D6:D69" si="0">C6*$D$3</f>
        <v>0.36821258406975849</v>
      </c>
    </row>
    <row r="7" spans="1:13" x14ac:dyDescent="0.2">
      <c r="A7" s="144"/>
      <c r="B7" s="90">
        <v>6</v>
      </c>
      <c r="C7" s="23">
        <v>33896.495000000003</v>
      </c>
      <c r="D7" s="86">
        <f t="shared" si="0"/>
        <v>0.56494158446321652</v>
      </c>
    </row>
    <row r="8" spans="1:13" x14ac:dyDescent="0.2">
      <c r="A8" s="144"/>
      <c r="B8" s="90">
        <v>8</v>
      </c>
      <c r="C8" s="23">
        <v>43796.985000000001</v>
      </c>
      <c r="D8" s="86">
        <f t="shared" si="0"/>
        <v>0.72994975145989949</v>
      </c>
    </row>
    <row r="9" spans="1:13" x14ac:dyDescent="0.2">
      <c r="A9" s="144"/>
      <c r="B9" s="90">
        <v>10</v>
      </c>
      <c r="C9" s="23">
        <v>55745.627</v>
      </c>
      <c r="D9" s="86">
        <f t="shared" si="0"/>
        <v>0.92909378519152086</v>
      </c>
    </row>
    <row r="10" spans="1:13" x14ac:dyDescent="0.2">
      <c r="A10" s="144"/>
      <c r="B10" s="90">
        <v>12</v>
      </c>
      <c r="C10" s="23">
        <v>64766.31</v>
      </c>
      <c r="D10" s="86">
        <f t="shared" si="0"/>
        <v>1.0794385021588768</v>
      </c>
    </row>
    <row r="11" spans="1:13" x14ac:dyDescent="0.2">
      <c r="A11" s="144"/>
      <c r="B11" s="90">
        <v>14</v>
      </c>
      <c r="C11" s="23">
        <v>75525.672000000006</v>
      </c>
      <c r="D11" s="86">
        <f t="shared" si="0"/>
        <v>1.2587612025175223</v>
      </c>
    </row>
    <row r="12" spans="1:13" x14ac:dyDescent="0.2">
      <c r="A12" s="144"/>
      <c r="B12" s="90">
        <v>16</v>
      </c>
      <c r="C12" s="23">
        <v>83673.088000000003</v>
      </c>
      <c r="D12" s="86">
        <f t="shared" si="0"/>
        <v>1.3945514694557697</v>
      </c>
    </row>
    <row r="13" spans="1:13" x14ac:dyDescent="0.2">
      <c r="A13" s="144"/>
      <c r="B13" s="90">
        <v>18</v>
      </c>
      <c r="C13" s="23">
        <v>99004.31</v>
      </c>
      <c r="D13" s="86">
        <f t="shared" si="0"/>
        <v>1.6500718366334768</v>
      </c>
    </row>
    <row r="14" spans="1:13" x14ac:dyDescent="0.2">
      <c r="A14" s="144"/>
      <c r="B14" s="90">
        <v>20</v>
      </c>
      <c r="C14" s="23">
        <v>111208.522</v>
      </c>
      <c r="D14" s="86">
        <f t="shared" si="0"/>
        <v>1.8534753703736173</v>
      </c>
    </row>
    <row r="15" spans="1:13" x14ac:dyDescent="0.2">
      <c r="A15" s="144"/>
      <c r="B15" s="90">
        <v>22</v>
      </c>
      <c r="C15" s="23">
        <v>122069.219</v>
      </c>
      <c r="D15" s="86">
        <f t="shared" si="0"/>
        <v>2.0344869874023073</v>
      </c>
    </row>
    <row r="16" spans="1:13" x14ac:dyDescent="0.2">
      <c r="A16" s="144"/>
      <c r="B16" s="90">
        <v>24</v>
      </c>
      <c r="C16" s="23">
        <v>129124.70600000001</v>
      </c>
      <c r="D16" s="86">
        <f t="shared" si="0"/>
        <v>2.1520784376374902</v>
      </c>
    </row>
    <row r="17" spans="1:4" x14ac:dyDescent="0.2">
      <c r="A17" s="144"/>
      <c r="B17" s="90">
        <v>26</v>
      </c>
      <c r="C17" s="23">
        <v>134686.26999999999</v>
      </c>
      <c r="D17" s="86">
        <f t="shared" si="0"/>
        <v>2.2447711711562088</v>
      </c>
    </row>
    <row r="18" spans="1:4" x14ac:dyDescent="0.2">
      <c r="A18" s="144"/>
      <c r="B18" s="90">
        <v>28</v>
      </c>
      <c r="C18" s="23">
        <v>151586.53899999999</v>
      </c>
      <c r="D18" s="86">
        <f t="shared" si="0"/>
        <v>2.5264423217195509</v>
      </c>
    </row>
    <row r="19" spans="1:4" x14ac:dyDescent="0.2">
      <c r="A19" s="144"/>
      <c r="B19" s="90">
        <v>30</v>
      </c>
      <c r="C19" s="23">
        <v>1068972.4350000001</v>
      </c>
      <c r="D19" s="86">
        <f t="shared" si="0"/>
        <v>17.816207285632416</v>
      </c>
    </row>
    <row r="20" spans="1:4" x14ac:dyDescent="0.2">
      <c r="A20" s="144"/>
      <c r="B20" s="90">
        <v>32</v>
      </c>
      <c r="C20" s="23">
        <v>519194.84499999997</v>
      </c>
      <c r="D20" s="86">
        <f t="shared" si="0"/>
        <v>8.65324743397316</v>
      </c>
    </row>
    <row r="21" spans="1:4" x14ac:dyDescent="0.2">
      <c r="A21" s="144"/>
      <c r="B21" s="91">
        <v>34</v>
      </c>
      <c r="C21" s="23">
        <v>674841.80500000005</v>
      </c>
      <c r="D21" s="86">
        <f t="shared" si="0"/>
        <v>11.247363439161393</v>
      </c>
    </row>
    <row r="22" spans="1:4" x14ac:dyDescent="0.2">
      <c r="A22" s="144"/>
      <c r="B22" s="91">
        <v>36</v>
      </c>
      <c r="C22" s="23">
        <v>1173324.5430000001</v>
      </c>
      <c r="D22" s="86">
        <f t="shared" si="0"/>
        <v>19.555409089110817</v>
      </c>
    </row>
    <row r="23" spans="1:4" x14ac:dyDescent="0.2">
      <c r="A23" s="144"/>
      <c r="B23" s="91">
        <v>38</v>
      </c>
      <c r="C23" s="23">
        <v>1026592.618</v>
      </c>
      <c r="D23" s="86">
        <f t="shared" si="0"/>
        <v>17.109877000886421</v>
      </c>
    </row>
    <row r="24" spans="1:4" x14ac:dyDescent="0.2">
      <c r="A24" s="144"/>
      <c r="B24" s="91">
        <v>40</v>
      </c>
      <c r="C24" s="23">
        <v>2222940.216</v>
      </c>
      <c r="D24" s="86">
        <f t="shared" si="0"/>
        <v>37.049003674098003</v>
      </c>
    </row>
    <row r="25" spans="1:4" x14ac:dyDescent="0.2">
      <c r="A25" s="144"/>
      <c r="B25" s="91">
        <v>42</v>
      </c>
      <c r="C25" s="23">
        <v>2675544.7370000002</v>
      </c>
      <c r="D25" s="86">
        <f t="shared" si="0"/>
        <v>44.592412372518162</v>
      </c>
    </row>
    <row r="26" spans="1:4" x14ac:dyDescent="0.2">
      <c r="A26" s="144"/>
      <c r="B26" s="91">
        <v>44</v>
      </c>
      <c r="C26" s="23">
        <v>1945478.348</v>
      </c>
      <c r="D26" s="86">
        <f t="shared" si="0"/>
        <v>32.424639198182611</v>
      </c>
    </row>
    <row r="27" spans="1:4" x14ac:dyDescent="0.2">
      <c r="A27" s="144"/>
      <c r="B27" s="91">
        <v>46</v>
      </c>
      <c r="C27" s="23">
        <v>1249696.1540000001</v>
      </c>
      <c r="D27" s="86">
        <f t="shared" si="0"/>
        <v>20.828269274989871</v>
      </c>
    </row>
    <row r="28" spans="1:4" x14ac:dyDescent="0.2">
      <c r="A28" s="144"/>
      <c r="B28" s="91">
        <v>48</v>
      </c>
      <c r="C28" s="23">
        <v>1506330.818</v>
      </c>
      <c r="D28" s="86">
        <f t="shared" si="0"/>
        <v>25.105513683544359</v>
      </c>
    </row>
    <row r="29" spans="1:4" x14ac:dyDescent="0.2">
      <c r="A29" s="144"/>
      <c r="B29" s="91">
        <v>50</v>
      </c>
      <c r="C29" s="23">
        <v>1906449.733</v>
      </c>
      <c r="D29" s="86">
        <f t="shared" si="0"/>
        <v>31.774162280214991</v>
      </c>
    </row>
    <row r="30" spans="1:4" x14ac:dyDescent="0.2">
      <c r="A30" s="144"/>
      <c r="B30" s="91">
        <v>52</v>
      </c>
      <c r="C30" s="23">
        <v>3421686.3640000001</v>
      </c>
      <c r="D30" s="86">
        <f t="shared" si="0"/>
        <v>57.02810618072288</v>
      </c>
    </row>
    <row r="31" spans="1:4" x14ac:dyDescent="0.2">
      <c r="A31" s="144"/>
      <c r="B31" s="91">
        <v>54</v>
      </c>
      <c r="C31" s="23">
        <v>3458300.4980000001</v>
      </c>
      <c r="D31" s="86">
        <f t="shared" si="0"/>
        <v>57.638341748610017</v>
      </c>
    </row>
    <row r="32" spans="1:4" x14ac:dyDescent="0.2">
      <c r="A32" s="144"/>
      <c r="B32" s="91">
        <v>56</v>
      </c>
      <c r="C32" s="23">
        <v>1248454.4890000001</v>
      </c>
      <c r="D32" s="86">
        <f t="shared" si="0"/>
        <v>20.807574858281818</v>
      </c>
    </row>
    <row r="33" spans="1:4" x14ac:dyDescent="0.2">
      <c r="A33" s="144"/>
      <c r="B33" s="91">
        <v>58</v>
      </c>
      <c r="C33" s="23">
        <v>4377080.1840000004</v>
      </c>
      <c r="D33" s="86">
        <f t="shared" si="0"/>
        <v>72.951336545902677</v>
      </c>
    </row>
    <row r="34" spans="1:4" x14ac:dyDescent="0.2">
      <c r="A34" s="144"/>
      <c r="B34" s="91">
        <v>60</v>
      </c>
      <c r="C34" s="23">
        <v>3306584.3849999998</v>
      </c>
      <c r="D34" s="86">
        <f t="shared" si="0"/>
        <v>55.10973986021947</v>
      </c>
    </row>
    <row r="35" spans="1:4" x14ac:dyDescent="0.2">
      <c r="A35" s="144"/>
      <c r="B35" s="91">
        <v>62</v>
      </c>
      <c r="C35" s="23">
        <v>1640730.263</v>
      </c>
      <c r="D35" s="86">
        <f t="shared" si="0"/>
        <v>27.345504438024342</v>
      </c>
    </row>
    <row r="36" spans="1:4" x14ac:dyDescent="0.2">
      <c r="A36" s="145"/>
      <c r="B36" s="87">
        <v>64</v>
      </c>
      <c r="C36" s="30">
        <v>3829321.5240000002</v>
      </c>
      <c r="D36" s="88">
        <f t="shared" si="0"/>
        <v>63.822025527644051</v>
      </c>
    </row>
    <row r="37" spans="1:4" x14ac:dyDescent="0.2">
      <c r="A37" s="143" t="s">
        <v>3</v>
      </c>
      <c r="B37" s="85">
        <v>2</v>
      </c>
      <c r="C37" s="27">
        <v>70328.407000000007</v>
      </c>
      <c r="D37" s="89">
        <f t="shared" si="0"/>
        <v>1.1721401190109468</v>
      </c>
    </row>
    <row r="38" spans="1:4" x14ac:dyDescent="0.2">
      <c r="A38" s="144"/>
      <c r="B38" s="90">
        <v>4</v>
      </c>
      <c r="C38" s="23">
        <v>60818.75</v>
      </c>
      <c r="D38" s="86">
        <f t="shared" si="0"/>
        <v>1.013645835360625</v>
      </c>
    </row>
    <row r="39" spans="1:4" x14ac:dyDescent="0.2">
      <c r="A39" s="144"/>
      <c r="B39" s="90">
        <v>6</v>
      </c>
      <c r="C39" s="23">
        <v>74522.823999999993</v>
      </c>
      <c r="D39" s="86">
        <f t="shared" si="0"/>
        <v>1.2420470691507606</v>
      </c>
    </row>
    <row r="40" spans="1:4" x14ac:dyDescent="0.2">
      <c r="A40" s="144"/>
      <c r="B40" s="90">
        <v>8</v>
      </c>
      <c r="C40" s="23">
        <v>86456.428</v>
      </c>
      <c r="D40" s="86">
        <f t="shared" si="0"/>
        <v>1.4409404695485475</v>
      </c>
    </row>
    <row r="41" spans="1:4" x14ac:dyDescent="0.2">
      <c r="A41" s="144"/>
      <c r="B41" s="90">
        <v>10</v>
      </c>
      <c r="C41" s="23">
        <v>123146.871</v>
      </c>
      <c r="D41" s="86">
        <f t="shared" si="0"/>
        <v>2.0524478541048956</v>
      </c>
    </row>
    <row r="42" spans="1:4" x14ac:dyDescent="0.2">
      <c r="A42" s="144"/>
      <c r="B42" s="90">
        <v>12</v>
      </c>
      <c r="C42" s="23">
        <v>143745.60699999999</v>
      </c>
      <c r="D42" s="86">
        <f t="shared" si="0"/>
        <v>2.3957601214581867</v>
      </c>
    </row>
    <row r="43" spans="1:4" x14ac:dyDescent="0.2">
      <c r="A43" s="144"/>
      <c r="B43" s="90">
        <v>14</v>
      </c>
      <c r="C43" s="23">
        <v>164302.652</v>
      </c>
      <c r="D43" s="86">
        <f t="shared" si="0"/>
        <v>2.7383775388100884</v>
      </c>
    </row>
    <row r="44" spans="1:4" x14ac:dyDescent="0.2">
      <c r="A44" s="144"/>
      <c r="B44" s="90">
        <v>16</v>
      </c>
      <c r="C44" s="23">
        <v>184802.21599999999</v>
      </c>
      <c r="D44" s="86">
        <f t="shared" si="0"/>
        <v>3.0800369394934068</v>
      </c>
    </row>
    <row r="45" spans="1:4" x14ac:dyDescent="0.2">
      <c r="A45" s="144"/>
      <c r="B45" s="90">
        <v>18</v>
      </c>
      <c r="C45" s="23">
        <v>211695.40400000001</v>
      </c>
      <c r="D45" s="86">
        <f t="shared" si="0"/>
        <v>3.5282567403898466</v>
      </c>
    </row>
    <row r="46" spans="1:4" x14ac:dyDescent="0.2">
      <c r="A46" s="144"/>
      <c r="B46" s="90">
        <v>20</v>
      </c>
      <c r="C46" s="23">
        <v>245610.54699999999</v>
      </c>
      <c r="D46" s="86">
        <f t="shared" si="0"/>
        <v>4.0935091248536848</v>
      </c>
    </row>
    <row r="47" spans="1:4" x14ac:dyDescent="0.2">
      <c r="A47" s="144"/>
      <c r="B47" s="90">
        <v>22</v>
      </c>
      <c r="C47" s="23">
        <v>295752.79100000003</v>
      </c>
      <c r="D47" s="86">
        <f t="shared" si="0"/>
        <v>4.9292131931917602</v>
      </c>
    </row>
    <row r="48" spans="1:4" x14ac:dyDescent="0.2">
      <c r="A48" s="144"/>
      <c r="B48" s="90">
        <v>24</v>
      </c>
      <c r="C48" s="23">
        <v>297860.95</v>
      </c>
      <c r="D48" s="86">
        <f t="shared" si="0"/>
        <v>4.9643491765953653</v>
      </c>
    </row>
    <row r="49" spans="1:4" x14ac:dyDescent="0.2">
      <c r="A49" s="144"/>
      <c r="B49" s="90">
        <v>26</v>
      </c>
      <c r="C49" s="23">
        <v>339904.16</v>
      </c>
      <c r="D49" s="86">
        <f t="shared" si="0"/>
        <v>5.665069344663471</v>
      </c>
    </row>
    <row r="50" spans="1:4" x14ac:dyDescent="0.2">
      <c r="A50" s="144"/>
      <c r="B50" s="90">
        <v>28</v>
      </c>
      <c r="C50" s="23">
        <v>391068.10399999999</v>
      </c>
      <c r="D50" s="86">
        <f t="shared" si="0"/>
        <v>6.5178017463689359</v>
      </c>
    </row>
    <row r="51" spans="1:4" x14ac:dyDescent="0.2">
      <c r="A51" s="144"/>
      <c r="B51" s="90">
        <v>30</v>
      </c>
      <c r="C51" s="23">
        <v>1348288.3929999999</v>
      </c>
      <c r="D51" s="86">
        <f t="shared" si="0"/>
        <v>22.47147326160961</v>
      </c>
    </row>
    <row r="52" spans="1:4" x14ac:dyDescent="0.2">
      <c r="A52" s="144"/>
      <c r="B52" s="90">
        <v>32</v>
      </c>
      <c r="C52" s="23">
        <v>1813505.77</v>
      </c>
      <c r="D52" s="86">
        <f t="shared" si="0"/>
        <v>30.225096227116858</v>
      </c>
    </row>
    <row r="53" spans="1:4" x14ac:dyDescent="0.2">
      <c r="A53" s="144"/>
      <c r="B53" s="91">
        <v>34</v>
      </c>
      <c r="C53" s="23">
        <v>1138712.081</v>
      </c>
      <c r="D53" s="86">
        <f t="shared" si="0"/>
        <v>18.978534721290401</v>
      </c>
    </row>
    <row r="54" spans="1:4" x14ac:dyDescent="0.2">
      <c r="A54" s="144"/>
      <c r="B54" s="91">
        <v>36</v>
      </c>
      <c r="C54" s="23">
        <v>1871477.608</v>
      </c>
      <c r="D54" s="86">
        <f t="shared" si="0"/>
        <v>31.191293529049251</v>
      </c>
    </row>
    <row r="55" spans="1:4" x14ac:dyDescent="0.2">
      <c r="A55" s="144"/>
      <c r="B55" s="91">
        <v>38</v>
      </c>
      <c r="C55" s="23">
        <v>2242968.7740000002</v>
      </c>
      <c r="D55" s="86">
        <f t="shared" si="0"/>
        <v>37.382812974765628</v>
      </c>
    </row>
    <row r="56" spans="1:4" x14ac:dyDescent="0.2">
      <c r="A56" s="144"/>
      <c r="B56" s="91">
        <v>40</v>
      </c>
      <c r="C56" s="23">
        <v>2009927.176</v>
      </c>
      <c r="D56" s="86">
        <f t="shared" si="0"/>
        <v>33.498786333664235</v>
      </c>
    </row>
    <row r="57" spans="1:4" x14ac:dyDescent="0.2">
      <c r="A57" s="144"/>
      <c r="B57" s="91">
        <v>42</v>
      </c>
      <c r="C57" s="23">
        <v>2573267.3459999999</v>
      </c>
      <c r="D57" s="86">
        <f t="shared" si="0"/>
        <v>42.887789185775574</v>
      </c>
    </row>
    <row r="58" spans="1:4" x14ac:dyDescent="0.2">
      <c r="A58" s="144"/>
      <c r="B58" s="91">
        <v>44</v>
      </c>
      <c r="C58" s="23">
        <v>1222896.7890000001</v>
      </c>
      <c r="D58" s="86">
        <f t="shared" si="0"/>
        <v>20.381613190763225</v>
      </c>
    </row>
    <row r="59" spans="1:4" x14ac:dyDescent="0.2">
      <c r="A59" s="144"/>
      <c r="B59" s="91">
        <v>46</v>
      </c>
      <c r="C59" s="23">
        <v>1317475.0330000001</v>
      </c>
      <c r="D59" s="86">
        <f t="shared" si="0"/>
        <v>21.957917260582501</v>
      </c>
    </row>
    <row r="60" spans="1:4" x14ac:dyDescent="0.2">
      <c r="A60" s="144"/>
      <c r="B60" s="91">
        <v>48</v>
      </c>
      <c r="C60" s="23">
        <v>1850226.551</v>
      </c>
      <c r="D60" s="86">
        <f t="shared" si="0"/>
        <v>30.83710924500755</v>
      </c>
    </row>
    <row r="61" spans="1:4" x14ac:dyDescent="0.2">
      <c r="A61" s="144"/>
      <c r="B61" s="91">
        <v>50</v>
      </c>
      <c r="C61" s="23">
        <v>2125204.7220000001</v>
      </c>
      <c r="D61" s="86">
        <f t="shared" si="0"/>
        <v>35.420078770840156</v>
      </c>
    </row>
    <row r="62" spans="1:4" x14ac:dyDescent="0.2">
      <c r="A62" s="144"/>
      <c r="B62" s="91">
        <v>52</v>
      </c>
      <c r="C62" s="23">
        <v>1127705.311</v>
      </c>
      <c r="D62" s="86">
        <f t="shared" si="0"/>
        <v>18.795088554256843</v>
      </c>
    </row>
    <row r="63" spans="1:4" x14ac:dyDescent="0.2">
      <c r="A63" s="144"/>
      <c r="B63" s="91">
        <v>54</v>
      </c>
      <c r="C63" s="23">
        <v>2206849.5359999998</v>
      </c>
      <c r="D63" s="86">
        <f t="shared" si="0"/>
        <v>36.780825673561644</v>
      </c>
    </row>
    <row r="64" spans="1:4" x14ac:dyDescent="0.2">
      <c r="A64" s="144"/>
      <c r="B64" s="91">
        <v>56</v>
      </c>
      <c r="C64" s="23">
        <v>3436465.693</v>
      </c>
      <c r="D64" s="86">
        <f t="shared" si="0"/>
        <v>57.274428331215518</v>
      </c>
    </row>
    <row r="65" spans="1:4" x14ac:dyDescent="0.2">
      <c r="A65" s="144"/>
      <c r="B65" s="91">
        <v>58</v>
      </c>
      <c r="C65" s="23">
        <v>2559082.8330000001</v>
      </c>
      <c r="D65" s="86">
        <f t="shared" si="0"/>
        <v>42.651380635302758</v>
      </c>
    </row>
    <row r="66" spans="1:4" x14ac:dyDescent="0.2">
      <c r="A66" s="144"/>
      <c r="B66" s="91">
        <v>60</v>
      </c>
      <c r="C66" s="23">
        <v>1683982.62</v>
      </c>
      <c r="D66" s="86">
        <f t="shared" si="0"/>
        <v>28.066377056132755</v>
      </c>
    </row>
    <row r="67" spans="1:4" x14ac:dyDescent="0.2">
      <c r="A67" s="144"/>
      <c r="B67" s="91">
        <v>62</v>
      </c>
      <c r="C67" s="23">
        <v>2043388.2649999999</v>
      </c>
      <c r="D67" s="86">
        <f t="shared" si="0"/>
        <v>34.056471151446274</v>
      </c>
    </row>
    <row r="68" spans="1:4" x14ac:dyDescent="0.2">
      <c r="A68" s="145"/>
      <c r="B68" s="87">
        <v>64</v>
      </c>
      <c r="C68" s="30">
        <v>2936305.8840000001</v>
      </c>
      <c r="D68" s="88">
        <f t="shared" si="0"/>
        <v>48.938431497876863</v>
      </c>
    </row>
    <row r="69" spans="1:4" x14ac:dyDescent="0.2">
      <c r="A69" s="143" t="s">
        <v>4</v>
      </c>
      <c r="B69" s="85">
        <v>2</v>
      </c>
      <c r="C69" s="27">
        <v>262502.88799999998</v>
      </c>
      <c r="D69" s="89">
        <f t="shared" si="0"/>
        <v>4.3750481420834291</v>
      </c>
    </row>
    <row r="70" spans="1:4" x14ac:dyDescent="0.2">
      <c r="A70" s="144"/>
      <c r="B70" s="90">
        <v>4</v>
      </c>
      <c r="C70" s="23">
        <v>167857.38500000001</v>
      </c>
      <c r="D70" s="86">
        <f t="shared" ref="D70:D132" si="1">C70*$D$3</f>
        <v>2.7976230889285794</v>
      </c>
    </row>
    <row r="71" spans="1:4" x14ac:dyDescent="0.2">
      <c r="A71" s="144"/>
      <c r="B71" s="90">
        <v>6</v>
      </c>
      <c r="C71" s="23">
        <v>206913.82399999999</v>
      </c>
      <c r="D71" s="86">
        <f t="shared" si="1"/>
        <v>3.4485637402304605</v>
      </c>
    </row>
    <row r="72" spans="1:4" x14ac:dyDescent="0.2">
      <c r="A72" s="144"/>
      <c r="B72" s="90">
        <v>8</v>
      </c>
      <c r="C72" s="23">
        <v>218590.701</v>
      </c>
      <c r="D72" s="86">
        <f t="shared" si="1"/>
        <v>3.6431783572863563</v>
      </c>
    </row>
    <row r="73" spans="1:4" x14ac:dyDescent="0.2">
      <c r="A73" s="144"/>
      <c r="B73" s="90">
        <v>10</v>
      </c>
      <c r="C73" s="23">
        <v>320842.80800000002</v>
      </c>
      <c r="D73" s="86">
        <f t="shared" si="1"/>
        <v>5.3473801440280937</v>
      </c>
    </row>
    <row r="74" spans="1:4" x14ac:dyDescent="0.2">
      <c r="A74" s="144"/>
      <c r="B74" s="90">
        <v>12</v>
      </c>
      <c r="C74" s="23">
        <v>351399.85100000002</v>
      </c>
      <c r="D74" s="86">
        <f t="shared" si="1"/>
        <v>5.8566641950466618</v>
      </c>
    </row>
    <row r="75" spans="1:4" x14ac:dyDescent="0.2">
      <c r="A75" s="144"/>
      <c r="B75" s="90">
        <v>14</v>
      </c>
      <c r="C75" s="23">
        <v>346476.38500000001</v>
      </c>
      <c r="D75" s="86">
        <f t="shared" si="1"/>
        <v>5.7746064282158791</v>
      </c>
    </row>
    <row r="76" spans="1:4" x14ac:dyDescent="0.2">
      <c r="A76" s="144"/>
      <c r="B76" s="90">
        <v>16</v>
      </c>
      <c r="C76" s="23">
        <v>333781.38199999998</v>
      </c>
      <c r="D76" s="86">
        <f t="shared" si="1"/>
        <v>5.5630230444593787</v>
      </c>
    </row>
    <row r="77" spans="1:4" x14ac:dyDescent="0.2">
      <c r="A77" s="144"/>
      <c r="B77" s="90">
        <v>18</v>
      </c>
      <c r="C77" s="23">
        <v>457736.24</v>
      </c>
      <c r="D77" s="86">
        <f t="shared" si="1"/>
        <v>7.6289373485912071</v>
      </c>
    </row>
    <row r="78" spans="1:4" x14ac:dyDescent="0.2">
      <c r="A78" s="144"/>
      <c r="B78" s="90">
        <v>20</v>
      </c>
      <c r="C78" s="23">
        <v>624537.96100000001</v>
      </c>
      <c r="D78" s="86">
        <f t="shared" si="1"/>
        <v>10.408966037484598</v>
      </c>
    </row>
    <row r="79" spans="1:4" x14ac:dyDescent="0.2">
      <c r="A79" s="144"/>
      <c r="B79" s="90">
        <v>22</v>
      </c>
      <c r="C79" s="23">
        <v>664716.97199999995</v>
      </c>
      <c r="D79" s="86">
        <f t="shared" si="1"/>
        <v>11.078616222157232</v>
      </c>
    </row>
    <row r="80" spans="1:4" x14ac:dyDescent="0.2">
      <c r="A80" s="144"/>
      <c r="B80" s="90">
        <v>24</v>
      </c>
      <c r="C80" s="23">
        <v>809121.56400000001</v>
      </c>
      <c r="D80" s="86">
        <f t="shared" si="1"/>
        <v>13.485359426970719</v>
      </c>
    </row>
    <row r="81" spans="1:4" x14ac:dyDescent="0.2">
      <c r="A81" s="144"/>
      <c r="B81" s="90">
        <v>26</v>
      </c>
      <c r="C81" s="23">
        <v>822625.03899999999</v>
      </c>
      <c r="D81" s="86">
        <f t="shared" si="1"/>
        <v>13.710417344087501</v>
      </c>
    </row>
    <row r="82" spans="1:4" x14ac:dyDescent="0.2">
      <c r="A82" s="144"/>
      <c r="B82" s="90">
        <v>28</v>
      </c>
      <c r="C82" s="23">
        <v>849938.23400000005</v>
      </c>
      <c r="D82" s="86">
        <f t="shared" si="1"/>
        <v>14.165637261664608</v>
      </c>
    </row>
    <row r="83" spans="1:4" x14ac:dyDescent="0.2">
      <c r="A83" s="144"/>
      <c r="B83" s="90">
        <v>30</v>
      </c>
      <c r="C83" s="23">
        <v>2001311.773</v>
      </c>
      <c r="D83" s="86">
        <f t="shared" si="1"/>
        <v>33.355196283377055</v>
      </c>
    </row>
    <row r="84" spans="1:4" x14ac:dyDescent="0.2">
      <c r="A84" s="144"/>
      <c r="B84" s="90">
        <v>32</v>
      </c>
      <c r="C84" s="23">
        <v>1866858.101</v>
      </c>
      <c r="D84" s="86">
        <f t="shared" si="1"/>
        <v>31.114301745561935</v>
      </c>
    </row>
    <row r="85" spans="1:4" x14ac:dyDescent="0.2">
      <c r="A85" s="144"/>
      <c r="B85" s="91">
        <v>34</v>
      </c>
      <c r="C85" s="23">
        <v>2430943.3059999999</v>
      </c>
      <c r="D85" s="86">
        <f t="shared" si="1"/>
        <v>40.515721847698103</v>
      </c>
    </row>
    <row r="86" spans="1:4" x14ac:dyDescent="0.2">
      <c r="A86" s="144"/>
      <c r="B86" s="91">
        <v>36</v>
      </c>
      <c r="C86" s="23">
        <v>2141029.872</v>
      </c>
      <c r="D86" s="86">
        <f t="shared" si="1"/>
        <v>35.683831271367659</v>
      </c>
    </row>
    <row r="87" spans="1:4" x14ac:dyDescent="0.2">
      <c r="A87" s="144"/>
      <c r="B87" s="91">
        <v>38</v>
      </c>
      <c r="C87" s="23">
        <v>2190994.8790000002</v>
      </c>
      <c r="D87" s="86">
        <f t="shared" si="1"/>
        <v>36.51658138969983</v>
      </c>
    </row>
    <row r="88" spans="1:4" x14ac:dyDescent="0.2">
      <c r="A88" s="144"/>
      <c r="B88" s="91">
        <v>40</v>
      </c>
      <c r="C88" s="23">
        <v>2579865.3930000002</v>
      </c>
      <c r="D88" s="86">
        <f t="shared" si="1"/>
        <v>42.997756635995515</v>
      </c>
    </row>
    <row r="89" spans="1:4" x14ac:dyDescent="0.2">
      <c r="A89" s="144"/>
      <c r="B89" s="91">
        <v>42</v>
      </c>
      <c r="C89" s="23">
        <v>2749723.716</v>
      </c>
      <c r="D89" s="86">
        <f t="shared" si="1"/>
        <v>45.828728691657453</v>
      </c>
    </row>
    <row r="90" spans="1:4" x14ac:dyDescent="0.2">
      <c r="A90" s="144"/>
      <c r="B90" s="91">
        <v>44</v>
      </c>
      <c r="C90" s="23">
        <v>3605062.5419999999</v>
      </c>
      <c r="D90" s="86">
        <f t="shared" si="1"/>
        <v>60.084375820168745</v>
      </c>
    </row>
    <row r="91" spans="1:4" x14ac:dyDescent="0.2">
      <c r="A91" s="144"/>
      <c r="B91" s="91">
        <v>46</v>
      </c>
      <c r="C91" s="23">
        <v>1320027.2919999999</v>
      </c>
      <c r="D91" s="86">
        <f t="shared" si="1"/>
        <v>22.000454910667575</v>
      </c>
    </row>
    <row r="92" spans="1:4" x14ac:dyDescent="0.2">
      <c r="A92" s="144"/>
      <c r="B92" s="91">
        <v>48</v>
      </c>
      <c r="C92" s="23">
        <v>2128691.5750000002</v>
      </c>
      <c r="D92" s="86">
        <f t="shared" si="1"/>
        <v>35.478192987623054</v>
      </c>
    </row>
    <row r="93" spans="1:4" x14ac:dyDescent="0.2">
      <c r="A93" s="144"/>
      <c r="B93" s="91">
        <v>50</v>
      </c>
      <c r="C93" s="23">
        <v>3416784.2990000001</v>
      </c>
      <c r="D93" s="86">
        <f t="shared" si="1"/>
        <v>56.94640509722614</v>
      </c>
    </row>
    <row r="94" spans="1:4" x14ac:dyDescent="0.2">
      <c r="A94" s="144"/>
      <c r="B94" s="91">
        <v>52</v>
      </c>
      <c r="C94" s="23">
        <v>3083713.9759999998</v>
      </c>
      <c r="D94" s="86">
        <f t="shared" si="1"/>
        <v>51.395233036123791</v>
      </c>
    </row>
    <row r="95" spans="1:4" x14ac:dyDescent="0.2">
      <c r="A95" s="144"/>
      <c r="B95" s="91">
        <v>54</v>
      </c>
      <c r="C95" s="23">
        <v>3492164.7949999999</v>
      </c>
      <c r="D95" s="86">
        <f t="shared" si="1"/>
        <v>58.202746699738825</v>
      </c>
    </row>
    <row r="96" spans="1:4" x14ac:dyDescent="0.2">
      <c r="A96" s="144"/>
      <c r="B96" s="91">
        <v>56</v>
      </c>
      <c r="C96" s="23">
        <v>2391054.13</v>
      </c>
      <c r="D96" s="86">
        <f t="shared" si="1"/>
        <v>39.85090224636847</v>
      </c>
    </row>
    <row r="97" spans="1:4" x14ac:dyDescent="0.2">
      <c r="A97" s="144"/>
      <c r="B97" s="91">
        <v>58</v>
      </c>
      <c r="C97" s="23">
        <v>2650716.1970000002</v>
      </c>
      <c r="D97" s="86">
        <f t="shared" si="1"/>
        <v>44.178603371690542</v>
      </c>
    </row>
    <row r="98" spans="1:4" x14ac:dyDescent="0.2">
      <c r="A98" s="144"/>
      <c r="B98" s="91">
        <v>60</v>
      </c>
      <c r="C98" s="23">
        <v>2033237.152</v>
      </c>
      <c r="D98" s="86">
        <f t="shared" si="1"/>
        <v>33.887285934441238</v>
      </c>
    </row>
    <row r="99" spans="1:4" x14ac:dyDescent="0.2">
      <c r="A99" s="144"/>
      <c r="B99" s="91">
        <v>62</v>
      </c>
      <c r="C99" s="23">
        <v>2792870.2859999998</v>
      </c>
      <c r="D99" s="86">
        <f t="shared" si="1"/>
        <v>46.547838193095671</v>
      </c>
    </row>
    <row r="100" spans="1:4" x14ac:dyDescent="0.2">
      <c r="A100" s="145"/>
      <c r="B100" s="87">
        <v>64</v>
      </c>
      <c r="C100" s="30">
        <v>2197530.8509999998</v>
      </c>
      <c r="D100" s="88">
        <f t="shared" si="1"/>
        <v>36.625514256584353</v>
      </c>
    </row>
    <row r="101" spans="1:4" x14ac:dyDescent="0.2">
      <c r="A101" s="143" t="s">
        <v>5</v>
      </c>
      <c r="B101" s="85">
        <v>2</v>
      </c>
      <c r="C101" s="27">
        <v>999112.59</v>
      </c>
      <c r="D101" s="89">
        <f t="shared" si="1"/>
        <v>16.651876533303753</v>
      </c>
    </row>
    <row r="102" spans="1:4" x14ac:dyDescent="0.2">
      <c r="A102" s="144"/>
      <c r="B102" s="90">
        <v>4</v>
      </c>
      <c r="C102" s="23">
        <v>547354.66700000002</v>
      </c>
      <c r="D102" s="86">
        <f t="shared" si="1"/>
        <v>9.1225778015784886</v>
      </c>
    </row>
    <row r="103" spans="1:4" x14ac:dyDescent="0.2">
      <c r="A103" s="144"/>
      <c r="B103" s="90">
        <v>6</v>
      </c>
      <c r="C103" s="23">
        <v>545414.14500000002</v>
      </c>
      <c r="D103" s="86">
        <f t="shared" si="1"/>
        <v>9.090235768180472</v>
      </c>
    </row>
    <row r="104" spans="1:4" x14ac:dyDescent="0.2">
      <c r="A104" s="144"/>
      <c r="B104" s="90">
        <v>8</v>
      </c>
      <c r="C104" s="23">
        <v>572898.51300000004</v>
      </c>
      <c r="D104" s="86">
        <f t="shared" si="1"/>
        <v>9.5483085690966174</v>
      </c>
    </row>
    <row r="105" spans="1:4" x14ac:dyDescent="0.2">
      <c r="A105" s="144"/>
      <c r="B105" s="90">
        <v>10</v>
      </c>
      <c r="C105" s="23">
        <v>924497.18</v>
      </c>
      <c r="D105" s="86">
        <f t="shared" si="1"/>
        <v>15.408286364149905</v>
      </c>
    </row>
    <row r="106" spans="1:4" x14ac:dyDescent="0.2">
      <c r="A106" s="144"/>
      <c r="B106" s="90">
        <v>12</v>
      </c>
      <c r="C106" s="23">
        <v>1048539.955</v>
      </c>
      <c r="D106" s="86">
        <f t="shared" si="1"/>
        <v>17.475665951617998</v>
      </c>
    </row>
    <row r="107" spans="1:4" x14ac:dyDescent="0.2">
      <c r="A107" s="144"/>
      <c r="B107" s="90">
        <v>14</v>
      </c>
      <c r="C107" s="23">
        <v>689040.6</v>
      </c>
      <c r="D107" s="86">
        <f t="shared" si="1"/>
        <v>11.484010022968018</v>
      </c>
    </row>
    <row r="108" spans="1:4" x14ac:dyDescent="0.2">
      <c r="A108" s="144"/>
      <c r="B108" s="90">
        <v>16</v>
      </c>
      <c r="C108" s="23">
        <v>1023839.934</v>
      </c>
      <c r="D108" s="86">
        <f t="shared" si="1"/>
        <v>17.063998934127998</v>
      </c>
    </row>
    <row r="109" spans="1:4" x14ac:dyDescent="0.2">
      <c r="A109" s="144"/>
      <c r="B109" s="90">
        <v>18</v>
      </c>
      <c r="C109" s="23">
        <v>1845387.9410000001</v>
      </c>
      <c r="D109" s="86">
        <f t="shared" si="1"/>
        <v>30.756465744846263</v>
      </c>
    </row>
    <row r="110" spans="1:4" x14ac:dyDescent="0.2">
      <c r="A110" s="144"/>
      <c r="B110" s="90">
        <v>20</v>
      </c>
      <c r="C110" s="23">
        <v>1812192.301</v>
      </c>
      <c r="D110" s="86">
        <f t="shared" si="1"/>
        <v>30.203205077073076</v>
      </c>
    </row>
    <row r="111" spans="1:4" x14ac:dyDescent="0.2">
      <c r="A111" s="144"/>
      <c r="B111" s="90">
        <v>22</v>
      </c>
      <c r="C111" s="23">
        <v>2007547.166</v>
      </c>
      <c r="D111" s="86">
        <f t="shared" si="1"/>
        <v>33.459119500251568</v>
      </c>
    </row>
    <row r="112" spans="1:4" x14ac:dyDescent="0.2">
      <c r="A112" s="144"/>
      <c r="B112" s="90">
        <v>24</v>
      </c>
      <c r="C112" s="23">
        <v>2304336.8539999998</v>
      </c>
      <c r="D112" s="86">
        <f t="shared" si="1"/>
        <v>38.405614310144557</v>
      </c>
    </row>
    <row r="113" spans="1:4" x14ac:dyDescent="0.2">
      <c r="A113" s="144"/>
      <c r="B113" s="90">
        <v>26</v>
      </c>
      <c r="C113" s="23">
        <v>2151247.7179999999</v>
      </c>
      <c r="D113" s="86">
        <f t="shared" si="1"/>
        <v>35.854128705041589</v>
      </c>
    </row>
    <row r="114" spans="1:4" x14ac:dyDescent="0.2">
      <c r="A114" s="144"/>
      <c r="B114" s="90">
        <v>28</v>
      </c>
      <c r="C114" s="23">
        <v>1948028.2290000001</v>
      </c>
      <c r="D114" s="86">
        <f t="shared" si="1"/>
        <v>32.467137214934276</v>
      </c>
    </row>
    <row r="115" spans="1:4" x14ac:dyDescent="0.2">
      <c r="A115" s="144"/>
      <c r="B115" s="90">
        <v>30</v>
      </c>
      <c r="C115" s="23">
        <v>1522421.598</v>
      </c>
      <c r="D115" s="86">
        <f t="shared" si="1"/>
        <v>25.373693350747384</v>
      </c>
    </row>
    <row r="116" spans="1:4" x14ac:dyDescent="0.2">
      <c r="A116" s="144"/>
      <c r="B116" s="90">
        <v>32</v>
      </c>
      <c r="C116" s="23">
        <v>4055256.656</v>
      </c>
      <c r="D116" s="86">
        <f t="shared" si="1"/>
        <v>67.587611068508551</v>
      </c>
    </row>
    <row r="117" spans="1:4" x14ac:dyDescent="0.2">
      <c r="A117" s="144"/>
      <c r="B117" s="91">
        <v>34</v>
      </c>
      <c r="C117" s="23">
        <v>4045597.1329999999</v>
      </c>
      <c r="D117" s="86">
        <f t="shared" si="1"/>
        <v>67.426619018186571</v>
      </c>
    </row>
    <row r="118" spans="1:4" x14ac:dyDescent="0.2">
      <c r="A118" s="144"/>
      <c r="B118" s="91">
        <v>36</v>
      </c>
      <c r="C118" s="23">
        <v>4326108.477</v>
      </c>
      <c r="D118" s="86">
        <f t="shared" si="1"/>
        <v>72.101808094203605</v>
      </c>
    </row>
    <row r="119" spans="1:4" x14ac:dyDescent="0.2">
      <c r="A119" s="144"/>
      <c r="B119" s="91">
        <v>38</v>
      </c>
      <c r="C119" s="23">
        <v>4661195.8770000003</v>
      </c>
      <c r="D119" s="86">
        <f t="shared" si="1"/>
        <v>77.686598105373193</v>
      </c>
    </row>
    <row r="120" spans="1:4" x14ac:dyDescent="0.2">
      <c r="A120" s="144"/>
      <c r="B120" s="91">
        <v>40</v>
      </c>
      <c r="C120" s="23">
        <v>4753566.3250000002</v>
      </c>
      <c r="D120" s="86">
        <f t="shared" si="1"/>
        <v>79.226105575118879</v>
      </c>
    </row>
    <row r="121" spans="1:4" x14ac:dyDescent="0.2">
      <c r="A121" s="144"/>
      <c r="B121" s="91">
        <v>42</v>
      </c>
      <c r="C121" s="23">
        <v>4122178.534</v>
      </c>
      <c r="D121" s="86">
        <f t="shared" si="1"/>
        <v>68.702975704072614</v>
      </c>
    </row>
    <row r="122" spans="1:4" x14ac:dyDescent="0.2">
      <c r="A122" s="144"/>
      <c r="B122" s="91">
        <v>44</v>
      </c>
      <c r="C122" s="23">
        <v>2838903.3119999999</v>
      </c>
      <c r="D122" s="86">
        <f t="shared" si="1"/>
        <v>47.315055294630106</v>
      </c>
    </row>
    <row r="123" spans="1:4" x14ac:dyDescent="0.2">
      <c r="A123" s="144"/>
      <c r="B123" s="91">
        <v>46</v>
      </c>
      <c r="C123" s="23">
        <v>5409172.1509999996</v>
      </c>
      <c r="D123" s="86">
        <f t="shared" si="1"/>
        <v>90.152869363639056</v>
      </c>
    </row>
    <row r="124" spans="1:4" x14ac:dyDescent="0.2">
      <c r="A124" s="144"/>
      <c r="B124" s="91">
        <v>48</v>
      </c>
      <c r="C124" s="23">
        <v>4580898.7889999999</v>
      </c>
      <c r="D124" s="86">
        <f t="shared" si="1"/>
        <v>76.348313302696624</v>
      </c>
    </row>
    <row r="125" spans="1:4" x14ac:dyDescent="0.2">
      <c r="A125" s="144"/>
      <c r="B125" s="91">
        <v>50</v>
      </c>
      <c r="C125" s="23">
        <v>4420531.0410000002</v>
      </c>
      <c r="D125" s="86">
        <f t="shared" si="1"/>
        <v>73.675517497351038</v>
      </c>
    </row>
    <row r="126" spans="1:4" x14ac:dyDescent="0.2">
      <c r="A126" s="144"/>
      <c r="B126" s="91">
        <v>52</v>
      </c>
      <c r="C126" s="23">
        <v>4477288.4759999998</v>
      </c>
      <c r="D126" s="86">
        <f t="shared" si="1"/>
        <v>74.621474749242935</v>
      </c>
    </row>
    <row r="127" spans="1:4" x14ac:dyDescent="0.2">
      <c r="A127" s="144"/>
      <c r="B127" s="91">
        <v>54</v>
      </c>
      <c r="C127" s="23">
        <v>4922083.6679999996</v>
      </c>
      <c r="D127" s="86">
        <f t="shared" si="1"/>
        <v>82.034727964069447</v>
      </c>
    </row>
    <row r="128" spans="1:4" x14ac:dyDescent="0.2">
      <c r="A128" s="144"/>
      <c r="B128" s="91">
        <v>56</v>
      </c>
      <c r="C128" s="23">
        <v>4287496.4550000001</v>
      </c>
      <c r="D128" s="86">
        <f t="shared" si="1"/>
        <v>71.45827439291655</v>
      </c>
    </row>
    <row r="129" spans="1:4" x14ac:dyDescent="0.2">
      <c r="A129" s="144"/>
      <c r="B129" s="91">
        <v>58</v>
      </c>
      <c r="C129" s="23">
        <v>5103365.47</v>
      </c>
      <c r="D129" s="86">
        <f t="shared" si="1"/>
        <v>85.056091336778834</v>
      </c>
    </row>
    <row r="130" spans="1:4" x14ac:dyDescent="0.2">
      <c r="A130" s="144"/>
      <c r="B130" s="91">
        <v>60</v>
      </c>
      <c r="C130" s="23">
        <v>4822108.4950000001</v>
      </c>
      <c r="D130" s="86">
        <f t="shared" si="1"/>
        <v>80.368475077403616</v>
      </c>
    </row>
    <row r="131" spans="1:4" x14ac:dyDescent="0.2">
      <c r="A131" s="144"/>
      <c r="B131" s="91">
        <v>62</v>
      </c>
      <c r="C131" s="23">
        <v>6467196.9809999997</v>
      </c>
      <c r="D131" s="86">
        <f t="shared" si="1"/>
        <v>107.78661656557323</v>
      </c>
    </row>
    <row r="132" spans="1:4" x14ac:dyDescent="0.2">
      <c r="A132" s="145"/>
      <c r="B132" s="87">
        <v>64</v>
      </c>
      <c r="C132" s="30">
        <v>5687080.9029999999</v>
      </c>
      <c r="D132" s="88">
        <f t="shared" si="1"/>
        <v>94.784681906236017</v>
      </c>
    </row>
  </sheetData>
  <mergeCells count="5">
    <mergeCell ref="A101:A132"/>
    <mergeCell ref="A2:M2"/>
    <mergeCell ref="A5:A36"/>
    <mergeCell ref="A37:A68"/>
    <mergeCell ref="A69:A10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5"/>
  <sheetViews>
    <sheetView tabSelected="1" zoomScale="40" zoomScaleNormal="20" zoomScalePageLayoutView="20" workbookViewId="0">
      <selection activeCell="P77" sqref="P77"/>
    </sheetView>
  </sheetViews>
  <sheetFormatPr baseColWidth="10" defaultRowHeight="16" x14ac:dyDescent="0.2"/>
  <cols>
    <col min="3" max="3" width="28.1640625" customWidth="1"/>
    <col min="4" max="4" width="25.33203125" customWidth="1"/>
    <col min="5" max="5" width="21.1640625" customWidth="1"/>
    <col min="6" max="6" width="18.33203125" customWidth="1"/>
    <col min="7" max="7" width="17.33203125" customWidth="1"/>
    <col min="11" max="11" width="10.83203125" customWidth="1"/>
  </cols>
  <sheetData>
    <row r="1" spans="1:13" ht="17" thickBot="1" x14ac:dyDescent="0.25"/>
    <row r="2" spans="1:13" ht="17" thickBot="1" x14ac:dyDescent="0.25">
      <c r="A2" s="146" t="s">
        <v>18</v>
      </c>
      <c r="B2" s="147"/>
      <c r="C2" s="147"/>
      <c r="D2" s="147"/>
      <c r="E2" s="147"/>
      <c r="F2" s="147"/>
      <c r="G2" s="148"/>
      <c r="H2" s="76"/>
      <c r="I2" s="76"/>
      <c r="J2" s="76"/>
      <c r="K2" s="76"/>
      <c r="L2" s="76"/>
      <c r="M2" s="76"/>
    </row>
    <row r="4" spans="1:13" x14ac:dyDescent="0.2">
      <c r="A4" s="40" t="s">
        <v>6</v>
      </c>
      <c r="B4" s="40" t="s">
        <v>8</v>
      </c>
      <c r="C4" s="40" t="s">
        <v>13</v>
      </c>
      <c r="D4" s="40" t="s">
        <v>14</v>
      </c>
      <c r="E4" s="66" t="s">
        <v>26</v>
      </c>
      <c r="F4" s="64" t="s">
        <v>27</v>
      </c>
      <c r="G4" s="65" t="s">
        <v>28</v>
      </c>
    </row>
    <row r="5" spans="1:13" x14ac:dyDescent="0.2">
      <c r="A5" s="137" t="s">
        <v>2</v>
      </c>
      <c r="B5" s="36">
        <v>2</v>
      </c>
      <c r="C5" s="55">
        <v>1516.25</v>
      </c>
      <c r="D5" s="55">
        <v>1510.5160000000001</v>
      </c>
      <c r="E5" s="55">
        <f>C5+D5</f>
        <v>3026.7660000000001</v>
      </c>
      <c r="F5" s="67">
        <f>(C5/E5)*100</f>
        <v>50.094721560900311</v>
      </c>
      <c r="G5" s="67">
        <f>(D5/E5)*100</f>
        <v>49.905278439099689</v>
      </c>
    </row>
    <row r="6" spans="1:13" x14ac:dyDescent="0.2">
      <c r="A6" s="137"/>
      <c r="B6" s="36">
        <v>4</v>
      </c>
      <c r="C6" s="49">
        <v>1401.759</v>
      </c>
      <c r="D6" s="49">
        <v>1512.9680000000001</v>
      </c>
      <c r="E6" s="49">
        <f t="shared" ref="E6:E68" si="0">C6+D6</f>
        <v>2914.7269999999999</v>
      </c>
      <c r="F6" s="68">
        <f t="shared" ref="F6:F68" si="1">(C6/E6)*100</f>
        <v>48.092291319221324</v>
      </c>
      <c r="G6" s="68">
        <f t="shared" ref="G6:G68" si="2">(D6/E6)*100</f>
        <v>51.907708680778683</v>
      </c>
    </row>
    <row r="7" spans="1:13" x14ac:dyDescent="0.2">
      <c r="A7" s="137"/>
      <c r="B7" s="36">
        <v>6</v>
      </c>
      <c r="C7" s="49">
        <v>1841.116</v>
      </c>
      <c r="D7" s="49">
        <v>1517.8230000000001</v>
      </c>
      <c r="E7" s="49">
        <f t="shared" si="0"/>
        <v>3358.9390000000003</v>
      </c>
      <c r="F7" s="68">
        <f t="shared" si="1"/>
        <v>54.81242737662101</v>
      </c>
      <c r="G7" s="68">
        <f t="shared" si="2"/>
        <v>45.18757262337899</v>
      </c>
    </row>
    <row r="8" spans="1:13" x14ac:dyDescent="0.2">
      <c r="A8" s="137"/>
      <c r="B8" s="36">
        <v>8</v>
      </c>
      <c r="C8" s="49">
        <v>2480.9029999999998</v>
      </c>
      <c r="D8" s="49">
        <v>1546.5260000000001</v>
      </c>
      <c r="E8" s="49">
        <f t="shared" si="0"/>
        <v>4027.4290000000001</v>
      </c>
      <c r="F8" s="68">
        <f t="shared" si="1"/>
        <v>61.600167253103642</v>
      </c>
      <c r="G8" s="68">
        <f t="shared" si="2"/>
        <v>38.399832746896344</v>
      </c>
    </row>
    <row r="9" spans="1:13" x14ac:dyDescent="0.2">
      <c r="A9" s="137"/>
      <c r="B9" s="36">
        <v>10</v>
      </c>
      <c r="C9" s="49">
        <v>2963.587</v>
      </c>
      <c r="D9" s="49">
        <v>1518.25</v>
      </c>
      <c r="E9" s="49">
        <f t="shared" si="0"/>
        <v>4481.8369999999995</v>
      </c>
      <c r="F9" s="68">
        <f t="shared" si="1"/>
        <v>66.124381587282187</v>
      </c>
      <c r="G9" s="68">
        <f t="shared" si="2"/>
        <v>33.87561841271782</v>
      </c>
    </row>
    <row r="10" spans="1:13" x14ac:dyDescent="0.2">
      <c r="A10" s="137"/>
      <c r="B10" s="36">
        <v>12</v>
      </c>
      <c r="C10" s="49">
        <v>3564.9969999999998</v>
      </c>
      <c r="D10" s="49">
        <v>1525.2159999999999</v>
      </c>
      <c r="E10" s="49">
        <f t="shared" si="0"/>
        <v>5090.2129999999997</v>
      </c>
      <c r="F10" s="68">
        <f t="shared" si="1"/>
        <v>70.036302999501203</v>
      </c>
      <c r="G10" s="68">
        <f t="shared" si="2"/>
        <v>29.963697000498801</v>
      </c>
    </row>
    <row r="11" spans="1:13" x14ac:dyDescent="0.2">
      <c r="A11" s="137"/>
      <c r="B11" s="36">
        <v>14</v>
      </c>
      <c r="C11" s="49">
        <v>4113.4740000000002</v>
      </c>
      <c r="D11" s="49">
        <v>1528.5429999999999</v>
      </c>
      <c r="E11" s="49">
        <f t="shared" si="0"/>
        <v>5642.0169999999998</v>
      </c>
      <c r="F11" s="68">
        <f t="shared" si="1"/>
        <v>72.907862560499197</v>
      </c>
      <c r="G11" s="68">
        <f t="shared" si="2"/>
        <v>27.092137439500803</v>
      </c>
    </row>
    <row r="12" spans="1:13" x14ac:dyDescent="0.2">
      <c r="A12" s="137"/>
      <c r="B12" s="36">
        <v>16</v>
      </c>
      <c r="C12" s="49">
        <v>4635.1769999999997</v>
      </c>
      <c r="D12" s="49">
        <v>1528.3140000000001</v>
      </c>
      <c r="E12" s="49">
        <f t="shared" si="0"/>
        <v>6163.491</v>
      </c>
      <c r="F12" s="68">
        <f t="shared" si="1"/>
        <v>75.203760336471646</v>
      </c>
      <c r="G12" s="68">
        <f t="shared" si="2"/>
        <v>24.79623966352835</v>
      </c>
    </row>
    <row r="13" spans="1:13" x14ac:dyDescent="0.2">
      <c r="A13" s="137"/>
      <c r="B13" s="36">
        <v>18</v>
      </c>
      <c r="C13" s="49">
        <v>7012.3850000000002</v>
      </c>
      <c r="D13" s="49">
        <v>2192.6840000000002</v>
      </c>
      <c r="E13" s="49">
        <f t="shared" si="0"/>
        <v>9205.0689999999995</v>
      </c>
      <c r="F13" s="68">
        <f t="shared" si="1"/>
        <v>76.17960278190202</v>
      </c>
      <c r="G13" s="68">
        <f t="shared" si="2"/>
        <v>23.820397218097987</v>
      </c>
    </row>
    <row r="14" spans="1:13" x14ac:dyDescent="0.2">
      <c r="A14" s="137"/>
      <c r="B14" s="36">
        <v>20</v>
      </c>
      <c r="C14" s="49">
        <v>5709.1509999999998</v>
      </c>
      <c r="D14" s="49">
        <v>2053.5619999999999</v>
      </c>
      <c r="E14" s="49">
        <f t="shared" si="0"/>
        <v>7762.7129999999997</v>
      </c>
      <c r="F14" s="68">
        <f t="shared" si="1"/>
        <v>73.545820900502179</v>
      </c>
      <c r="G14" s="68">
        <f t="shared" si="2"/>
        <v>26.454179099497814</v>
      </c>
    </row>
    <row r="15" spans="1:13" x14ac:dyDescent="0.2">
      <c r="A15" s="137"/>
      <c r="B15" s="36">
        <v>22</v>
      </c>
      <c r="C15" s="49">
        <v>7830.5649999999996</v>
      </c>
      <c r="D15" s="49">
        <v>2378.5309999999999</v>
      </c>
      <c r="E15" s="49">
        <f t="shared" si="0"/>
        <v>10209.096</v>
      </c>
      <c r="F15" s="68">
        <f t="shared" si="1"/>
        <v>76.701845099703249</v>
      </c>
      <c r="G15" s="68">
        <f t="shared" si="2"/>
        <v>23.298154900296755</v>
      </c>
    </row>
    <row r="16" spans="1:13" x14ac:dyDescent="0.2">
      <c r="A16" s="137"/>
      <c r="B16" s="36">
        <v>24</v>
      </c>
      <c r="C16" s="49">
        <v>30638.893</v>
      </c>
      <c r="D16" s="49">
        <v>2405.2800000000002</v>
      </c>
      <c r="E16" s="49">
        <f t="shared" si="0"/>
        <v>33044.173000000003</v>
      </c>
      <c r="F16" s="68">
        <f t="shared" si="1"/>
        <v>92.721016198529156</v>
      </c>
      <c r="G16" s="68">
        <f t="shared" si="2"/>
        <v>7.2789838014708366</v>
      </c>
    </row>
    <row r="17" spans="1:7" x14ac:dyDescent="0.2">
      <c r="A17" s="137"/>
      <c r="B17" s="36">
        <v>26</v>
      </c>
      <c r="C17" s="49">
        <v>9979.73</v>
      </c>
      <c r="D17" s="49">
        <v>2612.027</v>
      </c>
      <c r="E17" s="49">
        <f t="shared" si="0"/>
        <v>12591.757</v>
      </c>
      <c r="F17" s="68">
        <f t="shared" si="1"/>
        <v>79.256056164362136</v>
      </c>
      <c r="G17" s="68">
        <f t="shared" si="2"/>
        <v>20.743943835637872</v>
      </c>
    </row>
    <row r="18" spans="1:7" x14ac:dyDescent="0.2">
      <c r="A18" s="137"/>
      <c r="B18" s="36">
        <v>28</v>
      </c>
      <c r="C18" s="49">
        <v>16407.132000000001</v>
      </c>
      <c r="D18" s="49">
        <v>2628.788</v>
      </c>
      <c r="E18" s="49">
        <f t="shared" si="0"/>
        <v>19035.920000000002</v>
      </c>
      <c r="F18" s="68">
        <f t="shared" si="1"/>
        <v>86.190381132091332</v>
      </c>
      <c r="G18" s="68">
        <f t="shared" si="2"/>
        <v>13.809618867908668</v>
      </c>
    </row>
    <row r="19" spans="1:7" x14ac:dyDescent="0.2">
      <c r="A19" s="137"/>
      <c r="B19" s="36">
        <v>30</v>
      </c>
      <c r="C19" s="49">
        <v>118762.698</v>
      </c>
      <c r="D19" s="49">
        <v>2707.2530000000002</v>
      </c>
      <c r="E19" s="49">
        <f t="shared" si="0"/>
        <v>121469.951</v>
      </c>
      <c r="F19" s="68">
        <f t="shared" si="1"/>
        <v>97.771257024710579</v>
      </c>
      <c r="G19" s="68">
        <f t="shared" si="2"/>
        <v>2.2287429752894194</v>
      </c>
    </row>
    <row r="20" spans="1:7" x14ac:dyDescent="0.2">
      <c r="A20" s="138"/>
      <c r="B20" s="37">
        <v>32</v>
      </c>
      <c r="C20" s="50">
        <v>348888.28100000002</v>
      </c>
      <c r="D20" s="50">
        <v>4459.549</v>
      </c>
      <c r="E20" s="50">
        <f t="shared" si="0"/>
        <v>353347.83</v>
      </c>
      <c r="F20" s="69">
        <f t="shared" si="1"/>
        <v>98.737915271759277</v>
      </c>
      <c r="G20" s="69">
        <f t="shared" si="2"/>
        <v>1.2620847282407253</v>
      </c>
    </row>
    <row r="21" spans="1:7" x14ac:dyDescent="0.2">
      <c r="A21" s="137" t="s">
        <v>3</v>
      </c>
      <c r="B21" s="42">
        <v>2</v>
      </c>
      <c r="C21" s="55">
        <v>7758.2389999999996</v>
      </c>
      <c r="D21" s="55">
        <v>7734.0150000000003</v>
      </c>
      <c r="E21" s="55">
        <f t="shared" si="0"/>
        <v>15492.254000000001</v>
      </c>
      <c r="F21" s="67">
        <f t="shared" si="1"/>
        <v>50.078181005811032</v>
      </c>
      <c r="G21" s="67">
        <f t="shared" si="2"/>
        <v>49.921818994188968</v>
      </c>
    </row>
    <row r="22" spans="1:7" x14ac:dyDescent="0.2">
      <c r="A22" s="137"/>
      <c r="B22" s="42">
        <v>4</v>
      </c>
      <c r="C22" s="49">
        <v>4905.1930000000002</v>
      </c>
      <c r="D22" s="49">
        <v>9587.6299999999992</v>
      </c>
      <c r="E22" s="49">
        <f t="shared" si="0"/>
        <v>14492.823</v>
      </c>
      <c r="F22" s="68">
        <f t="shared" si="1"/>
        <v>33.845669680779238</v>
      </c>
      <c r="G22" s="68">
        <f t="shared" si="2"/>
        <v>66.154330319220762</v>
      </c>
    </row>
    <row r="23" spans="1:7" x14ac:dyDescent="0.2">
      <c r="A23" s="137"/>
      <c r="B23" s="42">
        <v>6</v>
      </c>
      <c r="C23" s="49">
        <v>5544.9430000000002</v>
      </c>
      <c r="D23" s="49">
        <v>13546.566000000001</v>
      </c>
      <c r="E23" s="49">
        <f t="shared" si="0"/>
        <v>19091.509000000002</v>
      </c>
      <c r="F23" s="68">
        <f t="shared" si="1"/>
        <v>29.044026849841988</v>
      </c>
      <c r="G23" s="68">
        <f t="shared" si="2"/>
        <v>70.955973150158002</v>
      </c>
    </row>
    <row r="24" spans="1:7" x14ac:dyDescent="0.2">
      <c r="A24" s="137"/>
      <c r="B24" s="42">
        <v>8</v>
      </c>
      <c r="C24" s="49">
        <v>5677.3490000000002</v>
      </c>
      <c r="D24" s="49">
        <v>18610.357</v>
      </c>
      <c r="E24" s="49">
        <f t="shared" si="0"/>
        <v>24287.705999999998</v>
      </c>
      <c r="F24" s="68">
        <f t="shared" si="1"/>
        <v>23.375402353766965</v>
      </c>
      <c r="G24" s="68">
        <f t="shared" si="2"/>
        <v>76.624597646233042</v>
      </c>
    </row>
    <row r="25" spans="1:7" x14ac:dyDescent="0.2">
      <c r="A25" s="137"/>
      <c r="B25" s="42">
        <v>10</v>
      </c>
      <c r="C25" s="49">
        <v>7705.1469999999999</v>
      </c>
      <c r="D25" s="49">
        <v>13027.004999999999</v>
      </c>
      <c r="E25" s="49">
        <f t="shared" si="0"/>
        <v>20732.151999999998</v>
      </c>
      <c r="F25" s="68">
        <f t="shared" si="1"/>
        <v>37.165206004663673</v>
      </c>
      <c r="G25" s="68">
        <f t="shared" si="2"/>
        <v>62.834793995336327</v>
      </c>
    </row>
    <row r="26" spans="1:7" x14ac:dyDescent="0.2">
      <c r="A26" s="137"/>
      <c r="B26" s="42">
        <v>12</v>
      </c>
      <c r="C26" s="49">
        <v>8406.0380000000005</v>
      </c>
      <c r="D26" s="49">
        <v>7256.26</v>
      </c>
      <c r="E26" s="49">
        <f t="shared" si="0"/>
        <v>15662.298000000001</v>
      </c>
      <c r="F26" s="68">
        <f t="shared" si="1"/>
        <v>53.670527785897058</v>
      </c>
      <c r="G26" s="68">
        <f t="shared" si="2"/>
        <v>46.329472214102935</v>
      </c>
    </row>
    <row r="27" spans="1:7" x14ac:dyDescent="0.2">
      <c r="A27" s="137"/>
      <c r="B27" s="42">
        <v>14</v>
      </c>
      <c r="C27" s="49">
        <v>8967.9040000000005</v>
      </c>
      <c r="D27" s="49">
        <v>5835.134</v>
      </c>
      <c r="E27" s="49">
        <f t="shared" si="0"/>
        <v>14803.038</v>
      </c>
      <c r="F27" s="68">
        <f t="shared" si="1"/>
        <v>60.581510362940364</v>
      </c>
      <c r="G27" s="68">
        <f t="shared" si="2"/>
        <v>39.418489637059636</v>
      </c>
    </row>
    <row r="28" spans="1:7" x14ac:dyDescent="0.2">
      <c r="A28" s="137"/>
      <c r="B28" s="42">
        <v>16</v>
      </c>
      <c r="C28" s="49">
        <v>9481.7369999999992</v>
      </c>
      <c r="D28" s="49">
        <v>5712.5230000000001</v>
      </c>
      <c r="E28" s="49">
        <f t="shared" si="0"/>
        <v>15194.259999999998</v>
      </c>
      <c r="F28" s="68">
        <f t="shared" si="1"/>
        <v>62.40341418404055</v>
      </c>
      <c r="G28" s="68">
        <f t="shared" si="2"/>
        <v>37.596585815959457</v>
      </c>
    </row>
    <row r="29" spans="1:7" x14ac:dyDescent="0.2">
      <c r="A29" s="137"/>
      <c r="B29" s="42">
        <v>18</v>
      </c>
      <c r="C29" s="49">
        <v>13973.048000000001</v>
      </c>
      <c r="D29" s="49">
        <v>22922.744999999999</v>
      </c>
      <c r="E29" s="49">
        <f t="shared" si="0"/>
        <v>36895.792999999998</v>
      </c>
      <c r="F29" s="68">
        <f t="shared" si="1"/>
        <v>37.871656532765137</v>
      </c>
      <c r="G29" s="68">
        <f t="shared" si="2"/>
        <v>62.12834346723487</v>
      </c>
    </row>
    <row r="30" spans="1:7" x14ac:dyDescent="0.2">
      <c r="A30" s="137"/>
      <c r="B30" s="42">
        <v>20</v>
      </c>
      <c r="C30" s="49">
        <v>15818.032999999999</v>
      </c>
      <c r="D30" s="49">
        <v>13552.055</v>
      </c>
      <c r="E30" s="49">
        <f t="shared" si="0"/>
        <v>29370.088</v>
      </c>
      <c r="F30" s="68">
        <f t="shared" si="1"/>
        <v>53.857628890999578</v>
      </c>
      <c r="G30" s="68">
        <f t="shared" si="2"/>
        <v>46.142371109000422</v>
      </c>
    </row>
    <row r="31" spans="1:7" x14ac:dyDescent="0.2">
      <c r="A31" s="137"/>
      <c r="B31" s="42">
        <v>22</v>
      </c>
      <c r="C31" s="49">
        <v>13878.055</v>
      </c>
      <c r="D31" s="49">
        <v>13211.958000000001</v>
      </c>
      <c r="E31" s="49">
        <f t="shared" si="0"/>
        <v>27090.012999999999</v>
      </c>
      <c r="F31" s="68">
        <f t="shared" si="1"/>
        <v>51.229414323278476</v>
      </c>
      <c r="G31" s="68">
        <f t="shared" si="2"/>
        <v>48.770585676721531</v>
      </c>
    </row>
    <row r="32" spans="1:7" x14ac:dyDescent="0.2">
      <c r="A32" s="137"/>
      <c r="B32" s="42">
        <v>24</v>
      </c>
      <c r="C32" s="49">
        <v>11168.739</v>
      </c>
      <c r="D32" s="49">
        <v>10910.188</v>
      </c>
      <c r="E32" s="49">
        <f t="shared" si="0"/>
        <v>22078.927</v>
      </c>
      <c r="F32" s="68">
        <f t="shared" si="1"/>
        <v>50.585515319652984</v>
      </c>
      <c r="G32" s="68">
        <f t="shared" si="2"/>
        <v>49.414484680347016</v>
      </c>
    </row>
    <row r="33" spans="1:7" x14ac:dyDescent="0.2">
      <c r="A33" s="137"/>
      <c r="B33" s="42">
        <v>26</v>
      </c>
      <c r="C33" s="49">
        <v>13863.325000000001</v>
      </c>
      <c r="D33" s="49">
        <v>9654.5849999999991</v>
      </c>
      <c r="E33" s="49">
        <f t="shared" si="0"/>
        <v>23517.91</v>
      </c>
      <c r="F33" s="68">
        <f t="shared" si="1"/>
        <v>58.947946479938061</v>
      </c>
      <c r="G33" s="68">
        <f t="shared" si="2"/>
        <v>41.052053520061946</v>
      </c>
    </row>
    <row r="34" spans="1:7" x14ac:dyDescent="0.2">
      <c r="A34" s="137"/>
      <c r="B34" s="42">
        <v>28</v>
      </c>
      <c r="C34" s="49">
        <v>63781.233999999997</v>
      </c>
      <c r="D34" s="49">
        <v>12100.361000000001</v>
      </c>
      <c r="E34" s="49">
        <f t="shared" si="0"/>
        <v>75881.595000000001</v>
      </c>
      <c r="F34" s="68">
        <f t="shared" si="1"/>
        <v>84.053628551165787</v>
      </c>
      <c r="G34" s="68">
        <f t="shared" si="2"/>
        <v>15.946371448834201</v>
      </c>
    </row>
    <row r="35" spans="1:7" x14ac:dyDescent="0.2">
      <c r="A35" s="137"/>
      <c r="B35" s="42">
        <v>30</v>
      </c>
      <c r="C35" s="49">
        <v>61430.902999999998</v>
      </c>
      <c r="D35" s="49">
        <v>10792.504999999999</v>
      </c>
      <c r="E35" s="49">
        <f t="shared" si="0"/>
        <v>72223.407999999996</v>
      </c>
      <c r="F35" s="68">
        <f t="shared" si="1"/>
        <v>85.056776883195553</v>
      </c>
      <c r="G35" s="68">
        <f t="shared" si="2"/>
        <v>14.943223116804457</v>
      </c>
    </row>
    <row r="36" spans="1:7" x14ac:dyDescent="0.2">
      <c r="A36" s="137"/>
      <c r="B36" s="42">
        <v>32</v>
      </c>
      <c r="C36" s="50">
        <v>203211.48800000001</v>
      </c>
      <c r="D36" s="50">
        <v>10542.503000000001</v>
      </c>
      <c r="E36" s="50">
        <f t="shared" si="0"/>
        <v>213753.99100000001</v>
      </c>
      <c r="F36" s="69">
        <f t="shared" si="1"/>
        <v>95.067926942238941</v>
      </c>
      <c r="G36" s="69">
        <f t="shared" si="2"/>
        <v>4.9320730577610599</v>
      </c>
    </row>
    <row r="37" spans="1:7" x14ac:dyDescent="0.2">
      <c r="A37" s="137" t="s">
        <v>4</v>
      </c>
      <c r="B37" s="36">
        <v>2</v>
      </c>
      <c r="C37" s="27">
        <v>31105.356</v>
      </c>
      <c r="D37" s="55">
        <v>31015.541000000001</v>
      </c>
      <c r="E37" s="55">
        <f t="shared" si="0"/>
        <v>62120.896999999997</v>
      </c>
      <c r="F37" s="67">
        <f t="shared" si="1"/>
        <v>50.072290488657941</v>
      </c>
      <c r="G37" s="67">
        <f t="shared" si="2"/>
        <v>49.927709511342059</v>
      </c>
    </row>
    <row r="38" spans="1:7" x14ac:dyDescent="0.2">
      <c r="A38" s="137"/>
      <c r="B38" s="36">
        <v>4</v>
      </c>
      <c r="C38" s="23">
        <v>15792.486999999999</v>
      </c>
      <c r="D38" s="49">
        <v>38966.377</v>
      </c>
      <c r="E38" s="49">
        <f t="shared" si="0"/>
        <v>54758.864000000001</v>
      </c>
      <c r="F38" s="68">
        <f t="shared" si="1"/>
        <v>28.840055922270409</v>
      </c>
      <c r="G38" s="68">
        <f t="shared" si="2"/>
        <v>71.159944077729591</v>
      </c>
    </row>
    <row r="39" spans="1:7" x14ac:dyDescent="0.2">
      <c r="A39" s="137"/>
      <c r="B39" s="36">
        <v>6</v>
      </c>
      <c r="C39" s="23">
        <v>15722.364</v>
      </c>
      <c r="D39" s="49">
        <v>55955.302000000003</v>
      </c>
      <c r="E39" s="49">
        <f t="shared" si="0"/>
        <v>71677.665999999997</v>
      </c>
      <c r="F39" s="68">
        <f t="shared" si="1"/>
        <v>21.934815790458355</v>
      </c>
      <c r="G39" s="68">
        <f t="shared" si="2"/>
        <v>78.065184209541655</v>
      </c>
    </row>
    <row r="40" spans="1:7" x14ac:dyDescent="0.2">
      <c r="A40" s="137"/>
      <c r="B40" s="36">
        <v>8</v>
      </c>
      <c r="C40" s="23">
        <v>15248.556</v>
      </c>
      <c r="D40" s="49">
        <v>75530.205000000002</v>
      </c>
      <c r="E40" s="49">
        <f t="shared" si="0"/>
        <v>90778.760999999999</v>
      </c>
      <c r="F40" s="68">
        <f t="shared" si="1"/>
        <v>16.797492973053465</v>
      </c>
      <c r="G40" s="68">
        <f t="shared" si="2"/>
        <v>83.202507026946535</v>
      </c>
    </row>
    <row r="41" spans="1:7" x14ac:dyDescent="0.2">
      <c r="A41" s="137"/>
      <c r="B41" s="36">
        <v>10</v>
      </c>
      <c r="C41" s="23">
        <v>26209.433000000001</v>
      </c>
      <c r="D41" s="49">
        <v>69321.429000000004</v>
      </c>
      <c r="E41" s="49">
        <f t="shared" si="0"/>
        <v>95530.862000000008</v>
      </c>
      <c r="F41" s="68">
        <f t="shared" si="1"/>
        <v>27.435566319918685</v>
      </c>
      <c r="G41" s="68">
        <f t="shared" si="2"/>
        <v>72.564433680081308</v>
      </c>
    </row>
    <row r="42" spans="1:7" x14ac:dyDescent="0.2">
      <c r="A42" s="137"/>
      <c r="B42" s="36">
        <v>12</v>
      </c>
      <c r="C42" s="23">
        <v>26737.170999999998</v>
      </c>
      <c r="D42" s="49">
        <v>64847.11</v>
      </c>
      <c r="E42" s="49">
        <f t="shared" si="0"/>
        <v>91584.281000000003</v>
      </c>
      <c r="F42" s="68">
        <f t="shared" si="1"/>
        <v>29.194061151170686</v>
      </c>
      <c r="G42" s="68">
        <f t="shared" si="2"/>
        <v>70.805938848829314</v>
      </c>
    </row>
    <row r="43" spans="1:7" x14ac:dyDescent="0.2">
      <c r="A43" s="137"/>
      <c r="B43" s="36">
        <v>14</v>
      </c>
      <c r="C43" s="23">
        <v>25871.258000000002</v>
      </c>
      <c r="D43" s="49">
        <v>74921.922000000006</v>
      </c>
      <c r="E43" s="49">
        <f t="shared" si="0"/>
        <v>100793.18000000001</v>
      </c>
      <c r="F43" s="68">
        <f t="shared" si="1"/>
        <v>25.667667197324263</v>
      </c>
      <c r="G43" s="68">
        <f t="shared" si="2"/>
        <v>74.332332802675737</v>
      </c>
    </row>
    <row r="44" spans="1:7" x14ac:dyDescent="0.2">
      <c r="A44" s="137"/>
      <c r="B44" s="36">
        <v>16</v>
      </c>
      <c r="C44" s="23">
        <v>32377.173999999999</v>
      </c>
      <c r="D44" s="49">
        <v>67561.528999999995</v>
      </c>
      <c r="E44" s="49">
        <f t="shared" si="0"/>
        <v>99938.702999999994</v>
      </c>
      <c r="F44" s="68">
        <f t="shared" si="1"/>
        <v>32.397032408955717</v>
      </c>
      <c r="G44" s="68">
        <f t="shared" si="2"/>
        <v>67.602967591044276</v>
      </c>
    </row>
    <row r="45" spans="1:7" x14ac:dyDescent="0.2">
      <c r="A45" s="137"/>
      <c r="B45" s="36">
        <v>18</v>
      </c>
      <c r="C45" s="23">
        <v>65702.092000000004</v>
      </c>
      <c r="D45" s="49">
        <v>104711.93399999999</v>
      </c>
      <c r="E45" s="49">
        <f t="shared" si="0"/>
        <v>170414.02600000001</v>
      </c>
      <c r="F45" s="68">
        <f t="shared" si="1"/>
        <v>38.554392230601955</v>
      </c>
      <c r="G45" s="68">
        <f t="shared" si="2"/>
        <v>61.445607769398038</v>
      </c>
    </row>
    <row r="46" spans="1:7" x14ac:dyDescent="0.2">
      <c r="A46" s="137"/>
      <c r="B46" s="36">
        <v>20</v>
      </c>
      <c r="C46" s="23">
        <v>62772.858</v>
      </c>
      <c r="D46" s="49">
        <v>128442.514</v>
      </c>
      <c r="E46" s="49">
        <f t="shared" si="0"/>
        <v>191215.372</v>
      </c>
      <c r="F46" s="68">
        <f t="shared" si="1"/>
        <v>32.828353360628348</v>
      </c>
      <c r="G46" s="68">
        <f t="shared" si="2"/>
        <v>67.171646639371659</v>
      </c>
    </row>
    <row r="47" spans="1:7" x14ac:dyDescent="0.2">
      <c r="A47" s="137"/>
      <c r="B47" s="36">
        <v>22</v>
      </c>
      <c r="C47" s="23">
        <v>65620.62</v>
      </c>
      <c r="D47" s="49">
        <v>125346.87</v>
      </c>
      <c r="E47" s="49">
        <f t="shared" si="0"/>
        <v>190967.49</v>
      </c>
      <c r="F47" s="68">
        <f t="shared" si="1"/>
        <v>34.362194319043518</v>
      </c>
      <c r="G47" s="68">
        <f t="shared" si="2"/>
        <v>65.63780568095649</v>
      </c>
    </row>
    <row r="48" spans="1:7" x14ac:dyDescent="0.2">
      <c r="A48" s="137"/>
      <c r="B48" s="36">
        <v>24</v>
      </c>
      <c r="C48" s="23">
        <v>62246.942999999999</v>
      </c>
      <c r="D48" s="49">
        <v>117609.74</v>
      </c>
      <c r="E48" s="49">
        <f t="shared" si="0"/>
        <v>179856.68300000002</v>
      </c>
      <c r="F48" s="68">
        <f t="shared" si="1"/>
        <v>34.609191030171502</v>
      </c>
      <c r="G48" s="68">
        <f t="shared" si="2"/>
        <v>65.390808969828484</v>
      </c>
    </row>
    <row r="49" spans="1:7" x14ac:dyDescent="0.2">
      <c r="A49" s="137"/>
      <c r="B49" s="36">
        <v>26</v>
      </c>
      <c r="C49" s="23">
        <v>105719.137</v>
      </c>
      <c r="D49" s="49">
        <v>131538.038</v>
      </c>
      <c r="E49" s="49">
        <f t="shared" si="0"/>
        <v>237257.17499999999</v>
      </c>
      <c r="F49" s="68">
        <f t="shared" si="1"/>
        <v>44.558878777849401</v>
      </c>
      <c r="G49" s="68">
        <f t="shared" si="2"/>
        <v>55.441121222150613</v>
      </c>
    </row>
    <row r="50" spans="1:7" x14ac:dyDescent="0.2">
      <c r="A50" s="137"/>
      <c r="B50" s="36">
        <v>28</v>
      </c>
      <c r="C50" s="23">
        <v>126522.933</v>
      </c>
      <c r="D50" s="49">
        <v>138344.99400000001</v>
      </c>
      <c r="E50" s="49">
        <f t="shared" si="0"/>
        <v>264867.92700000003</v>
      </c>
      <c r="F50" s="68">
        <f t="shared" si="1"/>
        <v>47.768310203900221</v>
      </c>
      <c r="G50" s="68">
        <f t="shared" si="2"/>
        <v>52.231689796099765</v>
      </c>
    </row>
    <row r="51" spans="1:7" x14ac:dyDescent="0.2">
      <c r="A51" s="137"/>
      <c r="B51" s="36">
        <v>30</v>
      </c>
      <c r="C51" s="23">
        <v>132072.60500000001</v>
      </c>
      <c r="D51" s="49">
        <v>118957.48</v>
      </c>
      <c r="E51" s="49">
        <f t="shared" si="0"/>
        <v>251030.08500000002</v>
      </c>
      <c r="F51" s="68">
        <f t="shared" si="1"/>
        <v>52.612261594063511</v>
      </c>
      <c r="G51" s="68">
        <f t="shared" si="2"/>
        <v>47.387738405936481</v>
      </c>
    </row>
    <row r="52" spans="1:7" x14ac:dyDescent="0.2">
      <c r="A52" s="138"/>
      <c r="B52" s="37">
        <v>32</v>
      </c>
      <c r="C52" s="30">
        <v>293260.33799999999</v>
      </c>
      <c r="D52" s="50">
        <v>87083.675000000003</v>
      </c>
      <c r="E52" s="50">
        <f t="shared" si="0"/>
        <v>380344.01299999998</v>
      </c>
      <c r="F52" s="69">
        <f t="shared" si="1"/>
        <v>77.10397113573076</v>
      </c>
      <c r="G52" s="69">
        <f t="shared" si="2"/>
        <v>22.896028864269255</v>
      </c>
    </row>
    <row r="53" spans="1:7" x14ac:dyDescent="0.2">
      <c r="A53" s="137" t="s">
        <v>5</v>
      </c>
      <c r="B53" s="36">
        <v>2</v>
      </c>
      <c r="C53" s="27">
        <v>120801.875</v>
      </c>
      <c r="D53" s="55">
        <v>120445.901</v>
      </c>
      <c r="E53" s="55">
        <f t="shared" si="0"/>
        <v>241247.77600000001</v>
      </c>
      <c r="F53" s="67">
        <f t="shared" si="1"/>
        <v>50.073777674949426</v>
      </c>
      <c r="G53" s="67">
        <f t="shared" si="2"/>
        <v>49.926222325050567</v>
      </c>
    </row>
    <row r="54" spans="1:7" x14ac:dyDescent="0.2">
      <c r="A54" s="137"/>
      <c r="B54" s="36">
        <v>4</v>
      </c>
      <c r="C54" s="23">
        <v>57581.106</v>
      </c>
      <c r="D54" s="49">
        <v>151604.742</v>
      </c>
      <c r="E54" s="49">
        <f t="shared" si="0"/>
        <v>209185.848</v>
      </c>
      <c r="F54" s="68">
        <f t="shared" si="1"/>
        <v>27.526291357912509</v>
      </c>
      <c r="G54" s="68">
        <f t="shared" si="2"/>
        <v>72.473708642087487</v>
      </c>
    </row>
    <row r="55" spans="1:7" x14ac:dyDescent="0.2">
      <c r="A55" s="137"/>
      <c r="B55" s="36">
        <v>6</v>
      </c>
      <c r="C55" s="23">
        <v>55952.56</v>
      </c>
      <c r="D55" s="49">
        <v>230982.69</v>
      </c>
      <c r="E55" s="49">
        <f t="shared" si="0"/>
        <v>286935.25</v>
      </c>
      <c r="F55" s="68">
        <f t="shared" si="1"/>
        <v>19.500064910114737</v>
      </c>
      <c r="G55" s="68">
        <f t="shared" si="2"/>
        <v>80.49993508988527</v>
      </c>
    </row>
    <row r="56" spans="1:7" x14ac:dyDescent="0.2">
      <c r="A56" s="137"/>
      <c r="B56" s="36">
        <v>8</v>
      </c>
      <c r="C56" s="23">
        <v>57340.580999999998</v>
      </c>
      <c r="D56" s="49">
        <v>328259.36</v>
      </c>
      <c r="E56" s="49">
        <f t="shared" si="0"/>
        <v>385599.94099999999</v>
      </c>
      <c r="F56" s="68">
        <f t="shared" si="1"/>
        <v>14.870484899788924</v>
      </c>
      <c r="G56" s="68">
        <f t="shared" si="2"/>
        <v>85.12951510021108</v>
      </c>
    </row>
    <row r="57" spans="1:7" x14ac:dyDescent="0.2">
      <c r="A57" s="137"/>
      <c r="B57" s="36">
        <v>10</v>
      </c>
      <c r="C57" s="23">
        <v>92026.817999999999</v>
      </c>
      <c r="D57" s="49">
        <v>279852.00400000002</v>
      </c>
      <c r="E57" s="49">
        <f t="shared" si="0"/>
        <v>371878.82200000004</v>
      </c>
      <c r="F57" s="68">
        <f t="shared" si="1"/>
        <v>24.746453026034377</v>
      </c>
      <c r="G57" s="68">
        <f t="shared" si="2"/>
        <v>75.253546973965612</v>
      </c>
    </row>
    <row r="58" spans="1:7" x14ac:dyDescent="0.2">
      <c r="A58" s="137"/>
      <c r="B58" s="36">
        <v>12</v>
      </c>
      <c r="C58" s="23">
        <v>90367.615000000005</v>
      </c>
      <c r="D58" s="49">
        <v>262849.86300000001</v>
      </c>
      <c r="E58" s="49">
        <f t="shared" si="0"/>
        <v>353217.478</v>
      </c>
      <c r="F58" s="68">
        <f t="shared" si="1"/>
        <v>25.584128937130345</v>
      </c>
      <c r="G58" s="68">
        <f t="shared" si="2"/>
        <v>74.41587106286967</v>
      </c>
    </row>
    <row r="59" spans="1:7" x14ac:dyDescent="0.2">
      <c r="A59" s="137"/>
      <c r="B59" s="36">
        <v>14</v>
      </c>
      <c r="C59" s="23">
        <v>59963.788</v>
      </c>
      <c r="D59" s="49">
        <v>296932.179</v>
      </c>
      <c r="E59" s="49">
        <f t="shared" si="0"/>
        <v>356895.967</v>
      </c>
      <c r="F59" s="68">
        <f t="shared" si="1"/>
        <v>16.801475372233611</v>
      </c>
      <c r="G59" s="68">
        <f t="shared" si="2"/>
        <v>83.198524627766389</v>
      </c>
    </row>
    <row r="60" spans="1:7" x14ac:dyDescent="0.2">
      <c r="A60" s="137"/>
      <c r="B60" s="36">
        <v>16</v>
      </c>
      <c r="C60" s="23">
        <v>141985.55799999999</v>
      </c>
      <c r="D60" s="49">
        <v>273678.31099999999</v>
      </c>
      <c r="E60" s="49">
        <f t="shared" si="0"/>
        <v>415663.86899999995</v>
      </c>
      <c r="F60" s="68">
        <f t="shared" si="1"/>
        <v>34.158744261700555</v>
      </c>
      <c r="G60" s="68">
        <f t="shared" si="2"/>
        <v>65.841255738299452</v>
      </c>
    </row>
    <row r="61" spans="1:7" x14ac:dyDescent="0.2">
      <c r="A61" s="137"/>
      <c r="B61" s="36">
        <v>18</v>
      </c>
      <c r="C61" s="23">
        <v>1238284.2849999999</v>
      </c>
      <c r="D61" s="49">
        <v>366389.58899999998</v>
      </c>
      <c r="E61" s="49">
        <f t="shared" si="0"/>
        <v>1604673.8739999998</v>
      </c>
      <c r="F61" s="68">
        <f t="shared" si="1"/>
        <v>77.167348771829012</v>
      </c>
      <c r="G61" s="68">
        <f t="shared" si="2"/>
        <v>22.832651228170992</v>
      </c>
    </row>
    <row r="62" spans="1:7" x14ac:dyDescent="0.2">
      <c r="A62" s="137"/>
      <c r="B62" s="36">
        <v>20</v>
      </c>
      <c r="C62" s="23">
        <v>257370.826</v>
      </c>
      <c r="D62" s="49">
        <v>444952.70600000001</v>
      </c>
      <c r="E62" s="49">
        <f t="shared" si="0"/>
        <v>702323.53200000001</v>
      </c>
      <c r="F62" s="68">
        <f t="shared" si="1"/>
        <v>36.64562189267496</v>
      </c>
      <c r="G62" s="68">
        <f t="shared" si="2"/>
        <v>63.354378107325047</v>
      </c>
    </row>
    <row r="63" spans="1:7" x14ac:dyDescent="0.2">
      <c r="A63" s="137"/>
      <c r="B63" s="36">
        <v>22</v>
      </c>
      <c r="C63" s="23">
        <v>212078.68700000001</v>
      </c>
      <c r="D63" s="49">
        <v>484543.60700000002</v>
      </c>
      <c r="E63" s="49">
        <f t="shared" si="0"/>
        <v>696622.29399999999</v>
      </c>
      <c r="F63" s="68">
        <f t="shared" si="1"/>
        <v>30.44385584937941</v>
      </c>
      <c r="G63" s="68">
        <f t="shared" si="2"/>
        <v>69.556144150620597</v>
      </c>
    </row>
    <row r="64" spans="1:7" x14ac:dyDescent="0.2">
      <c r="A64" s="137"/>
      <c r="B64" s="36">
        <v>24</v>
      </c>
      <c r="C64" s="23">
        <v>230304.83300000001</v>
      </c>
      <c r="D64" s="49">
        <v>525786.17700000003</v>
      </c>
      <c r="E64" s="49">
        <f t="shared" si="0"/>
        <v>756091.01</v>
      </c>
      <c r="F64" s="68">
        <f t="shared" si="1"/>
        <v>30.459935372065861</v>
      </c>
      <c r="G64" s="68">
        <f t="shared" si="2"/>
        <v>69.540064627934143</v>
      </c>
    </row>
    <row r="65" spans="1:13" x14ac:dyDescent="0.2">
      <c r="A65" s="137"/>
      <c r="B65" s="36">
        <v>26</v>
      </c>
      <c r="C65" s="23">
        <v>336770.95199999999</v>
      </c>
      <c r="D65" s="49">
        <v>519663.95600000001</v>
      </c>
      <c r="E65" s="49">
        <f t="shared" si="0"/>
        <v>856434.90800000005</v>
      </c>
      <c r="F65" s="68">
        <f t="shared" si="1"/>
        <v>39.32242238776189</v>
      </c>
      <c r="G65" s="68">
        <f t="shared" si="2"/>
        <v>60.677577612238096</v>
      </c>
    </row>
    <row r="66" spans="1:13" x14ac:dyDescent="0.2">
      <c r="A66" s="137"/>
      <c r="B66" s="36">
        <v>28</v>
      </c>
      <c r="C66" s="23">
        <v>242537.446</v>
      </c>
      <c r="D66" s="49">
        <v>596084.95400000003</v>
      </c>
      <c r="E66" s="49">
        <f t="shared" si="0"/>
        <v>838622.4</v>
      </c>
      <c r="F66" s="68">
        <f t="shared" si="1"/>
        <v>28.920935810920383</v>
      </c>
      <c r="G66" s="68">
        <f t="shared" si="2"/>
        <v>71.079064189079617</v>
      </c>
    </row>
    <row r="67" spans="1:13" x14ac:dyDescent="0.2">
      <c r="A67" s="137"/>
      <c r="B67" s="36">
        <v>30</v>
      </c>
      <c r="C67" s="23">
        <v>253385.36199999999</v>
      </c>
      <c r="D67" s="49">
        <v>631060.44400000002</v>
      </c>
      <c r="E67" s="49">
        <f t="shared" si="0"/>
        <v>884445.80599999998</v>
      </c>
      <c r="F67" s="68">
        <f t="shared" si="1"/>
        <v>28.649054614885017</v>
      </c>
      <c r="G67" s="68">
        <f t="shared" si="2"/>
        <v>71.350945385114983</v>
      </c>
    </row>
    <row r="68" spans="1:13" x14ac:dyDescent="0.2">
      <c r="A68" s="138"/>
      <c r="B68" s="37">
        <v>32</v>
      </c>
      <c r="C68" s="30">
        <v>159207.359</v>
      </c>
      <c r="D68" s="50">
        <v>618237.80000000005</v>
      </c>
      <c r="E68" s="50">
        <f t="shared" si="0"/>
        <v>777445.15899999999</v>
      </c>
      <c r="F68" s="69">
        <f t="shared" si="1"/>
        <v>20.478275175677055</v>
      </c>
      <c r="G68" s="69">
        <f t="shared" si="2"/>
        <v>79.521724824322959</v>
      </c>
    </row>
    <row r="70" spans="1:13" ht="17" thickBot="1" x14ac:dyDescent="0.25"/>
    <row r="71" spans="1:13" ht="17" thickBot="1" x14ac:dyDescent="0.25">
      <c r="A71" s="133" t="s">
        <v>21</v>
      </c>
      <c r="B71" s="134"/>
      <c r="C71" s="134"/>
      <c r="D71" s="134"/>
      <c r="E71" s="134"/>
      <c r="F71" s="134"/>
      <c r="G71" s="135"/>
      <c r="H71" s="76"/>
      <c r="I71" s="76"/>
      <c r="J71" s="76"/>
      <c r="K71" s="76"/>
      <c r="L71" s="76"/>
      <c r="M71" s="76"/>
    </row>
    <row r="73" spans="1:13" x14ac:dyDescent="0.2">
      <c r="A73" s="40" t="s">
        <v>6</v>
      </c>
      <c r="B73" s="40" t="s">
        <v>8</v>
      </c>
      <c r="C73" s="40" t="s">
        <v>13</v>
      </c>
      <c r="D73" s="40" t="s">
        <v>14</v>
      </c>
      <c r="E73" s="73" t="s">
        <v>26</v>
      </c>
      <c r="F73" s="74" t="s">
        <v>27</v>
      </c>
      <c r="G73" s="75" t="s">
        <v>28</v>
      </c>
    </row>
    <row r="74" spans="1:13" x14ac:dyDescent="0.2">
      <c r="A74" s="137" t="s">
        <v>2</v>
      </c>
      <c r="B74" s="36">
        <v>2</v>
      </c>
      <c r="C74" s="27">
        <v>3275.6089999999999</v>
      </c>
      <c r="D74" s="70">
        <v>3270.9789999999998</v>
      </c>
      <c r="E74" s="70">
        <f>C74+D74</f>
        <v>6546.5879999999997</v>
      </c>
      <c r="F74" s="67">
        <f>(C74/E74)*100</f>
        <v>50.035361932047664</v>
      </c>
      <c r="G74" s="67">
        <f>(D74/E74)*100</f>
        <v>49.964638067952343</v>
      </c>
    </row>
    <row r="75" spans="1:13" x14ac:dyDescent="0.2">
      <c r="A75" s="137"/>
      <c r="B75" s="36">
        <v>4</v>
      </c>
      <c r="C75" s="23">
        <v>3399.8229999999999</v>
      </c>
      <c r="D75" s="71">
        <v>3275.8780000000002</v>
      </c>
      <c r="E75" s="71">
        <f t="shared" ref="E75:E137" si="3">C75+D75</f>
        <v>6675.701</v>
      </c>
      <c r="F75" s="68">
        <f t="shared" ref="F75:F137" si="4">(C75/E75)*100</f>
        <v>50.928329474312882</v>
      </c>
      <c r="G75" s="68">
        <f t="shared" ref="G75:G137" si="5">(D75/E75)*100</f>
        <v>49.071670525687118</v>
      </c>
    </row>
    <row r="76" spans="1:13" x14ac:dyDescent="0.2">
      <c r="A76" s="137"/>
      <c r="B76" s="36">
        <v>6</v>
      </c>
      <c r="C76" s="23">
        <v>5148.567</v>
      </c>
      <c r="D76" s="71">
        <v>3344.1959999999999</v>
      </c>
      <c r="E76" s="71">
        <f t="shared" si="3"/>
        <v>8492.762999999999</v>
      </c>
      <c r="F76" s="68">
        <f t="shared" si="4"/>
        <v>60.622991598847165</v>
      </c>
      <c r="G76" s="68">
        <f t="shared" si="5"/>
        <v>39.37700840115285</v>
      </c>
    </row>
    <row r="77" spans="1:13" x14ac:dyDescent="0.2">
      <c r="A77" s="137"/>
      <c r="B77" s="36">
        <v>8</v>
      </c>
      <c r="C77" s="23">
        <v>6497.6869999999999</v>
      </c>
      <c r="D77" s="71">
        <v>3307.5929999999998</v>
      </c>
      <c r="E77" s="71">
        <f t="shared" si="3"/>
        <v>9805.2799999999988</v>
      </c>
      <c r="F77" s="68">
        <f t="shared" si="4"/>
        <v>66.267225413246749</v>
      </c>
      <c r="G77" s="68">
        <f t="shared" si="5"/>
        <v>33.732774586753258</v>
      </c>
    </row>
    <row r="78" spans="1:13" x14ac:dyDescent="0.2">
      <c r="A78" s="137"/>
      <c r="B78" s="36">
        <v>10</v>
      </c>
      <c r="C78" s="23">
        <v>7941.4319999999998</v>
      </c>
      <c r="D78" s="71">
        <v>3312.1770000000001</v>
      </c>
      <c r="E78" s="71">
        <f t="shared" si="3"/>
        <v>11253.609</v>
      </c>
      <c r="F78" s="68">
        <f t="shared" si="4"/>
        <v>70.567868494453649</v>
      </c>
      <c r="G78" s="68">
        <f t="shared" si="5"/>
        <v>29.432131505546355</v>
      </c>
    </row>
    <row r="79" spans="1:13" x14ac:dyDescent="0.2">
      <c r="A79" s="137"/>
      <c r="B79" s="36">
        <v>12</v>
      </c>
      <c r="C79" s="23">
        <v>9317.3130000000001</v>
      </c>
      <c r="D79" s="71">
        <v>3294.6089999999999</v>
      </c>
      <c r="E79" s="71">
        <f t="shared" si="3"/>
        <v>12611.922</v>
      </c>
      <c r="F79" s="68">
        <f t="shared" si="4"/>
        <v>73.877026832230641</v>
      </c>
      <c r="G79" s="68">
        <f t="shared" si="5"/>
        <v>26.122973167769352</v>
      </c>
    </row>
    <row r="80" spans="1:13" x14ac:dyDescent="0.2">
      <c r="A80" s="137"/>
      <c r="B80" s="36">
        <v>14</v>
      </c>
      <c r="C80" s="23">
        <v>11078.592000000001</v>
      </c>
      <c r="D80" s="71">
        <v>3304.3969999999999</v>
      </c>
      <c r="E80" s="71">
        <f t="shared" si="3"/>
        <v>14382.989000000001</v>
      </c>
      <c r="F80" s="68">
        <f t="shared" si="4"/>
        <v>77.025658574862291</v>
      </c>
      <c r="G80" s="68">
        <f t="shared" si="5"/>
        <v>22.974341425137705</v>
      </c>
    </row>
    <row r="81" spans="1:7" x14ac:dyDescent="0.2">
      <c r="A81" s="137"/>
      <c r="B81" s="36">
        <v>16</v>
      </c>
      <c r="C81" s="23">
        <v>12688.975</v>
      </c>
      <c r="D81" s="71">
        <v>3309.279</v>
      </c>
      <c r="E81" s="71">
        <f t="shared" si="3"/>
        <v>15998.254000000001</v>
      </c>
      <c r="F81" s="68">
        <f t="shared" si="4"/>
        <v>79.314748971981558</v>
      </c>
      <c r="G81" s="68">
        <f t="shared" si="5"/>
        <v>20.685251028018431</v>
      </c>
    </row>
    <row r="82" spans="1:7" x14ac:dyDescent="0.2">
      <c r="A82" s="137"/>
      <c r="B82" s="36">
        <v>18</v>
      </c>
      <c r="C82" s="23">
        <v>15659.412</v>
      </c>
      <c r="D82" s="71">
        <v>4684.8670000000002</v>
      </c>
      <c r="E82" s="71">
        <f t="shared" si="3"/>
        <v>20344.279000000002</v>
      </c>
      <c r="F82" s="68">
        <f t="shared" si="4"/>
        <v>76.972066692557632</v>
      </c>
      <c r="G82" s="68">
        <f t="shared" si="5"/>
        <v>23.02793330744235</v>
      </c>
    </row>
    <row r="83" spans="1:7" x14ac:dyDescent="0.2">
      <c r="A83" s="137"/>
      <c r="B83" s="36">
        <v>20</v>
      </c>
      <c r="C83" s="23">
        <v>19294.127</v>
      </c>
      <c r="D83" s="71">
        <v>4871.0730000000003</v>
      </c>
      <c r="E83" s="71">
        <f t="shared" si="3"/>
        <v>24165.200000000001</v>
      </c>
      <c r="F83" s="68">
        <f t="shared" si="4"/>
        <v>79.84261251717345</v>
      </c>
      <c r="G83" s="68">
        <f t="shared" si="5"/>
        <v>20.157387482826543</v>
      </c>
    </row>
    <row r="84" spans="1:7" x14ac:dyDescent="0.2">
      <c r="A84" s="137"/>
      <c r="B84" s="36">
        <v>22</v>
      </c>
      <c r="C84" s="23">
        <v>18995.198</v>
      </c>
      <c r="D84" s="71">
        <v>4970.42</v>
      </c>
      <c r="E84" s="71">
        <f t="shared" si="3"/>
        <v>23965.618000000002</v>
      </c>
      <c r="F84" s="68">
        <f t="shared" si="4"/>
        <v>79.260205182274035</v>
      </c>
      <c r="G84" s="68">
        <f t="shared" si="5"/>
        <v>20.739794817725958</v>
      </c>
    </row>
    <row r="85" spans="1:7" x14ac:dyDescent="0.2">
      <c r="A85" s="137"/>
      <c r="B85" s="36">
        <v>24</v>
      </c>
      <c r="C85" s="23">
        <v>25259.14</v>
      </c>
      <c r="D85" s="71">
        <v>4898.4480000000003</v>
      </c>
      <c r="E85" s="71">
        <f t="shared" si="3"/>
        <v>30157.588</v>
      </c>
      <c r="F85" s="68">
        <f t="shared" si="4"/>
        <v>83.757162542309416</v>
      </c>
      <c r="G85" s="68">
        <f t="shared" si="5"/>
        <v>16.242837457690584</v>
      </c>
    </row>
    <row r="86" spans="1:7" x14ac:dyDescent="0.2">
      <c r="A86" s="137"/>
      <c r="B86" s="36">
        <v>26</v>
      </c>
      <c r="C86" s="23">
        <v>36297.885000000002</v>
      </c>
      <c r="D86" s="71">
        <v>5498.8940000000002</v>
      </c>
      <c r="E86" s="71">
        <f t="shared" si="3"/>
        <v>41796.779000000002</v>
      </c>
      <c r="F86" s="68">
        <f t="shared" si="4"/>
        <v>86.843737408569211</v>
      </c>
      <c r="G86" s="68">
        <f t="shared" si="5"/>
        <v>13.156262591430789</v>
      </c>
    </row>
    <row r="87" spans="1:7" x14ac:dyDescent="0.2">
      <c r="A87" s="137"/>
      <c r="B87" s="36">
        <v>28</v>
      </c>
      <c r="C87" s="23">
        <v>47114.118000000002</v>
      </c>
      <c r="D87" s="71">
        <v>5501.3329999999996</v>
      </c>
      <c r="E87" s="71">
        <f t="shared" si="3"/>
        <v>52615.451000000001</v>
      </c>
      <c r="F87" s="68">
        <f t="shared" si="4"/>
        <v>89.544263338158984</v>
      </c>
      <c r="G87" s="68">
        <f t="shared" si="5"/>
        <v>10.455736661841025</v>
      </c>
    </row>
    <row r="88" spans="1:7" x14ac:dyDescent="0.2">
      <c r="A88" s="137"/>
      <c r="B88" s="36">
        <v>30</v>
      </c>
      <c r="C88" s="23">
        <v>99210.876999999993</v>
      </c>
      <c r="D88" s="71">
        <v>5816.1469999999999</v>
      </c>
      <c r="E88" s="71">
        <f t="shared" si="3"/>
        <v>105027.02399999999</v>
      </c>
      <c r="F88" s="68">
        <f t="shared" si="4"/>
        <v>94.462237642761366</v>
      </c>
      <c r="G88" s="68">
        <f t="shared" si="5"/>
        <v>5.5377623572386483</v>
      </c>
    </row>
    <row r="89" spans="1:7" x14ac:dyDescent="0.2">
      <c r="A89" s="138"/>
      <c r="B89" s="37">
        <v>32</v>
      </c>
      <c r="C89" s="30">
        <v>26884.754000000001</v>
      </c>
      <c r="D89" s="72">
        <v>5771.1319999999996</v>
      </c>
      <c r="E89" s="72">
        <f t="shared" si="3"/>
        <v>32655.885999999999</v>
      </c>
      <c r="F89" s="69">
        <f t="shared" si="4"/>
        <v>82.327437081327389</v>
      </c>
      <c r="G89" s="69">
        <f t="shared" si="5"/>
        <v>17.672562918672611</v>
      </c>
    </row>
    <row r="90" spans="1:7" x14ac:dyDescent="0.2">
      <c r="A90" s="136" t="s">
        <v>3</v>
      </c>
      <c r="B90" s="35">
        <v>2</v>
      </c>
      <c r="C90" s="27">
        <v>15995.902</v>
      </c>
      <c r="D90" s="27">
        <v>15973.132</v>
      </c>
      <c r="E90" s="70">
        <f t="shared" si="3"/>
        <v>31969.034</v>
      </c>
      <c r="F90" s="67">
        <f t="shared" si="4"/>
        <v>50.035612586855137</v>
      </c>
      <c r="G90" s="67">
        <f t="shared" si="5"/>
        <v>49.964387413144856</v>
      </c>
    </row>
    <row r="91" spans="1:7" x14ac:dyDescent="0.2">
      <c r="A91" s="137"/>
      <c r="B91" s="36">
        <v>4</v>
      </c>
      <c r="C91" s="23">
        <v>10990.514999999999</v>
      </c>
      <c r="D91" s="23">
        <v>19185.038</v>
      </c>
      <c r="E91" s="71">
        <f t="shared" si="3"/>
        <v>30175.553</v>
      </c>
      <c r="F91" s="68">
        <f t="shared" si="4"/>
        <v>36.421917437602552</v>
      </c>
      <c r="G91" s="68">
        <f t="shared" si="5"/>
        <v>63.578082562397455</v>
      </c>
    </row>
    <row r="92" spans="1:7" x14ac:dyDescent="0.2">
      <c r="A92" s="137"/>
      <c r="B92" s="36">
        <v>6</v>
      </c>
      <c r="C92" s="23">
        <v>14599.463</v>
      </c>
      <c r="D92" s="23">
        <v>28637.596000000001</v>
      </c>
      <c r="E92" s="71">
        <f t="shared" si="3"/>
        <v>43237.059000000001</v>
      </c>
      <c r="F92" s="68">
        <f t="shared" si="4"/>
        <v>33.766087096719502</v>
      </c>
      <c r="G92" s="68">
        <f t="shared" si="5"/>
        <v>66.233912903280483</v>
      </c>
    </row>
    <row r="93" spans="1:7" x14ac:dyDescent="0.2">
      <c r="A93" s="137"/>
      <c r="B93" s="36">
        <v>8</v>
      </c>
      <c r="C93" s="23">
        <v>11375.078</v>
      </c>
      <c r="D93" s="23">
        <v>40326.675000000003</v>
      </c>
      <c r="E93" s="71">
        <f t="shared" si="3"/>
        <v>51701.753000000004</v>
      </c>
      <c r="F93" s="68">
        <f t="shared" si="4"/>
        <v>22.001339103530974</v>
      </c>
      <c r="G93" s="68">
        <f t="shared" si="5"/>
        <v>77.998660896469019</v>
      </c>
    </row>
    <row r="94" spans="1:7" x14ac:dyDescent="0.2">
      <c r="A94" s="137"/>
      <c r="B94" s="36">
        <v>10</v>
      </c>
      <c r="C94" s="23">
        <v>19986.84</v>
      </c>
      <c r="D94" s="23">
        <v>27015.111000000001</v>
      </c>
      <c r="E94" s="71">
        <f t="shared" si="3"/>
        <v>47001.951000000001</v>
      </c>
      <c r="F94" s="68">
        <f t="shared" si="4"/>
        <v>42.523426314792765</v>
      </c>
      <c r="G94" s="68">
        <f t="shared" si="5"/>
        <v>57.476573685207235</v>
      </c>
    </row>
    <row r="95" spans="1:7" x14ac:dyDescent="0.2">
      <c r="A95" s="137"/>
      <c r="B95" s="36">
        <v>12</v>
      </c>
      <c r="C95" s="23">
        <v>21364.61</v>
      </c>
      <c r="D95" s="23">
        <v>15381.246999999999</v>
      </c>
      <c r="E95" s="71">
        <f t="shared" si="3"/>
        <v>36745.857000000004</v>
      </c>
      <c r="F95" s="68">
        <f t="shared" si="4"/>
        <v>58.141547766867973</v>
      </c>
      <c r="G95" s="68">
        <f t="shared" si="5"/>
        <v>41.858452233132013</v>
      </c>
    </row>
    <row r="96" spans="1:7" x14ac:dyDescent="0.2">
      <c r="A96" s="137"/>
      <c r="B96" s="36">
        <v>14</v>
      </c>
      <c r="C96" s="23">
        <v>23703.043000000001</v>
      </c>
      <c r="D96" s="23">
        <v>12206.028</v>
      </c>
      <c r="E96" s="71">
        <f t="shared" si="3"/>
        <v>35909.071000000004</v>
      </c>
      <c r="F96" s="68">
        <f t="shared" si="4"/>
        <v>66.008510774338873</v>
      </c>
      <c r="G96" s="68">
        <f t="shared" si="5"/>
        <v>33.991489225661113</v>
      </c>
    </row>
    <row r="97" spans="1:7" x14ac:dyDescent="0.2">
      <c r="A97" s="137"/>
      <c r="B97" s="36">
        <v>16</v>
      </c>
      <c r="C97" s="23">
        <v>26477.331999999999</v>
      </c>
      <c r="D97" s="23">
        <v>11926.597</v>
      </c>
      <c r="E97" s="71">
        <f t="shared" si="3"/>
        <v>38403.928999999996</v>
      </c>
      <c r="F97" s="68">
        <f t="shared" si="4"/>
        <v>68.944331190696658</v>
      </c>
      <c r="G97" s="68">
        <f t="shared" si="5"/>
        <v>31.055668809303345</v>
      </c>
    </row>
    <row r="98" spans="1:7" x14ac:dyDescent="0.2">
      <c r="A98" s="137"/>
      <c r="B98" s="36">
        <v>18</v>
      </c>
      <c r="C98" s="23">
        <v>38949.654999999999</v>
      </c>
      <c r="D98" s="23">
        <v>45861.040999999997</v>
      </c>
      <c r="E98" s="71">
        <f t="shared" si="3"/>
        <v>84810.695999999996</v>
      </c>
      <c r="F98" s="68">
        <f t="shared" si="4"/>
        <v>45.925404267405142</v>
      </c>
      <c r="G98" s="68">
        <f t="shared" si="5"/>
        <v>54.074595732594858</v>
      </c>
    </row>
    <row r="99" spans="1:7" x14ac:dyDescent="0.2">
      <c r="A99" s="137"/>
      <c r="B99" s="36">
        <v>20</v>
      </c>
      <c r="C99" s="23">
        <v>42612.046999999999</v>
      </c>
      <c r="D99" s="23">
        <v>23333.574000000001</v>
      </c>
      <c r="E99" s="71">
        <f t="shared" si="3"/>
        <v>65945.620999999999</v>
      </c>
      <c r="F99" s="68">
        <f t="shared" si="4"/>
        <v>64.616947044899305</v>
      </c>
      <c r="G99" s="68">
        <f t="shared" si="5"/>
        <v>35.383052955100695</v>
      </c>
    </row>
    <row r="100" spans="1:7" x14ac:dyDescent="0.2">
      <c r="A100" s="137"/>
      <c r="B100" s="36">
        <v>22</v>
      </c>
      <c r="C100" s="23">
        <v>31711.805</v>
      </c>
      <c r="D100" s="23">
        <v>26373.47</v>
      </c>
      <c r="E100" s="71">
        <f t="shared" si="3"/>
        <v>58085.275000000001</v>
      </c>
      <c r="F100" s="68">
        <f t="shared" si="4"/>
        <v>54.595256715234633</v>
      </c>
      <c r="G100" s="68">
        <f t="shared" si="5"/>
        <v>45.404743284765374</v>
      </c>
    </row>
    <row r="101" spans="1:7" x14ac:dyDescent="0.2">
      <c r="A101" s="137"/>
      <c r="B101" s="36">
        <v>24</v>
      </c>
      <c r="C101" s="23">
        <v>49236.394</v>
      </c>
      <c r="D101" s="23">
        <v>26903.462</v>
      </c>
      <c r="E101" s="71">
        <f t="shared" si="3"/>
        <v>76139.856</v>
      </c>
      <c r="F101" s="68">
        <f t="shared" si="4"/>
        <v>64.665730389613557</v>
      </c>
      <c r="G101" s="68">
        <f t="shared" si="5"/>
        <v>35.334269610386443</v>
      </c>
    </row>
    <row r="102" spans="1:7" x14ac:dyDescent="0.2">
      <c r="A102" s="137"/>
      <c r="B102" s="36">
        <v>26</v>
      </c>
      <c r="C102" s="23">
        <v>114336.22100000001</v>
      </c>
      <c r="D102" s="23">
        <v>27020.056</v>
      </c>
      <c r="E102" s="71">
        <f t="shared" si="3"/>
        <v>141356.277</v>
      </c>
      <c r="F102" s="68">
        <f t="shared" si="4"/>
        <v>80.88513890331167</v>
      </c>
      <c r="G102" s="68">
        <f t="shared" si="5"/>
        <v>19.114861096688333</v>
      </c>
    </row>
    <row r="103" spans="1:7" x14ac:dyDescent="0.2">
      <c r="A103" s="137"/>
      <c r="B103" s="36">
        <v>28</v>
      </c>
      <c r="C103" s="23">
        <v>49412.45</v>
      </c>
      <c r="D103" s="23">
        <v>21426.526999999998</v>
      </c>
      <c r="E103" s="71">
        <f t="shared" si="3"/>
        <v>70838.976999999999</v>
      </c>
      <c r="F103" s="68">
        <f t="shared" si="4"/>
        <v>69.753195334822522</v>
      </c>
      <c r="G103" s="68">
        <f t="shared" si="5"/>
        <v>30.246804665177475</v>
      </c>
    </row>
    <row r="104" spans="1:7" x14ac:dyDescent="0.2">
      <c r="A104" s="137"/>
      <c r="B104" s="36">
        <v>30</v>
      </c>
      <c r="C104" s="23">
        <v>107972.465</v>
      </c>
      <c r="D104" s="23">
        <v>21483.458999999999</v>
      </c>
      <c r="E104" s="71">
        <f t="shared" si="3"/>
        <v>129455.924</v>
      </c>
      <c r="F104" s="68">
        <f t="shared" si="4"/>
        <v>83.404808110596775</v>
      </c>
      <c r="G104" s="68">
        <f t="shared" si="5"/>
        <v>16.595191889403221</v>
      </c>
    </row>
    <row r="105" spans="1:7" x14ac:dyDescent="0.2">
      <c r="A105" s="138"/>
      <c r="B105" s="37">
        <v>32</v>
      </c>
      <c r="C105" s="30">
        <v>507178.53200000001</v>
      </c>
      <c r="D105" s="30">
        <v>22564.343000000001</v>
      </c>
      <c r="E105" s="72">
        <f t="shared" si="3"/>
        <v>529742.875</v>
      </c>
      <c r="F105" s="69">
        <f t="shared" si="4"/>
        <v>95.740510337208406</v>
      </c>
      <c r="G105" s="69">
        <f t="shared" si="5"/>
        <v>4.2594896627915952</v>
      </c>
    </row>
    <row r="106" spans="1:7" x14ac:dyDescent="0.2">
      <c r="A106" s="137" t="s">
        <v>4</v>
      </c>
      <c r="B106" s="36">
        <v>2</v>
      </c>
      <c r="C106" s="27">
        <v>63090.826999999997</v>
      </c>
      <c r="D106" s="27">
        <v>63001.279000000002</v>
      </c>
      <c r="E106" s="70">
        <f t="shared" si="3"/>
        <v>126092.106</v>
      </c>
      <c r="F106" s="67">
        <f t="shared" si="4"/>
        <v>50.035508963582544</v>
      </c>
      <c r="G106" s="67">
        <f t="shared" si="5"/>
        <v>49.964491036417456</v>
      </c>
    </row>
    <row r="107" spans="1:7" x14ac:dyDescent="0.2">
      <c r="A107" s="137"/>
      <c r="B107" s="36">
        <v>4</v>
      </c>
      <c r="C107" s="23">
        <v>35635.947</v>
      </c>
      <c r="D107" s="23">
        <v>77920.322</v>
      </c>
      <c r="E107" s="71">
        <f t="shared" si="3"/>
        <v>113556.269</v>
      </c>
      <c r="F107" s="68">
        <f t="shared" si="4"/>
        <v>31.381752248306078</v>
      </c>
      <c r="G107" s="68">
        <f t="shared" si="5"/>
        <v>68.618247751693914</v>
      </c>
    </row>
    <row r="108" spans="1:7" x14ac:dyDescent="0.2">
      <c r="A108" s="137"/>
      <c r="B108" s="36">
        <v>6</v>
      </c>
      <c r="C108" s="23">
        <v>34999.216</v>
      </c>
      <c r="D108" s="23">
        <v>111148.211</v>
      </c>
      <c r="E108" s="71">
        <f t="shared" si="3"/>
        <v>146147.427</v>
      </c>
      <c r="F108" s="68">
        <f t="shared" si="4"/>
        <v>23.947883803660808</v>
      </c>
      <c r="G108" s="68">
        <f t="shared" si="5"/>
        <v>76.052116196339199</v>
      </c>
    </row>
    <row r="109" spans="1:7" x14ac:dyDescent="0.2">
      <c r="A109" s="137"/>
      <c r="B109" s="36">
        <v>8</v>
      </c>
      <c r="C109" s="23">
        <v>36075.832999999999</v>
      </c>
      <c r="D109" s="23">
        <v>150296.94899999999</v>
      </c>
      <c r="E109" s="71">
        <f t="shared" si="3"/>
        <v>186372.78200000001</v>
      </c>
      <c r="F109" s="68">
        <f t="shared" si="4"/>
        <v>19.356814129651184</v>
      </c>
      <c r="G109" s="68">
        <f t="shared" si="5"/>
        <v>80.643185870348816</v>
      </c>
    </row>
    <row r="110" spans="1:7" x14ac:dyDescent="0.2">
      <c r="A110" s="137"/>
      <c r="B110" s="36">
        <v>10</v>
      </c>
      <c r="C110" s="23">
        <v>58751.309000000001</v>
      </c>
      <c r="D110" s="23">
        <v>135054.101</v>
      </c>
      <c r="E110" s="71">
        <f t="shared" si="3"/>
        <v>193805.41</v>
      </c>
      <c r="F110" s="68">
        <f t="shared" si="4"/>
        <v>30.314586677430729</v>
      </c>
      <c r="G110" s="68">
        <f t="shared" si="5"/>
        <v>69.685413322569261</v>
      </c>
    </row>
    <row r="111" spans="1:7" x14ac:dyDescent="0.2">
      <c r="A111" s="137"/>
      <c r="B111" s="36">
        <v>12</v>
      </c>
      <c r="C111" s="23">
        <v>61440.178</v>
      </c>
      <c r="D111" s="23">
        <v>131342.58100000001</v>
      </c>
      <c r="E111" s="71">
        <f t="shared" si="3"/>
        <v>192782.75900000002</v>
      </c>
      <c r="F111" s="68">
        <f t="shared" si="4"/>
        <v>31.870162206777003</v>
      </c>
      <c r="G111" s="68">
        <f t="shared" si="5"/>
        <v>68.12983779322299</v>
      </c>
    </row>
    <row r="112" spans="1:7" x14ac:dyDescent="0.2">
      <c r="A112" s="137"/>
      <c r="B112" s="36">
        <v>14</v>
      </c>
      <c r="C112" s="23">
        <v>50727.786</v>
      </c>
      <c r="D112" s="23">
        <v>143640.073</v>
      </c>
      <c r="E112" s="71">
        <f t="shared" si="3"/>
        <v>194367.859</v>
      </c>
      <c r="F112" s="68">
        <f t="shared" si="4"/>
        <v>26.098855161027423</v>
      </c>
      <c r="G112" s="68">
        <f t="shared" si="5"/>
        <v>73.901144838972584</v>
      </c>
    </row>
    <row r="113" spans="1:7" x14ac:dyDescent="0.2">
      <c r="A113" s="137"/>
      <c r="B113" s="36">
        <v>16</v>
      </c>
      <c r="C113" s="23">
        <v>53891.097000000002</v>
      </c>
      <c r="D113" s="23">
        <v>139236.682</v>
      </c>
      <c r="E113" s="71">
        <f t="shared" si="3"/>
        <v>193127.77900000001</v>
      </c>
      <c r="F113" s="68">
        <f t="shared" si="4"/>
        <v>27.90437361162839</v>
      </c>
      <c r="G113" s="68">
        <f t="shared" si="5"/>
        <v>72.095626388371599</v>
      </c>
    </row>
    <row r="114" spans="1:7" x14ac:dyDescent="0.2">
      <c r="A114" s="137"/>
      <c r="B114" s="36">
        <v>18</v>
      </c>
      <c r="C114" s="23">
        <v>130002.97100000001</v>
      </c>
      <c r="D114" s="23">
        <v>179700.45800000001</v>
      </c>
      <c r="E114" s="71">
        <f t="shared" si="3"/>
        <v>309703.429</v>
      </c>
      <c r="F114" s="68">
        <f t="shared" si="4"/>
        <v>41.97660045927357</v>
      </c>
      <c r="G114" s="68">
        <f t="shared" si="5"/>
        <v>58.02339954072643</v>
      </c>
    </row>
    <row r="115" spans="1:7" x14ac:dyDescent="0.2">
      <c r="A115" s="137"/>
      <c r="B115" s="36">
        <v>20</v>
      </c>
      <c r="C115" s="23">
        <v>147112.29399999999</v>
      </c>
      <c r="D115" s="23">
        <v>206388.454</v>
      </c>
      <c r="E115" s="71">
        <f t="shared" si="3"/>
        <v>353500.74800000002</v>
      </c>
      <c r="F115" s="68">
        <f t="shared" si="4"/>
        <v>41.615836694071149</v>
      </c>
      <c r="G115" s="68">
        <f t="shared" si="5"/>
        <v>58.384163305928837</v>
      </c>
    </row>
    <row r="116" spans="1:7" x14ac:dyDescent="0.2">
      <c r="A116" s="137"/>
      <c r="B116" s="36">
        <v>22</v>
      </c>
      <c r="C116" s="23">
        <v>135221.114</v>
      </c>
      <c r="D116" s="23">
        <v>219771.54800000001</v>
      </c>
      <c r="E116" s="71">
        <f t="shared" si="3"/>
        <v>354992.66200000001</v>
      </c>
      <c r="F116" s="68">
        <f t="shared" si="4"/>
        <v>38.091242009954563</v>
      </c>
      <c r="G116" s="68">
        <f t="shared" si="5"/>
        <v>61.908757990045437</v>
      </c>
    </row>
    <row r="117" spans="1:7" x14ac:dyDescent="0.2">
      <c r="A117" s="137"/>
      <c r="B117" s="36">
        <v>24</v>
      </c>
      <c r="C117" s="23">
        <v>152840.41399999999</v>
      </c>
      <c r="D117" s="23">
        <v>244730.71400000001</v>
      </c>
      <c r="E117" s="71">
        <f t="shared" si="3"/>
        <v>397571.12800000003</v>
      </c>
      <c r="F117" s="68">
        <f t="shared" si="4"/>
        <v>38.443539592241208</v>
      </c>
      <c r="G117" s="68">
        <f t="shared" si="5"/>
        <v>61.556460407758784</v>
      </c>
    </row>
    <row r="118" spans="1:7" x14ac:dyDescent="0.2">
      <c r="A118" s="137"/>
      <c r="B118" s="36">
        <v>26</v>
      </c>
      <c r="C118" s="23">
        <v>133902.46299999999</v>
      </c>
      <c r="D118" s="23">
        <v>268429.49</v>
      </c>
      <c r="E118" s="71">
        <f t="shared" si="3"/>
        <v>402331.95299999998</v>
      </c>
      <c r="F118" s="68">
        <f t="shared" si="4"/>
        <v>33.281588002531834</v>
      </c>
      <c r="G118" s="68">
        <f t="shared" si="5"/>
        <v>66.718411997468181</v>
      </c>
    </row>
    <row r="119" spans="1:7" x14ac:dyDescent="0.2">
      <c r="A119" s="137"/>
      <c r="B119" s="36">
        <v>28</v>
      </c>
      <c r="C119" s="23">
        <v>178030.80900000001</v>
      </c>
      <c r="D119" s="23">
        <v>271964.78499999997</v>
      </c>
      <c r="E119" s="71">
        <f t="shared" si="3"/>
        <v>449995.59399999998</v>
      </c>
      <c r="F119" s="68">
        <f t="shared" si="4"/>
        <v>39.562789363666525</v>
      </c>
      <c r="G119" s="68">
        <f t="shared" si="5"/>
        <v>60.437210636333475</v>
      </c>
    </row>
    <row r="120" spans="1:7" x14ac:dyDescent="0.2">
      <c r="A120" s="137"/>
      <c r="B120" s="36">
        <v>30</v>
      </c>
      <c r="C120" s="23">
        <v>206808.878</v>
      </c>
      <c r="D120" s="23">
        <v>346985.576</v>
      </c>
      <c r="E120" s="71">
        <f t="shared" si="3"/>
        <v>553794.45400000003</v>
      </c>
      <c r="F120" s="68">
        <f t="shared" si="4"/>
        <v>37.34397780733282</v>
      </c>
      <c r="G120" s="68">
        <f t="shared" si="5"/>
        <v>62.656022192667173</v>
      </c>
    </row>
    <row r="121" spans="1:7" x14ac:dyDescent="0.2">
      <c r="A121" s="138"/>
      <c r="B121" s="37">
        <v>32</v>
      </c>
      <c r="C121" s="30">
        <v>683885.36800000002</v>
      </c>
      <c r="D121" s="30">
        <v>236131.872</v>
      </c>
      <c r="E121" s="72">
        <f t="shared" si="3"/>
        <v>920017.24</v>
      </c>
      <c r="F121" s="69">
        <f t="shared" si="4"/>
        <v>74.33397313293824</v>
      </c>
      <c r="G121" s="69">
        <f t="shared" si="5"/>
        <v>25.666026867061753</v>
      </c>
    </row>
    <row r="122" spans="1:7" x14ac:dyDescent="0.2">
      <c r="A122" s="137" t="s">
        <v>5</v>
      </c>
      <c r="B122" s="36">
        <v>2</v>
      </c>
      <c r="C122" s="27">
        <v>241968.008</v>
      </c>
      <c r="D122" s="27">
        <v>241612.478</v>
      </c>
      <c r="E122" s="70">
        <f t="shared" si="3"/>
        <v>483580.48600000003</v>
      </c>
      <c r="F122" s="67">
        <f t="shared" si="4"/>
        <v>50.036760168192565</v>
      </c>
      <c r="G122" s="67">
        <f t="shared" si="5"/>
        <v>49.963239831807435</v>
      </c>
    </row>
    <row r="123" spans="1:7" x14ac:dyDescent="0.2">
      <c r="A123" s="137"/>
      <c r="B123" s="36">
        <v>4</v>
      </c>
      <c r="C123" s="23">
        <v>119469.17600000001</v>
      </c>
      <c r="D123" s="23">
        <v>304040.94400000002</v>
      </c>
      <c r="E123" s="71">
        <f t="shared" si="3"/>
        <v>423510.12</v>
      </c>
      <c r="F123" s="68">
        <f t="shared" si="4"/>
        <v>28.209284821812524</v>
      </c>
      <c r="G123" s="68">
        <f t="shared" si="5"/>
        <v>71.790715178187483</v>
      </c>
    </row>
    <row r="124" spans="1:7" x14ac:dyDescent="0.2">
      <c r="A124" s="137"/>
      <c r="B124" s="36">
        <v>6</v>
      </c>
      <c r="C124" s="23">
        <v>114823.38800000001</v>
      </c>
      <c r="D124" s="23">
        <v>452038.25599999999</v>
      </c>
      <c r="E124" s="71">
        <f t="shared" si="3"/>
        <v>566861.64399999997</v>
      </c>
      <c r="F124" s="68">
        <f t="shared" si="4"/>
        <v>20.255981193181597</v>
      </c>
      <c r="G124" s="68">
        <f t="shared" si="5"/>
        <v>79.744018806818403</v>
      </c>
    </row>
    <row r="125" spans="1:7" x14ac:dyDescent="0.2">
      <c r="A125" s="137"/>
      <c r="B125" s="36">
        <v>8</v>
      </c>
      <c r="C125" s="23">
        <v>124300.999</v>
      </c>
      <c r="D125" s="23">
        <v>663404.76399999997</v>
      </c>
      <c r="E125" s="71">
        <f t="shared" si="3"/>
        <v>787705.76299999992</v>
      </c>
      <c r="F125" s="68">
        <f t="shared" si="4"/>
        <v>15.780130708527013</v>
      </c>
      <c r="G125" s="68">
        <f t="shared" si="5"/>
        <v>84.219869291472989</v>
      </c>
    </row>
    <row r="126" spans="1:7" x14ac:dyDescent="0.2">
      <c r="A126" s="137"/>
      <c r="B126" s="36">
        <v>10</v>
      </c>
      <c r="C126" s="23">
        <v>191509.83300000001</v>
      </c>
      <c r="D126" s="23">
        <v>562249.495</v>
      </c>
      <c r="E126" s="71">
        <f t="shared" si="3"/>
        <v>753759.32799999998</v>
      </c>
      <c r="F126" s="68">
        <f t="shared" si="4"/>
        <v>25.407291941334361</v>
      </c>
      <c r="G126" s="68">
        <f t="shared" si="5"/>
        <v>74.59270805866565</v>
      </c>
    </row>
    <row r="127" spans="1:7" x14ac:dyDescent="0.2">
      <c r="A127" s="137"/>
      <c r="B127" s="36">
        <v>12</v>
      </c>
      <c r="C127" s="23">
        <v>202485.22899999999</v>
      </c>
      <c r="D127" s="23">
        <v>553761.93599999999</v>
      </c>
      <c r="E127" s="71">
        <f t="shared" si="3"/>
        <v>756247.16500000004</v>
      </c>
      <c r="F127" s="68">
        <f t="shared" si="4"/>
        <v>26.775006687132503</v>
      </c>
      <c r="G127" s="68">
        <f t="shared" si="5"/>
        <v>73.224993312867497</v>
      </c>
    </row>
    <row r="128" spans="1:7" x14ac:dyDescent="0.2">
      <c r="A128" s="137"/>
      <c r="B128" s="36">
        <v>14</v>
      </c>
      <c r="C128" s="23">
        <v>139806.68400000001</v>
      </c>
      <c r="D128" s="23">
        <v>611884.65399999998</v>
      </c>
      <c r="E128" s="71">
        <f t="shared" si="3"/>
        <v>751691.33799999999</v>
      </c>
      <c r="F128" s="68">
        <f t="shared" si="4"/>
        <v>18.598948389105956</v>
      </c>
      <c r="G128" s="68">
        <f t="shared" si="5"/>
        <v>81.401051610894044</v>
      </c>
    </row>
    <row r="129" spans="1:7" x14ac:dyDescent="0.2">
      <c r="A129" s="137"/>
      <c r="B129" s="36">
        <v>16</v>
      </c>
      <c r="C129" s="23">
        <v>267657.58799999999</v>
      </c>
      <c r="D129" s="23">
        <v>547789.47100000002</v>
      </c>
      <c r="E129" s="71">
        <f t="shared" si="3"/>
        <v>815447.05900000001</v>
      </c>
      <c r="F129" s="68">
        <f t="shared" si="4"/>
        <v>32.823416927670834</v>
      </c>
      <c r="G129" s="68">
        <f t="shared" si="5"/>
        <v>67.176583072329166</v>
      </c>
    </row>
    <row r="130" spans="1:7" x14ac:dyDescent="0.2">
      <c r="A130" s="137"/>
      <c r="B130" s="36">
        <v>18</v>
      </c>
      <c r="C130" s="23">
        <v>516350.815</v>
      </c>
      <c r="D130" s="23">
        <v>754078.37699999998</v>
      </c>
      <c r="E130" s="71">
        <f t="shared" si="3"/>
        <v>1270429.192</v>
      </c>
      <c r="F130" s="68">
        <f t="shared" si="4"/>
        <v>40.643809056931687</v>
      </c>
      <c r="G130" s="68">
        <f t="shared" si="5"/>
        <v>59.356190943068313</v>
      </c>
    </row>
    <row r="131" spans="1:7" x14ac:dyDescent="0.2">
      <c r="A131" s="137"/>
      <c r="B131" s="36">
        <v>20</v>
      </c>
      <c r="C131" s="23">
        <v>429895.283</v>
      </c>
      <c r="D131" s="23">
        <v>680188.09299999999</v>
      </c>
      <c r="E131" s="71">
        <f t="shared" si="3"/>
        <v>1110083.3759999999</v>
      </c>
      <c r="F131" s="68">
        <f t="shared" si="4"/>
        <v>38.726395899113079</v>
      </c>
      <c r="G131" s="68">
        <f t="shared" si="5"/>
        <v>61.273604100886928</v>
      </c>
    </row>
    <row r="132" spans="1:7" x14ac:dyDescent="0.2">
      <c r="A132" s="137"/>
      <c r="B132" s="36">
        <v>22</v>
      </c>
      <c r="C132" s="23">
        <v>448210.93900000001</v>
      </c>
      <c r="D132" s="23">
        <v>911545.29700000002</v>
      </c>
      <c r="E132" s="71">
        <f t="shared" si="3"/>
        <v>1359756.236</v>
      </c>
      <c r="F132" s="68">
        <f t="shared" si="4"/>
        <v>32.962594848507834</v>
      </c>
      <c r="G132" s="68">
        <f t="shared" si="5"/>
        <v>67.037405151492166</v>
      </c>
    </row>
    <row r="133" spans="1:7" x14ac:dyDescent="0.2">
      <c r="A133" s="137"/>
      <c r="B133" s="36">
        <v>24</v>
      </c>
      <c r="C133" s="23">
        <v>534560.60400000005</v>
      </c>
      <c r="D133" s="23">
        <v>1002196.31</v>
      </c>
      <c r="E133" s="71">
        <f t="shared" si="3"/>
        <v>1536756.9140000001</v>
      </c>
      <c r="F133" s="68">
        <f t="shared" si="4"/>
        <v>34.784981224428059</v>
      </c>
      <c r="G133" s="68">
        <f t="shared" si="5"/>
        <v>65.215018775571949</v>
      </c>
    </row>
    <row r="134" spans="1:7" x14ac:dyDescent="0.2">
      <c r="A134" s="137"/>
      <c r="B134" s="36">
        <v>26</v>
      </c>
      <c r="C134" s="23">
        <v>419485.04499999998</v>
      </c>
      <c r="D134" s="23">
        <v>1025056.706</v>
      </c>
      <c r="E134" s="71">
        <f t="shared" si="3"/>
        <v>1444541.7509999999</v>
      </c>
      <c r="F134" s="68">
        <f t="shared" si="4"/>
        <v>29.039316081352919</v>
      </c>
      <c r="G134" s="68">
        <f t="shared" si="5"/>
        <v>70.960683918647078</v>
      </c>
    </row>
    <row r="135" spans="1:7" x14ac:dyDescent="0.2">
      <c r="A135" s="137"/>
      <c r="B135" s="36">
        <v>28</v>
      </c>
      <c r="C135" s="23">
        <v>598553.43700000003</v>
      </c>
      <c r="D135" s="23">
        <v>1373087.0730000001</v>
      </c>
      <c r="E135" s="71">
        <f t="shared" si="3"/>
        <v>1971640.5100000002</v>
      </c>
      <c r="F135" s="68">
        <f t="shared" si="4"/>
        <v>30.358142570320791</v>
      </c>
      <c r="G135" s="68">
        <f t="shared" si="5"/>
        <v>69.641857429679206</v>
      </c>
    </row>
    <row r="136" spans="1:7" x14ac:dyDescent="0.2">
      <c r="A136" s="137"/>
      <c r="B136" s="36">
        <v>30</v>
      </c>
      <c r="C136" s="23">
        <v>607522.53799999994</v>
      </c>
      <c r="D136" s="23">
        <v>1217621.8940000001</v>
      </c>
      <c r="E136" s="71">
        <f t="shared" si="3"/>
        <v>1825144.432</v>
      </c>
      <c r="F136" s="68">
        <f t="shared" si="4"/>
        <v>33.286271888864952</v>
      </c>
      <c r="G136" s="68">
        <f t="shared" si="5"/>
        <v>66.713728111135055</v>
      </c>
    </row>
    <row r="137" spans="1:7" x14ac:dyDescent="0.2">
      <c r="A137" s="138"/>
      <c r="B137" s="37">
        <v>32</v>
      </c>
      <c r="C137" s="30">
        <v>869529.83499999996</v>
      </c>
      <c r="D137" s="30">
        <v>897806.08299999998</v>
      </c>
      <c r="E137" s="72">
        <f t="shared" si="3"/>
        <v>1767335.9180000001</v>
      </c>
      <c r="F137" s="69">
        <f t="shared" si="4"/>
        <v>49.200031875321166</v>
      </c>
      <c r="G137" s="69">
        <f t="shared" si="5"/>
        <v>50.799968124678827</v>
      </c>
    </row>
    <row r="139" spans="1:7" ht="17" thickBot="1" x14ac:dyDescent="0.25"/>
    <row r="140" spans="1:7" ht="17" thickBot="1" x14ac:dyDescent="0.25">
      <c r="A140" s="133" t="s">
        <v>22</v>
      </c>
      <c r="B140" s="134"/>
      <c r="C140" s="134"/>
      <c r="D140" s="134"/>
      <c r="E140" s="134"/>
      <c r="F140" s="134"/>
      <c r="G140" s="135"/>
    </row>
    <row r="142" spans="1:7" x14ac:dyDescent="0.2">
      <c r="A142" s="40" t="s">
        <v>6</v>
      </c>
      <c r="B142" s="40" t="s">
        <v>8</v>
      </c>
      <c r="C142" s="40" t="s">
        <v>13</v>
      </c>
      <c r="D142" s="40" t="s">
        <v>14</v>
      </c>
      <c r="E142" s="73" t="s">
        <v>26</v>
      </c>
      <c r="F142" s="74" t="s">
        <v>27</v>
      </c>
      <c r="G142" s="75" t="s">
        <v>28</v>
      </c>
    </row>
    <row r="143" spans="1:7" x14ac:dyDescent="0.2">
      <c r="A143" s="137" t="s">
        <v>2</v>
      </c>
      <c r="B143" s="36">
        <v>2</v>
      </c>
      <c r="C143" s="55">
        <v>7207.7550000000001</v>
      </c>
      <c r="D143" s="27">
        <v>7202.5709999999999</v>
      </c>
      <c r="E143" s="55">
        <f>C143+D143</f>
        <v>14410.326000000001</v>
      </c>
      <c r="F143" s="77">
        <f>(C143/E143)*100</f>
        <v>50.017987101749114</v>
      </c>
      <c r="G143" s="67">
        <f>(D143/E143)*100</f>
        <v>49.982012898250879</v>
      </c>
    </row>
    <row r="144" spans="1:7" x14ac:dyDescent="0.2">
      <c r="A144" s="137"/>
      <c r="B144" s="36">
        <v>4</v>
      </c>
      <c r="C144" s="49">
        <v>8867.7819999999992</v>
      </c>
      <c r="D144" s="23">
        <v>7226.6530000000002</v>
      </c>
      <c r="E144" s="49">
        <f t="shared" ref="E144:E206" si="6">C144+D144</f>
        <v>16094.434999999999</v>
      </c>
      <c r="F144" s="78">
        <f t="shared" ref="F144:F206" si="7">(C144/E144)*100</f>
        <v>55.098436198599074</v>
      </c>
      <c r="G144" s="68">
        <f t="shared" ref="G144:G206" si="8">(D144/E144)*100</f>
        <v>44.901563801400926</v>
      </c>
    </row>
    <row r="145" spans="1:7" x14ac:dyDescent="0.2">
      <c r="A145" s="137"/>
      <c r="B145" s="36">
        <v>6</v>
      </c>
      <c r="C145" s="49">
        <v>12936.775</v>
      </c>
      <c r="D145" s="23">
        <v>7248.6719999999996</v>
      </c>
      <c r="E145" s="49">
        <f t="shared" si="6"/>
        <v>20185.447</v>
      </c>
      <c r="F145" s="78">
        <f t="shared" si="7"/>
        <v>64.089613670680663</v>
      </c>
      <c r="G145" s="68">
        <f t="shared" si="8"/>
        <v>35.91038632931933</v>
      </c>
    </row>
    <row r="146" spans="1:7" x14ac:dyDescent="0.2">
      <c r="A146" s="137"/>
      <c r="B146" s="36">
        <v>8</v>
      </c>
      <c r="C146" s="49">
        <v>17177.413</v>
      </c>
      <c r="D146" s="23">
        <v>7280.0150000000003</v>
      </c>
      <c r="E146" s="49">
        <f t="shared" si="6"/>
        <v>24457.428</v>
      </c>
      <c r="F146" s="78">
        <f t="shared" si="7"/>
        <v>70.233930567024458</v>
      </c>
      <c r="G146" s="68">
        <f t="shared" si="8"/>
        <v>29.766069432975538</v>
      </c>
    </row>
    <row r="147" spans="1:7" x14ac:dyDescent="0.2">
      <c r="A147" s="137"/>
      <c r="B147" s="36">
        <v>10</v>
      </c>
      <c r="C147" s="49">
        <v>21466.654999999999</v>
      </c>
      <c r="D147" s="23">
        <v>7257.058</v>
      </c>
      <c r="E147" s="49">
        <f t="shared" si="6"/>
        <v>28723.713</v>
      </c>
      <c r="F147" s="78">
        <f t="shared" si="7"/>
        <v>74.734958534086445</v>
      </c>
      <c r="G147" s="68">
        <f t="shared" si="8"/>
        <v>25.265041465913544</v>
      </c>
    </row>
    <row r="148" spans="1:7" x14ac:dyDescent="0.2">
      <c r="A148" s="137"/>
      <c r="B148" s="36">
        <v>12</v>
      </c>
      <c r="C148" s="49">
        <v>25313.554</v>
      </c>
      <c r="D148" s="23">
        <v>7259.0839999999998</v>
      </c>
      <c r="E148" s="49">
        <f t="shared" si="6"/>
        <v>32572.637999999999</v>
      </c>
      <c r="F148" s="78">
        <f t="shared" si="7"/>
        <v>77.714166104691913</v>
      </c>
      <c r="G148" s="68">
        <f t="shared" si="8"/>
        <v>22.28583389530808</v>
      </c>
    </row>
    <row r="149" spans="1:7" x14ac:dyDescent="0.2">
      <c r="A149" s="137"/>
      <c r="B149" s="36">
        <v>14</v>
      </c>
      <c r="C149" s="49">
        <v>29020.151000000002</v>
      </c>
      <c r="D149" s="23">
        <v>7270.6139999999996</v>
      </c>
      <c r="E149" s="49">
        <f t="shared" si="6"/>
        <v>36290.764999999999</v>
      </c>
      <c r="F149" s="78">
        <f t="shared" si="7"/>
        <v>79.965663440823036</v>
      </c>
      <c r="G149" s="68">
        <f t="shared" si="8"/>
        <v>20.034336559176968</v>
      </c>
    </row>
    <row r="150" spans="1:7" x14ac:dyDescent="0.2">
      <c r="A150" s="137"/>
      <c r="B150" s="36">
        <v>16</v>
      </c>
      <c r="C150" s="49">
        <v>32491.246999999999</v>
      </c>
      <c r="D150" s="23">
        <v>7285.4369999999999</v>
      </c>
      <c r="E150" s="49">
        <f t="shared" si="6"/>
        <v>39776.684000000001</v>
      </c>
      <c r="F150" s="78">
        <f t="shared" si="7"/>
        <v>81.684151951932435</v>
      </c>
      <c r="G150" s="68">
        <f t="shared" si="8"/>
        <v>18.315848048067558</v>
      </c>
    </row>
    <row r="151" spans="1:7" x14ac:dyDescent="0.2">
      <c r="A151" s="137"/>
      <c r="B151" s="36">
        <v>18</v>
      </c>
      <c r="C151" s="49">
        <v>37070.271000000001</v>
      </c>
      <c r="D151" s="23">
        <v>8796.8960000000006</v>
      </c>
      <c r="E151" s="49">
        <f t="shared" si="6"/>
        <v>45867.167000000001</v>
      </c>
      <c r="F151" s="78">
        <f t="shared" si="7"/>
        <v>80.820930143778014</v>
      </c>
      <c r="G151" s="68">
        <f t="shared" si="8"/>
        <v>19.179069856221993</v>
      </c>
    </row>
    <row r="152" spans="1:7" x14ac:dyDescent="0.2">
      <c r="A152" s="137"/>
      <c r="B152" s="36">
        <v>20</v>
      </c>
      <c r="C152" s="49">
        <v>43936.743000000002</v>
      </c>
      <c r="D152" s="23">
        <v>10682.124</v>
      </c>
      <c r="E152" s="49">
        <f t="shared" si="6"/>
        <v>54618.866999999998</v>
      </c>
      <c r="F152" s="78">
        <f t="shared" si="7"/>
        <v>80.44242843777775</v>
      </c>
      <c r="G152" s="68">
        <f t="shared" si="8"/>
        <v>19.557571562222261</v>
      </c>
    </row>
    <row r="153" spans="1:7" x14ac:dyDescent="0.2">
      <c r="A153" s="137"/>
      <c r="B153" s="36">
        <v>22</v>
      </c>
      <c r="C153" s="49">
        <v>49477.224000000002</v>
      </c>
      <c r="D153" s="23">
        <v>9976.0470000000005</v>
      </c>
      <c r="E153" s="49">
        <f t="shared" si="6"/>
        <v>59453.271000000001</v>
      </c>
      <c r="F153" s="78">
        <f t="shared" si="7"/>
        <v>83.220356370299626</v>
      </c>
      <c r="G153" s="68">
        <f t="shared" si="8"/>
        <v>16.779643629700374</v>
      </c>
    </row>
    <row r="154" spans="1:7" x14ac:dyDescent="0.2">
      <c r="A154" s="137"/>
      <c r="B154" s="36">
        <v>24</v>
      </c>
      <c r="C154" s="49">
        <v>54757.777000000002</v>
      </c>
      <c r="D154" s="23">
        <v>11079.507</v>
      </c>
      <c r="E154" s="49">
        <f t="shared" si="6"/>
        <v>65837.284</v>
      </c>
      <c r="F154" s="78">
        <f t="shared" si="7"/>
        <v>83.171379001600371</v>
      </c>
      <c r="G154" s="68">
        <f t="shared" si="8"/>
        <v>16.828620998399629</v>
      </c>
    </row>
    <row r="155" spans="1:7" x14ac:dyDescent="0.2">
      <c r="A155" s="137"/>
      <c r="B155" s="36">
        <v>26</v>
      </c>
      <c r="C155" s="49">
        <v>104514.548</v>
      </c>
      <c r="D155" s="23">
        <v>11149.677</v>
      </c>
      <c r="E155" s="49">
        <f t="shared" si="6"/>
        <v>115664.22499999999</v>
      </c>
      <c r="F155" s="78">
        <f t="shared" si="7"/>
        <v>90.360306309059695</v>
      </c>
      <c r="G155" s="68">
        <f t="shared" si="8"/>
        <v>9.639693690940307</v>
      </c>
    </row>
    <row r="156" spans="1:7" x14ac:dyDescent="0.2">
      <c r="A156" s="137"/>
      <c r="B156" s="36">
        <v>28</v>
      </c>
      <c r="C156" s="49">
        <v>102403.046</v>
      </c>
      <c r="D156" s="23">
        <v>11929.099</v>
      </c>
      <c r="E156" s="49">
        <f t="shared" si="6"/>
        <v>114332.145</v>
      </c>
      <c r="F156" s="78">
        <f t="shared" si="7"/>
        <v>89.56627727049117</v>
      </c>
      <c r="G156" s="68">
        <f t="shared" si="8"/>
        <v>10.433722729508837</v>
      </c>
    </row>
    <row r="157" spans="1:7" x14ac:dyDescent="0.2">
      <c r="A157" s="137"/>
      <c r="B157" s="36">
        <v>30</v>
      </c>
      <c r="C157" s="49">
        <v>98825.445000000007</v>
      </c>
      <c r="D157" s="23">
        <v>11973.052</v>
      </c>
      <c r="E157" s="49">
        <f t="shared" si="6"/>
        <v>110798.497</v>
      </c>
      <c r="F157" s="78">
        <f t="shared" si="7"/>
        <v>89.193849804659351</v>
      </c>
      <c r="G157" s="68">
        <f t="shared" si="8"/>
        <v>10.806150195340646</v>
      </c>
    </row>
    <row r="158" spans="1:7" x14ac:dyDescent="0.2">
      <c r="A158" s="138"/>
      <c r="B158" s="37">
        <v>32</v>
      </c>
      <c r="C158" s="50">
        <v>638259.93400000001</v>
      </c>
      <c r="D158" s="30">
        <v>13990.688</v>
      </c>
      <c r="E158" s="49">
        <f t="shared" si="6"/>
        <v>652250.62199999997</v>
      </c>
      <c r="F158" s="78">
        <f t="shared" si="7"/>
        <v>97.855013467507291</v>
      </c>
      <c r="G158" s="69">
        <f t="shared" si="8"/>
        <v>2.1449865324927204</v>
      </c>
    </row>
    <row r="159" spans="1:7" x14ac:dyDescent="0.2">
      <c r="A159" s="136" t="s">
        <v>3</v>
      </c>
      <c r="B159" s="35">
        <v>2</v>
      </c>
      <c r="C159" s="55">
        <v>33176.22</v>
      </c>
      <c r="D159" s="27">
        <v>33151.745000000003</v>
      </c>
      <c r="E159" s="55">
        <f t="shared" si="6"/>
        <v>66327.964999999997</v>
      </c>
      <c r="F159" s="67">
        <f t="shared" si="7"/>
        <v>50.018449985613167</v>
      </c>
      <c r="G159" s="67">
        <f t="shared" si="8"/>
        <v>49.981550014386848</v>
      </c>
    </row>
    <row r="160" spans="1:7" x14ac:dyDescent="0.2">
      <c r="A160" s="137"/>
      <c r="B160" s="36">
        <v>4</v>
      </c>
      <c r="C160" s="49">
        <v>26077.241000000002</v>
      </c>
      <c r="D160" s="23">
        <v>41409.444000000003</v>
      </c>
      <c r="E160" s="49">
        <f t="shared" si="6"/>
        <v>67486.684999999998</v>
      </c>
      <c r="F160" s="68">
        <f t="shared" si="7"/>
        <v>38.640571840208189</v>
      </c>
      <c r="G160" s="68">
        <f t="shared" si="8"/>
        <v>61.359428159791833</v>
      </c>
    </row>
    <row r="161" spans="1:7" x14ac:dyDescent="0.2">
      <c r="A161" s="137"/>
      <c r="B161" s="36">
        <v>6</v>
      </c>
      <c r="C161" s="49">
        <v>27242.87</v>
      </c>
      <c r="D161" s="23">
        <v>55265.182999999997</v>
      </c>
      <c r="E161" s="49">
        <f t="shared" si="6"/>
        <v>82508.053</v>
      </c>
      <c r="F161" s="68">
        <f t="shared" si="7"/>
        <v>33.018437606326742</v>
      </c>
      <c r="G161" s="68">
        <f t="shared" si="8"/>
        <v>66.981562393673258</v>
      </c>
    </row>
    <row r="162" spans="1:7" x14ac:dyDescent="0.2">
      <c r="A162" s="137"/>
      <c r="B162" s="36">
        <v>8</v>
      </c>
      <c r="C162" s="49">
        <v>36356.135999999999</v>
      </c>
      <c r="D162" s="23">
        <v>74567.558999999994</v>
      </c>
      <c r="E162" s="49">
        <f t="shared" si="6"/>
        <v>110923.69499999999</v>
      </c>
      <c r="F162" s="68">
        <f t="shared" si="7"/>
        <v>32.775806828288587</v>
      </c>
      <c r="G162" s="68">
        <f t="shared" si="8"/>
        <v>67.22419317171142</v>
      </c>
    </row>
    <row r="163" spans="1:7" x14ac:dyDescent="0.2">
      <c r="A163" s="137"/>
      <c r="B163" s="36">
        <v>10</v>
      </c>
      <c r="C163" s="49">
        <v>47556.576999999997</v>
      </c>
      <c r="D163" s="23">
        <v>53530.502</v>
      </c>
      <c r="E163" s="49">
        <f t="shared" si="6"/>
        <v>101087.079</v>
      </c>
      <c r="F163" s="68">
        <f t="shared" si="7"/>
        <v>47.045158956467617</v>
      </c>
      <c r="G163" s="68">
        <f t="shared" si="8"/>
        <v>52.954841043532376</v>
      </c>
    </row>
    <row r="164" spans="1:7" x14ac:dyDescent="0.2">
      <c r="A164" s="137"/>
      <c r="B164" s="36">
        <v>12</v>
      </c>
      <c r="C164" s="49">
        <v>56827.436999999998</v>
      </c>
      <c r="D164" s="23">
        <v>31307.755000000001</v>
      </c>
      <c r="E164" s="49">
        <f t="shared" si="6"/>
        <v>88135.191999999995</v>
      </c>
      <c r="F164" s="68">
        <f t="shared" si="7"/>
        <v>64.47757781023499</v>
      </c>
      <c r="G164" s="68">
        <f t="shared" si="8"/>
        <v>35.522422189765017</v>
      </c>
    </row>
    <row r="165" spans="1:7" x14ac:dyDescent="0.2">
      <c r="A165" s="137"/>
      <c r="B165" s="36">
        <v>14</v>
      </c>
      <c r="C165" s="49">
        <v>62207.99</v>
      </c>
      <c r="D165" s="23">
        <v>24876.77</v>
      </c>
      <c r="E165" s="49">
        <f t="shared" si="6"/>
        <v>87084.76</v>
      </c>
      <c r="F165" s="68">
        <f t="shared" si="7"/>
        <v>71.433842155619416</v>
      </c>
      <c r="G165" s="68">
        <f t="shared" si="8"/>
        <v>28.56615784438058</v>
      </c>
    </row>
    <row r="166" spans="1:7" x14ac:dyDescent="0.2">
      <c r="A166" s="137"/>
      <c r="B166" s="36">
        <v>16</v>
      </c>
      <c r="C166" s="49">
        <v>68949.005000000005</v>
      </c>
      <c r="D166" s="23">
        <v>24966.473999999998</v>
      </c>
      <c r="E166" s="49">
        <f t="shared" si="6"/>
        <v>93915.479000000007</v>
      </c>
      <c r="F166" s="68">
        <f t="shared" si="7"/>
        <v>73.416018034684143</v>
      </c>
      <c r="G166" s="68">
        <f t="shared" si="8"/>
        <v>26.58398196531585</v>
      </c>
    </row>
    <row r="167" spans="1:7" x14ac:dyDescent="0.2">
      <c r="A167" s="137"/>
      <c r="B167" s="36">
        <v>18</v>
      </c>
      <c r="C167" s="49">
        <v>117851.723</v>
      </c>
      <c r="D167" s="23">
        <v>44857.03</v>
      </c>
      <c r="E167" s="49">
        <f t="shared" si="6"/>
        <v>162708.753</v>
      </c>
      <c r="F167" s="68">
        <f t="shared" si="7"/>
        <v>72.431089801296679</v>
      </c>
      <c r="G167" s="68">
        <f t="shared" si="8"/>
        <v>27.568910198703321</v>
      </c>
    </row>
    <row r="168" spans="1:7" x14ac:dyDescent="0.2">
      <c r="A168" s="137"/>
      <c r="B168" s="36">
        <v>20</v>
      </c>
      <c r="C168" s="49">
        <v>100774.09600000001</v>
      </c>
      <c r="D168" s="23">
        <v>34638.767999999996</v>
      </c>
      <c r="E168" s="49">
        <f t="shared" si="6"/>
        <v>135412.864</v>
      </c>
      <c r="F168" s="68">
        <f t="shared" si="7"/>
        <v>74.419883771160769</v>
      </c>
      <c r="G168" s="68">
        <f t="shared" si="8"/>
        <v>25.580116228839227</v>
      </c>
    </row>
    <row r="169" spans="1:7" x14ac:dyDescent="0.2">
      <c r="A169" s="137"/>
      <c r="B169" s="36">
        <v>22</v>
      </c>
      <c r="C169" s="49">
        <v>100876.557</v>
      </c>
      <c r="D169" s="23">
        <v>45791.834000000003</v>
      </c>
      <c r="E169" s="49">
        <f t="shared" si="6"/>
        <v>146668.391</v>
      </c>
      <c r="F169" s="68">
        <f t="shared" si="7"/>
        <v>68.778662063593515</v>
      </c>
      <c r="G169" s="68">
        <f t="shared" si="8"/>
        <v>31.221337936406492</v>
      </c>
    </row>
    <row r="170" spans="1:7" x14ac:dyDescent="0.2">
      <c r="A170" s="137"/>
      <c r="B170" s="36">
        <v>24</v>
      </c>
      <c r="C170" s="49">
        <v>111984.179</v>
      </c>
      <c r="D170" s="23">
        <v>46052.046000000002</v>
      </c>
      <c r="E170" s="49">
        <f t="shared" si="6"/>
        <v>158036.22500000001</v>
      </c>
      <c r="F170" s="68">
        <f t="shared" si="7"/>
        <v>70.859816475621329</v>
      </c>
      <c r="G170" s="68">
        <f t="shared" si="8"/>
        <v>29.140183524378667</v>
      </c>
    </row>
    <row r="171" spans="1:7" x14ac:dyDescent="0.2">
      <c r="A171" s="137"/>
      <c r="B171" s="36">
        <v>26</v>
      </c>
      <c r="C171" s="49">
        <v>125740.97500000001</v>
      </c>
      <c r="D171" s="23">
        <v>47619.165999999997</v>
      </c>
      <c r="E171" s="49">
        <f t="shared" si="6"/>
        <v>173360.141</v>
      </c>
      <c r="F171" s="68">
        <f t="shared" si="7"/>
        <v>72.531652474832725</v>
      </c>
      <c r="G171" s="68">
        <f t="shared" si="8"/>
        <v>27.468347525167275</v>
      </c>
    </row>
    <row r="172" spans="1:7" x14ac:dyDescent="0.2">
      <c r="A172" s="137"/>
      <c r="B172" s="36">
        <v>28</v>
      </c>
      <c r="C172" s="49">
        <v>196960.27299999999</v>
      </c>
      <c r="D172" s="23">
        <v>49781.330999999998</v>
      </c>
      <c r="E172" s="49">
        <f t="shared" si="6"/>
        <v>246741.60399999999</v>
      </c>
      <c r="F172" s="68">
        <f t="shared" si="7"/>
        <v>79.824508638599909</v>
      </c>
      <c r="G172" s="68">
        <f t="shared" si="8"/>
        <v>20.175491361400084</v>
      </c>
    </row>
    <row r="173" spans="1:7" x14ac:dyDescent="0.2">
      <c r="A173" s="137"/>
      <c r="B173" s="36">
        <v>30</v>
      </c>
      <c r="C173" s="49">
        <v>166452.54300000001</v>
      </c>
      <c r="D173" s="23">
        <v>43928.962</v>
      </c>
      <c r="E173" s="49">
        <f t="shared" si="6"/>
        <v>210381.505</v>
      </c>
      <c r="F173" s="68">
        <f t="shared" si="7"/>
        <v>79.119380289631451</v>
      </c>
      <c r="G173" s="68">
        <f t="shared" si="8"/>
        <v>20.880619710368549</v>
      </c>
    </row>
    <row r="174" spans="1:7" x14ac:dyDescent="0.2">
      <c r="A174" s="138"/>
      <c r="B174" s="37">
        <v>32</v>
      </c>
      <c r="C174" s="50">
        <v>585808.86100000003</v>
      </c>
      <c r="D174" s="30">
        <v>44414.372000000003</v>
      </c>
      <c r="E174" s="50">
        <f t="shared" si="6"/>
        <v>630223.23300000001</v>
      </c>
      <c r="F174" s="69">
        <f t="shared" si="7"/>
        <v>92.952596845949671</v>
      </c>
      <c r="G174" s="69">
        <f t="shared" si="8"/>
        <v>7.047403154050337</v>
      </c>
    </row>
    <row r="175" spans="1:7" x14ac:dyDescent="0.2">
      <c r="A175" s="137" t="s">
        <v>4</v>
      </c>
      <c r="B175" s="36">
        <v>2</v>
      </c>
      <c r="C175" s="55">
        <v>127983.3</v>
      </c>
      <c r="D175" s="27">
        <v>127893.045</v>
      </c>
      <c r="E175" s="55">
        <f t="shared" si="6"/>
        <v>255876.345</v>
      </c>
      <c r="F175" s="67">
        <f t="shared" si="7"/>
        <v>50.017636448574407</v>
      </c>
      <c r="G175" s="67">
        <f t="shared" si="8"/>
        <v>49.982363551425593</v>
      </c>
    </row>
    <row r="176" spans="1:7" x14ac:dyDescent="0.2">
      <c r="A176" s="137"/>
      <c r="B176" s="36">
        <v>4</v>
      </c>
      <c r="C176" s="49">
        <v>76800.039999999994</v>
      </c>
      <c r="D176" s="23">
        <v>155253.65299999999</v>
      </c>
      <c r="E176" s="49">
        <f t="shared" si="6"/>
        <v>232053.69299999997</v>
      </c>
      <c r="F176" s="68">
        <f t="shared" si="7"/>
        <v>33.095805977972518</v>
      </c>
      <c r="G176" s="68">
        <f t="shared" si="8"/>
        <v>66.904194022027482</v>
      </c>
    </row>
    <row r="177" spans="1:7" x14ac:dyDescent="0.2">
      <c r="A177" s="137"/>
      <c r="B177" s="36">
        <v>6</v>
      </c>
      <c r="C177" s="49">
        <v>80862.046000000002</v>
      </c>
      <c r="D177" s="23">
        <v>233650.72899999999</v>
      </c>
      <c r="E177" s="49">
        <f t="shared" si="6"/>
        <v>314512.77500000002</v>
      </c>
      <c r="F177" s="68">
        <f t="shared" si="7"/>
        <v>25.710258033238869</v>
      </c>
      <c r="G177" s="68">
        <f t="shared" si="8"/>
        <v>74.289741966761127</v>
      </c>
    </row>
    <row r="178" spans="1:7" x14ac:dyDescent="0.2">
      <c r="A178" s="137"/>
      <c r="B178" s="36">
        <v>8</v>
      </c>
      <c r="C178" s="49">
        <v>92900.478000000003</v>
      </c>
      <c r="D178" s="23">
        <v>305464.50199999998</v>
      </c>
      <c r="E178" s="49">
        <f t="shared" si="6"/>
        <v>398364.98</v>
      </c>
      <c r="F178" s="68">
        <f t="shared" si="7"/>
        <v>23.320442976689367</v>
      </c>
      <c r="G178" s="68">
        <f t="shared" si="8"/>
        <v>76.679557023310636</v>
      </c>
    </row>
    <row r="179" spans="1:7" x14ac:dyDescent="0.2">
      <c r="A179" s="137"/>
      <c r="B179" s="36">
        <v>10</v>
      </c>
      <c r="C179" s="49">
        <v>131854.91699999999</v>
      </c>
      <c r="D179" s="23">
        <v>279075.32500000001</v>
      </c>
      <c r="E179" s="49">
        <f t="shared" si="6"/>
        <v>410930.24199999997</v>
      </c>
      <c r="F179" s="68">
        <f t="shared" si="7"/>
        <v>32.086934356123635</v>
      </c>
      <c r="G179" s="68">
        <f t="shared" si="8"/>
        <v>67.913065643876365</v>
      </c>
    </row>
    <row r="180" spans="1:7" x14ac:dyDescent="0.2">
      <c r="A180" s="137"/>
      <c r="B180" s="36">
        <v>12</v>
      </c>
      <c r="C180" s="49">
        <v>138774.67800000001</v>
      </c>
      <c r="D180" s="23">
        <v>264299.28100000002</v>
      </c>
      <c r="E180" s="49">
        <f t="shared" si="6"/>
        <v>403073.95900000003</v>
      </c>
      <c r="F180" s="68">
        <f t="shared" si="7"/>
        <v>34.429085506861043</v>
      </c>
      <c r="G180" s="68">
        <f t="shared" si="8"/>
        <v>65.570914493138972</v>
      </c>
    </row>
    <row r="181" spans="1:7" x14ac:dyDescent="0.2">
      <c r="A181" s="137"/>
      <c r="B181" s="36">
        <v>14</v>
      </c>
      <c r="C181" s="49">
        <v>128383.7</v>
      </c>
      <c r="D181" s="23">
        <v>288009.87199999997</v>
      </c>
      <c r="E181" s="49">
        <f t="shared" si="6"/>
        <v>416393.57199999999</v>
      </c>
      <c r="F181" s="68">
        <f t="shared" si="7"/>
        <v>30.832296325650294</v>
      </c>
      <c r="G181" s="68">
        <f t="shared" si="8"/>
        <v>69.167703674349696</v>
      </c>
    </row>
    <row r="182" spans="1:7" x14ac:dyDescent="0.2">
      <c r="A182" s="137"/>
      <c r="B182" s="36">
        <v>16</v>
      </c>
      <c r="C182" s="49">
        <v>117210.966</v>
      </c>
      <c r="D182" s="23">
        <v>311969.049</v>
      </c>
      <c r="E182" s="49">
        <f t="shared" si="6"/>
        <v>429180.01500000001</v>
      </c>
      <c r="F182" s="68">
        <f t="shared" si="7"/>
        <v>27.310443614202306</v>
      </c>
      <c r="G182" s="68">
        <f t="shared" si="8"/>
        <v>72.689556385797687</v>
      </c>
    </row>
    <row r="183" spans="1:7" x14ac:dyDescent="0.2">
      <c r="A183" s="137"/>
      <c r="B183" s="36">
        <v>18</v>
      </c>
      <c r="C183" s="49">
        <v>284351.52600000001</v>
      </c>
      <c r="D183" s="23">
        <v>441233.78899999999</v>
      </c>
      <c r="E183" s="49">
        <f t="shared" si="6"/>
        <v>725585.31499999994</v>
      </c>
      <c r="F183" s="68">
        <f t="shared" si="7"/>
        <v>39.189261430959363</v>
      </c>
      <c r="G183" s="68">
        <f t="shared" si="8"/>
        <v>60.810738569040645</v>
      </c>
    </row>
    <row r="184" spans="1:7" x14ac:dyDescent="0.2">
      <c r="A184" s="137"/>
      <c r="B184" s="36">
        <v>20</v>
      </c>
      <c r="C184" s="49">
        <v>288949.94500000001</v>
      </c>
      <c r="D184" s="23">
        <v>412150.10100000002</v>
      </c>
      <c r="E184" s="49">
        <f t="shared" si="6"/>
        <v>701100.04600000009</v>
      </c>
      <c r="F184" s="68">
        <f t="shared" si="7"/>
        <v>41.21379632600965</v>
      </c>
      <c r="G184" s="68">
        <f t="shared" si="8"/>
        <v>58.786203673990343</v>
      </c>
    </row>
    <row r="185" spans="1:7" x14ac:dyDescent="0.2">
      <c r="A185" s="137"/>
      <c r="B185" s="36">
        <v>22</v>
      </c>
      <c r="C185" s="49">
        <v>373980.88099999999</v>
      </c>
      <c r="D185" s="23">
        <v>500317.109</v>
      </c>
      <c r="E185" s="49">
        <f t="shared" si="6"/>
        <v>874297.99</v>
      </c>
      <c r="F185" s="68">
        <f t="shared" si="7"/>
        <v>42.774990366842772</v>
      </c>
      <c r="G185" s="68">
        <f t="shared" si="8"/>
        <v>57.225009633157228</v>
      </c>
    </row>
    <row r="186" spans="1:7" x14ac:dyDescent="0.2">
      <c r="A186" s="137"/>
      <c r="B186" s="36">
        <v>24</v>
      </c>
      <c r="C186" s="49">
        <v>291092.43099999998</v>
      </c>
      <c r="D186" s="23">
        <v>464301.45199999999</v>
      </c>
      <c r="E186" s="49">
        <f t="shared" si="6"/>
        <v>755393.88299999991</v>
      </c>
      <c r="F186" s="68">
        <f t="shared" si="7"/>
        <v>38.535185093628833</v>
      </c>
      <c r="G186" s="68">
        <f t="shared" si="8"/>
        <v>61.464814906371181</v>
      </c>
    </row>
    <row r="187" spans="1:7" x14ac:dyDescent="0.2">
      <c r="A187" s="137"/>
      <c r="B187" s="36">
        <v>26</v>
      </c>
      <c r="C187" s="49">
        <v>361454.69400000002</v>
      </c>
      <c r="D187" s="23">
        <v>533756.04200000002</v>
      </c>
      <c r="E187" s="49">
        <f t="shared" si="6"/>
        <v>895210.73600000003</v>
      </c>
      <c r="F187" s="68">
        <f t="shared" si="7"/>
        <v>40.376492312308457</v>
      </c>
      <c r="G187" s="68">
        <f t="shared" si="8"/>
        <v>59.623507687691536</v>
      </c>
    </row>
    <row r="188" spans="1:7" x14ac:dyDescent="0.2">
      <c r="A188" s="137"/>
      <c r="B188" s="36">
        <v>28</v>
      </c>
      <c r="C188" s="49">
        <v>222136.03899999999</v>
      </c>
      <c r="D188" s="23">
        <v>504432.43</v>
      </c>
      <c r="E188" s="49">
        <f t="shared" si="6"/>
        <v>726568.46900000004</v>
      </c>
      <c r="F188" s="68">
        <f t="shared" si="7"/>
        <v>30.573311185074282</v>
      </c>
      <c r="G188" s="68">
        <f t="shared" si="8"/>
        <v>69.426688814925711</v>
      </c>
    </row>
    <row r="189" spans="1:7" x14ac:dyDescent="0.2">
      <c r="A189" s="137"/>
      <c r="B189" s="36">
        <v>30</v>
      </c>
      <c r="C189" s="49">
        <v>344888.12</v>
      </c>
      <c r="D189" s="23">
        <v>627069.56599999999</v>
      </c>
      <c r="E189" s="49">
        <f t="shared" si="6"/>
        <v>971957.68599999999</v>
      </c>
      <c r="F189" s="68">
        <f t="shared" si="7"/>
        <v>35.483861588600064</v>
      </c>
      <c r="G189" s="68">
        <f t="shared" si="8"/>
        <v>64.516138411399936</v>
      </c>
    </row>
    <row r="190" spans="1:7" x14ac:dyDescent="0.2">
      <c r="A190" s="138"/>
      <c r="B190" s="37">
        <v>32</v>
      </c>
      <c r="C190" s="50">
        <v>958142.64500000002</v>
      </c>
      <c r="D190" s="30">
        <v>485069.10100000002</v>
      </c>
      <c r="E190" s="50">
        <f t="shared" si="6"/>
        <v>1443211.746</v>
      </c>
      <c r="F190" s="69">
        <f t="shared" si="7"/>
        <v>66.38960967824606</v>
      </c>
      <c r="G190" s="69">
        <f t="shared" si="8"/>
        <v>33.610390321753933</v>
      </c>
    </row>
    <row r="191" spans="1:7" x14ac:dyDescent="0.2">
      <c r="A191" s="137" t="s">
        <v>5</v>
      </c>
      <c r="B191" s="36">
        <v>2</v>
      </c>
      <c r="C191" s="55">
        <v>492434.29499999998</v>
      </c>
      <c r="D191" s="27">
        <v>492075.33</v>
      </c>
      <c r="E191" s="55">
        <f t="shared" si="6"/>
        <v>984509.625</v>
      </c>
      <c r="F191" s="67">
        <f t="shared" si="7"/>
        <v>50.01823064959877</v>
      </c>
      <c r="G191" s="67">
        <f t="shared" si="8"/>
        <v>49.981769350401223</v>
      </c>
    </row>
    <row r="192" spans="1:7" x14ac:dyDescent="0.2">
      <c r="A192" s="137"/>
      <c r="B192" s="36">
        <v>4</v>
      </c>
      <c r="C192" s="49">
        <v>259660.48800000001</v>
      </c>
      <c r="D192" s="23">
        <v>617795.99899999995</v>
      </c>
      <c r="E192" s="49">
        <f t="shared" si="6"/>
        <v>877456.48699999996</v>
      </c>
      <c r="F192" s="68">
        <f t="shared" si="7"/>
        <v>29.592406215808172</v>
      </c>
      <c r="G192" s="68">
        <f t="shared" si="8"/>
        <v>70.407593784191818</v>
      </c>
    </row>
    <row r="193" spans="1:7" x14ac:dyDescent="0.2">
      <c r="A193" s="137"/>
      <c r="B193" s="36">
        <v>6</v>
      </c>
      <c r="C193" s="49">
        <v>247334.948</v>
      </c>
      <c r="D193" s="23">
        <v>898616.71400000004</v>
      </c>
      <c r="E193" s="49">
        <f t="shared" si="6"/>
        <v>1145951.662</v>
      </c>
      <c r="F193" s="68">
        <f t="shared" si="7"/>
        <v>21.583366576591256</v>
      </c>
      <c r="G193" s="68">
        <f t="shared" si="8"/>
        <v>78.41663342340874</v>
      </c>
    </row>
    <row r="194" spans="1:7" x14ac:dyDescent="0.2">
      <c r="A194" s="137"/>
      <c r="B194" s="36">
        <v>8</v>
      </c>
      <c r="C194" s="49">
        <v>255450.95499999999</v>
      </c>
      <c r="D194" s="23">
        <v>1353301.6359999999</v>
      </c>
      <c r="E194" s="49">
        <f t="shared" si="6"/>
        <v>1608752.591</v>
      </c>
      <c r="F194" s="68">
        <f t="shared" si="7"/>
        <v>15.87882166773772</v>
      </c>
      <c r="G194" s="68">
        <f t="shared" si="8"/>
        <v>84.121178332262275</v>
      </c>
    </row>
    <row r="195" spans="1:7" x14ac:dyDescent="0.2">
      <c r="A195" s="137"/>
      <c r="B195" s="36">
        <v>10</v>
      </c>
      <c r="C195" s="49">
        <v>402014.97499999998</v>
      </c>
      <c r="D195" s="23">
        <v>1136766.2220000001</v>
      </c>
      <c r="E195" s="49">
        <f t="shared" si="6"/>
        <v>1538781.1970000002</v>
      </c>
      <c r="F195" s="68">
        <f t="shared" si="7"/>
        <v>26.125545060192202</v>
      </c>
      <c r="G195" s="68">
        <f t="shared" si="8"/>
        <v>73.874454939807791</v>
      </c>
    </row>
    <row r="196" spans="1:7" x14ac:dyDescent="0.2">
      <c r="A196" s="137"/>
      <c r="B196" s="36">
        <v>12</v>
      </c>
      <c r="C196" s="49">
        <v>436590.076</v>
      </c>
      <c r="D196" s="23">
        <v>1100026.0149999999</v>
      </c>
      <c r="E196" s="49">
        <f t="shared" si="6"/>
        <v>1536616.091</v>
      </c>
      <c r="F196" s="68">
        <f t="shared" si="7"/>
        <v>28.412436818611969</v>
      </c>
      <c r="G196" s="68">
        <f t="shared" si="8"/>
        <v>71.58756318138802</v>
      </c>
    </row>
    <row r="197" spans="1:7" x14ac:dyDescent="0.2">
      <c r="A197" s="137"/>
      <c r="B197" s="36">
        <v>14</v>
      </c>
      <c r="C197" s="49">
        <v>316602.386</v>
      </c>
      <c r="D197" s="23">
        <v>1214958.4110000001</v>
      </c>
      <c r="E197" s="49">
        <f t="shared" si="6"/>
        <v>1531560.797</v>
      </c>
      <c r="F197" s="68">
        <f t="shared" si="7"/>
        <v>20.671878427559413</v>
      </c>
      <c r="G197" s="68">
        <f t="shared" si="8"/>
        <v>79.328121572440594</v>
      </c>
    </row>
    <row r="198" spans="1:7" x14ac:dyDescent="0.2">
      <c r="A198" s="137"/>
      <c r="B198" s="36">
        <v>16</v>
      </c>
      <c r="C198" s="49">
        <v>498114.63900000002</v>
      </c>
      <c r="D198" s="23">
        <v>1089781.0190000001</v>
      </c>
      <c r="E198" s="49">
        <f t="shared" si="6"/>
        <v>1587895.6580000001</v>
      </c>
      <c r="F198" s="68">
        <f t="shared" si="7"/>
        <v>31.369481772334439</v>
      </c>
      <c r="G198" s="68">
        <f t="shared" si="8"/>
        <v>68.630518227665561</v>
      </c>
    </row>
    <row r="199" spans="1:7" x14ac:dyDescent="0.2">
      <c r="A199" s="137"/>
      <c r="B199" s="36">
        <v>18</v>
      </c>
      <c r="C199" s="49">
        <v>965733.56799999997</v>
      </c>
      <c r="D199" s="23">
        <v>1281515.098</v>
      </c>
      <c r="E199" s="49">
        <f t="shared" si="6"/>
        <v>2247248.6660000002</v>
      </c>
      <c r="F199" s="68">
        <f t="shared" si="7"/>
        <v>42.974041218098108</v>
      </c>
      <c r="G199" s="68">
        <f t="shared" si="8"/>
        <v>57.025958781901885</v>
      </c>
    </row>
    <row r="200" spans="1:7" x14ac:dyDescent="0.2">
      <c r="A200" s="137"/>
      <c r="B200" s="36">
        <v>20</v>
      </c>
      <c r="C200" s="49">
        <v>844635.82900000003</v>
      </c>
      <c r="D200" s="23">
        <v>1308723.6270000001</v>
      </c>
      <c r="E200" s="49">
        <f t="shared" si="6"/>
        <v>2153359.4560000002</v>
      </c>
      <c r="F200" s="68">
        <f t="shared" si="7"/>
        <v>39.224098264066129</v>
      </c>
      <c r="G200" s="68">
        <f t="shared" si="8"/>
        <v>60.775901735933857</v>
      </c>
    </row>
    <row r="201" spans="1:7" x14ac:dyDescent="0.2">
      <c r="A201" s="137"/>
      <c r="B201" s="36">
        <v>22</v>
      </c>
      <c r="C201" s="49">
        <v>936534.82499999995</v>
      </c>
      <c r="D201" s="23">
        <v>1763241.088</v>
      </c>
      <c r="E201" s="49">
        <f t="shared" si="6"/>
        <v>2699775.9129999997</v>
      </c>
      <c r="F201" s="68">
        <f t="shared" si="7"/>
        <v>34.689354049363288</v>
      </c>
      <c r="G201" s="68">
        <f t="shared" si="8"/>
        <v>65.310645950636726</v>
      </c>
    </row>
    <row r="202" spans="1:7" x14ac:dyDescent="0.2">
      <c r="A202" s="137"/>
      <c r="B202" s="36">
        <v>24</v>
      </c>
      <c r="C202" s="49">
        <v>733894.70700000005</v>
      </c>
      <c r="D202" s="23">
        <v>1826532.993</v>
      </c>
      <c r="E202" s="49">
        <f t="shared" si="6"/>
        <v>2560427.7000000002</v>
      </c>
      <c r="F202" s="68">
        <f t="shared" si="7"/>
        <v>28.662973260287721</v>
      </c>
      <c r="G202" s="68">
        <f t="shared" si="8"/>
        <v>71.337026739712272</v>
      </c>
    </row>
    <row r="203" spans="1:7" x14ac:dyDescent="0.2">
      <c r="A203" s="137"/>
      <c r="B203" s="36">
        <v>26</v>
      </c>
      <c r="C203" s="49">
        <v>1027249.9669999999</v>
      </c>
      <c r="D203" s="23">
        <v>2097843.5249999999</v>
      </c>
      <c r="E203" s="49">
        <f t="shared" si="6"/>
        <v>3125093.4919999996</v>
      </c>
      <c r="F203" s="68">
        <f t="shared" si="7"/>
        <v>32.871015527365223</v>
      </c>
      <c r="G203" s="68">
        <f t="shared" si="8"/>
        <v>67.128984472634784</v>
      </c>
    </row>
    <row r="204" spans="1:7" x14ac:dyDescent="0.2">
      <c r="A204" s="137"/>
      <c r="B204" s="36">
        <v>28</v>
      </c>
      <c r="C204" s="49">
        <v>1199398.578</v>
      </c>
      <c r="D204" s="23">
        <v>2639336.4339999999</v>
      </c>
      <c r="E204" s="49">
        <f t="shared" si="6"/>
        <v>3838735.0120000001</v>
      </c>
      <c r="F204" s="68">
        <f t="shared" si="7"/>
        <v>31.244630698671415</v>
      </c>
      <c r="G204" s="68">
        <f t="shared" si="8"/>
        <v>68.755369301328571</v>
      </c>
    </row>
    <row r="205" spans="1:7" x14ac:dyDescent="0.2">
      <c r="A205" s="137"/>
      <c r="B205" s="36">
        <v>30</v>
      </c>
      <c r="C205" s="49">
        <v>1521340.933</v>
      </c>
      <c r="D205" s="23">
        <v>1777020.7</v>
      </c>
      <c r="E205" s="49">
        <f t="shared" si="6"/>
        <v>3298361.6329999999</v>
      </c>
      <c r="F205" s="68">
        <f t="shared" si="7"/>
        <v>46.124139869292499</v>
      </c>
      <c r="G205" s="68">
        <f t="shared" si="8"/>
        <v>53.875860130707508</v>
      </c>
    </row>
    <row r="206" spans="1:7" x14ac:dyDescent="0.2">
      <c r="A206" s="138"/>
      <c r="B206" s="37">
        <v>32</v>
      </c>
      <c r="C206" s="50">
        <v>1523525.3160000001</v>
      </c>
      <c r="D206" s="30">
        <v>1792080.8859999999</v>
      </c>
      <c r="E206" s="50">
        <f t="shared" si="6"/>
        <v>3315606.202</v>
      </c>
      <c r="F206" s="69">
        <f t="shared" si="7"/>
        <v>45.950128669713472</v>
      </c>
      <c r="G206" s="69">
        <f t="shared" si="8"/>
        <v>54.049871330286528</v>
      </c>
    </row>
    <row r="208" spans="1:7" ht="17" thickBot="1" x14ac:dyDescent="0.25"/>
    <row r="209" spans="1:7" ht="17" thickBot="1" x14ac:dyDescent="0.25">
      <c r="A209" s="133" t="s">
        <v>23</v>
      </c>
      <c r="B209" s="134"/>
      <c r="C209" s="134"/>
      <c r="D209" s="134"/>
      <c r="E209" s="134"/>
      <c r="F209" s="134"/>
      <c r="G209" s="135"/>
    </row>
    <row r="211" spans="1:7" x14ac:dyDescent="0.2">
      <c r="A211" s="40" t="s">
        <v>6</v>
      </c>
      <c r="B211" s="40" t="s">
        <v>8</v>
      </c>
      <c r="C211" s="51" t="s">
        <v>13</v>
      </c>
      <c r="D211" s="51" t="s">
        <v>14</v>
      </c>
      <c r="E211" s="73" t="s">
        <v>26</v>
      </c>
      <c r="F211" s="74" t="s">
        <v>27</v>
      </c>
      <c r="G211" s="75" t="s">
        <v>28</v>
      </c>
    </row>
    <row r="212" spans="1:7" x14ac:dyDescent="0.2">
      <c r="A212" s="137" t="s">
        <v>2</v>
      </c>
      <c r="B212" s="42">
        <v>2</v>
      </c>
      <c r="C212" s="55">
        <v>16244.796</v>
      </c>
      <c r="D212" s="55">
        <v>16237.91</v>
      </c>
      <c r="E212" s="55">
        <f>C212+D212</f>
        <v>32482.705999999998</v>
      </c>
      <c r="F212" s="67">
        <f>(C212/E212)*100</f>
        <v>50.010599486385154</v>
      </c>
      <c r="G212" s="67">
        <f>(D212/E212)*100</f>
        <v>49.989400513614846</v>
      </c>
    </row>
    <row r="213" spans="1:7" x14ac:dyDescent="0.2">
      <c r="A213" s="137"/>
      <c r="B213" s="42">
        <v>4</v>
      </c>
      <c r="C213" s="49">
        <v>22101.625</v>
      </c>
      <c r="D213" s="49">
        <v>16415.47</v>
      </c>
      <c r="E213" s="49">
        <f t="shared" ref="E213:E275" si="9">C213+D213</f>
        <v>38517.095000000001</v>
      </c>
      <c r="F213" s="68">
        <f t="shared" ref="F213:F275" si="10">(C213/E213)*100</f>
        <v>57.381339376710514</v>
      </c>
      <c r="G213" s="68">
        <f t="shared" ref="G213:G275" si="11">(D213/E213)*100</f>
        <v>42.618660623289479</v>
      </c>
    </row>
    <row r="214" spans="1:7" x14ac:dyDescent="0.2">
      <c r="A214" s="137"/>
      <c r="B214" s="42">
        <v>6</v>
      </c>
      <c r="C214" s="49">
        <v>33891.911</v>
      </c>
      <c r="D214" s="49">
        <v>16285.009</v>
      </c>
      <c r="E214" s="49">
        <f t="shared" si="9"/>
        <v>50176.92</v>
      </c>
      <c r="F214" s="68">
        <f t="shared" si="10"/>
        <v>67.544821403944283</v>
      </c>
      <c r="G214" s="68">
        <f t="shared" si="11"/>
        <v>32.455178596055717</v>
      </c>
    </row>
    <row r="215" spans="1:7" x14ac:dyDescent="0.2">
      <c r="A215" s="137"/>
      <c r="B215" s="42">
        <v>8</v>
      </c>
      <c r="C215" s="49">
        <v>43808.286</v>
      </c>
      <c r="D215" s="49">
        <v>16282.971</v>
      </c>
      <c r="E215" s="49">
        <f t="shared" si="9"/>
        <v>60091.256999999998</v>
      </c>
      <c r="F215" s="68">
        <f t="shared" si="10"/>
        <v>72.902928291215474</v>
      </c>
      <c r="G215" s="68">
        <f t="shared" si="11"/>
        <v>27.097071708784526</v>
      </c>
    </row>
    <row r="216" spans="1:7" x14ac:dyDescent="0.2">
      <c r="A216" s="137"/>
      <c r="B216" s="42">
        <v>10</v>
      </c>
      <c r="C216" s="49">
        <v>55858.855000000003</v>
      </c>
      <c r="D216" s="49">
        <v>16270.337</v>
      </c>
      <c r="E216" s="49">
        <f t="shared" si="9"/>
        <v>72129.19200000001</v>
      </c>
      <c r="F216" s="68">
        <f t="shared" si="10"/>
        <v>77.442784885209861</v>
      </c>
      <c r="G216" s="68">
        <f t="shared" si="11"/>
        <v>22.557215114790136</v>
      </c>
    </row>
    <row r="217" spans="1:7" x14ac:dyDescent="0.2">
      <c r="A217" s="137"/>
      <c r="B217" s="42">
        <v>12</v>
      </c>
      <c r="C217" s="49">
        <v>64744.883999999998</v>
      </c>
      <c r="D217" s="49">
        <v>16275.762000000001</v>
      </c>
      <c r="E217" s="49">
        <f t="shared" si="9"/>
        <v>81020.645999999993</v>
      </c>
      <c r="F217" s="68">
        <f t="shared" si="10"/>
        <v>79.911586979940893</v>
      </c>
      <c r="G217" s="68">
        <f t="shared" si="11"/>
        <v>20.088413020059111</v>
      </c>
    </row>
    <row r="218" spans="1:7" x14ac:dyDescent="0.2">
      <c r="A218" s="137"/>
      <c r="B218" s="42">
        <v>14</v>
      </c>
      <c r="C218" s="49">
        <v>75520.955000000002</v>
      </c>
      <c r="D218" s="49">
        <v>16301.005999999999</v>
      </c>
      <c r="E218" s="49">
        <f t="shared" si="9"/>
        <v>91821.960999999996</v>
      </c>
      <c r="F218" s="68">
        <f t="shared" si="10"/>
        <v>82.247159805267074</v>
      </c>
      <c r="G218" s="68">
        <f t="shared" si="11"/>
        <v>17.752840194732936</v>
      </c>
    </row>
    <row r="219" spans="1:7" x14ac:dyDescent="0.2">
      <c r="A219" s="137"/>
      <c r="B219" s="42">
        <v>16</v>
      </c>
      <c r="C219" s="49">
        <v>83412.895999999993</v>
      </c>
      <c r="D219" s="49">
        <v>16843.528999999999</v>
      </c>
      <c r="E219" s="49">
        <f t="shared" si="9"/>
        <v>100256.42499999999</v>
      </c>
      <c r="F219" s="68">
        <f t="shared" si="10"/>
        <v>83.199551549938079</v>
      </c>
      <c r="G219" s="68">
        <f t="shared" si="11"/>
        <v>16.800448450061932</v>
      </c>
    </row>
    <row r="220" spans="1:7" x14ac:dyDescent="0.2">
      <c r="A220" s="137"/>
      <c r="B220" s="42">
        <v>18</v>
      </c>
      <c r="C220" s="49">
        <v>96616.270999999993</v>
      </c>
      <c r="D220" s="49">
        <v>19214.478999999999</v>
      </c>
      <c r="E220" s="49">
        <f t="shared" si="9"/>
        <v>115830.75</v>
      </c>
      <c r="F220" s="68">
        <f t="shared" si="10"/>
        <v>83.411590618208038</v>
      </c>
      <c r="G220" s="68">
        <f t="shared" si="11"/>
        <v>16.588409381791969</v>
      </c>
    </row>
    <row r="221" spans="1:7" x14ac:dyDescent="0.2">
      <c r="A221" s="137"/>
      <c r="B221" s="42">
        <v>20</v>
      </c>
      <c r="C221" s="49">
        <v>106553.527</v>
      </c>
      <c r="D221" s="49">
        <v>20455.246999999999</v>
      </c>
      <c r="E221" s="49">
        <f t="shared" si="9"/>
        <v>127008.774</v>
      </c>
      <c r="F221" s="68">
        <f t="shared" si="10"/>
        <v>83.89461896545825</v>
      </c>
      <c r="G221" s="68">
        <f t="shared" si="11"/>
        <v>16.105381034541754</v>
      </c>
    </row>
    <row r="222" spans="1:7" x14ac:dyDescent="0.2">
      <c r="A222" s="137"/>
      <c r="B222" s="42">
        <v>22</v>
      </c>
      <c r="C222" s="49">
        <v>133311.916</v>
      </c>
      <c r="D222" s="49">
        <v>22067.921999999999</v>
      </c>
      <c r="E222" s="49">
        <f t="shared" si="9"/>
        <v>155379.83799999999</v>
      </c>
      <c r="F222" s="68">
        <f t="shared" si="10"/>
        <v>85.797435314612699</v>
      </c>
      <c r="G222" s="68">
        <f t="shared" si="11"/>
        <v>14.202564685387303</v>
      </c>
    </row>
    <row r="223" spans="1:7" x14ac:dyDescent="0.2">
      <c r="A223" s="137"/>
      <c r="B223" s="42">
        <v>24</v>
      </c>
      <c r="C223" s="49">
        <v>129182.875</v>
      </c>
      <c r="D223" s="49">
        <v>22632.596000000001</v>
      </c>
      <c r="E223" s="49">
        <f t="shared" si="9"/>
        <v>151815.47099999999</v>
      </c>
      <c r="F223" s="68">
        <f t="shared" si="10"/>
        <v>85.092035843962179</v>
      </c>
      <c r="G223" s="68">
        <f t="shared" si="11"/>
        <v>14.907964156037828</v>
      </c>
    </row>
    <row r="224" spans="1:7" x14ac:dyDescent="0.2">
      <c r="A224" s="137"/>
      <c r="B224" s="42">
        <v>26</v>
      </c>
      <c r="C224" s="49">
        <v>146313.14300000001</v>
      </c>
      <c r="D224" s="49">
        <v>23873.331999999999</v>
      </c>
      <c r="E224" s="49">
        <f t="shared" si="9"/>
        <v>170186.47500000001</v>
      </c>
      <c r="F224" s="68">
        <f t="shared" si="10"/>
        <v>85.972250732615507</v>
      </c>
      <c r="G224" s="68">
        <f t="shared" si="11"/>
        <v>14.027749267384495</v>
      </c>
    </row>
    <row r="225" spans="1:7" x14ac:dyDescent="0.2">
      <c r="A225" s="137"/>
      <c r="B225" s="42">
        <v>28</v>
      </c>
      <c r="C225" s="49">
        <v>149970.239</v>
      </c>
      <c r="D225" s="49">
        <v>24705.503000000001</v>
      </c>
      <c r="E225" s="49">
        <f t="shared" si="9"/>
        <v>174675.742</v>
      </c>
      <c r="F225" s="68">
        <f t="shared" si="10"/>
        <v>85.856362928745995</v>
      </c>
      <c r="G225" s="68">
        <f t="shared" si="11"/>
        <v>14.143637071254004</v>
      </c>
    </row>
    <row r="226" spans="1:7" x14ac:dyDescent="0.2">
      <c r="A226" s="137"/>
      <c r="B226" s="42">
        <v>30</v>
      </c>
      <c r="C226" s="49">
        <v>149809.451</v>
      </c>
      <c r="D226" s="49">
        <v>25681.982</v>
      </c>
      <c r="E226" s="49">
        <f t="shared" si="9"/>
        <v>175491.43299999999</v>
      </c>
      <c r="F226" s="68">
        <f t="shared" si="10"/>
        <v>85.365677651056629</v>
      </c>
      <c r="G226" s="68">
        <f t="shared" si="11"/>
        <v>14.634322348943382</v>
      </c>
    </row>
    <row r="227" spans="1:7" x14ac:dyDescent="0.2">
      <c r="A227" s="138"/>
      <c r="B227" s="48">
        <v>32</v>
      </c>
      <c r="C227" s="49">
        <v>667672.35100000002</v>
      </c>
      <c r="D227" s="49">
        <v>26578.416000000001</v>
      </c>
      <c r="E227" s="49">
        <f t="shared" si="9"/>
        <v>694250.76699999999</v>
      </c>
      <c r="F227" s="68">
        <f t="shared" si="10"/>
        <v>96.171640383654051</v>
      </c>
      <c r="G227" s="68">
        <f t="shared" si="11"/>
        <v>3.8283596163459479</v>
      </c>
    </row>
    <row r="228" spans="1:7" x14ac:dyDescent="0.2">
      <c r="A228" s="136" t="s">
        <v>3</v>
      </c>
      <c r="B228" s="41">
        <v>2</v>
      </c>
      <c r="C228" s="55">
        <v>69832.653000000006</v>
      </c>
      <c r="D228" s="55">
        <v>69804.441000000006</v>
      </c>
      <c r="E228" s="55">
        <f t="shared" si="9"/>
        <v>139637.09400000001</v>
      </c>
      <c r="F228" s="67">
        <f t="shared" si="10"/>
        <v>50.010101900287331</v>
      </c>
      <c r="G228" s="67">
        <f t="shared" si="11"/>
        <v>49.989898099712676</v>
      </c>
    </row>
    <row r="229" spans="1:7" x14ac:dyDescent="0.2">
      <c r="A229" s="137"/>
      <c r="B229" s="42">
        <v>4</v>
      </c>
      <c r="C229" s="49">
        <v>59607.498</v>
      </c>
      <c r="D229" s="49">
        <v>82704.661999999997</v>
      </c>
      <c r="E229" s="49">
        <f t="shared" si="9"/>
        <v>142312.16</v>
      </c>
      <c r="F229" s="68">
        <f t="shared" si="10"/>
        <v>41.885034982253096</v>
      </c>
      <c r="G229" s="68">
        <f t="shared" si="11"/>
        <v>58.114965017746897</v>
      </c>
    </row>
    <row r="230" spans="1:7" x14ac:dyDescent="0.2">
      <c r="A230" s="137"/>
      <c r="B230" s="42">
        <v>6</v>
      </c>
      <c r="C230" s="49">
        <v>78879.510999999999</v>
      </c>
      <c r="D230" s="49">
        <v>115355.076</v>
      </c>
      <c r="E230" s="49">
        <f t="shared" si="9"/>
        <v>194234.587</v>
      </c>
      <c r="F230" s="68">
        <f t="shared" si="10"/>
        <v>40.610435153858568</v>
      </c>
      <c r="G230" s="68">
        <f t="shared" si="11"/>
        <v>59.389564846141432</v>
      </c>
    </row>
    <row r="231" spans="1:7" x14ac:dyDescent="0.2">
      <c r="A231" s="137"/>
      <c r="B231" s="42">
        <v>8</v>
      </c>
      <c r="C231" s="49">
        <v>81148.510999999999</v>
      </c>
      <c r="D231" s="49">
        <v>155315.67300000001</v>
      </c>
      <c r="E231" s="49">
        <f t="shared" si="9"/>
        <v>236464.18400000001</v>
      </c>
      <c r="F231" s="68">
        <f t="shared" si="10"/>
        <v>34.317463908191691</v>
      </c>
      <c r="G231" s="68">
        <f t="shared" si="11"/>
        <v>65.682536091808302</v>
      </c>
    </row>
    <row r="232" spans="1:7" x14ac:dyDescent="0.2">
      <c r="A232" s="137"/>
      <c r="B232" s="42">
        <v>10</v>
      </c>
      <c r="C232" s="49">
        <v>128186.652</v>
      </c>
      <c r="D232" s="49">
        <v>108158.686</v>
      </c>
      <c r="E232" s="49">
        <f t="shared" si="9"/>
        <v>236345.33799999999</v>
      </c>
      <c r="F232" s="68">
        <f t="shared" si="10"/>
        <v>54.237013128644826</v>
      </c>
      <c r="G232" s="68">
        <f t="shared" si="11"/>
        <v>45.762986871355174</v>
      </c>
    </row>
    <row r="233" spans="1:7" x14ac:dyDescent="0.2">
      <c r="A233" s="137"/>
      <c r="B233" s="42">
        <v>12</v>
      </c>
      <c r="C233" s="49">
        <v>143204.39300000001</v>
      </c>
      <c r="D233" s="49">
        <v>63352.24</v>
      </c>
      <c r="E233" s="49">
        <f t="shared" si="9"/>
        <v>206556.633</v>
      </c>
      <c r="F233" s="68">
        <f t="shared" si="10"/>
        <v>69.329360631086587</v>
      </c>
      <c r="G233" s="68">
        <f t="shared" si="11"/>
        <v>30.670639368913417</v>
      </c>
    </row>
    <row r="234" spans="1:7" x14ac:dyDescent="0.2">
      <c r="A234" s="137"/>
      <c r="B234" s="42">
        <v>14</v>
      </c>
      <c r="C234" s="49">
        <v>165100.54699999999</v>
      </c>
      <c r="D234" s="49">
        <v>54404.974000000002</v>
      </c>
      <c r="E234" s="49">
        <f t="shared" si="9"/>
        <v>219505.52100000001</v>
      </c>
      <c r="F234" s="68">
        <f t="shared" si="10"/>
        <v>75.214758265693007</v>
      </c>
      <c r="G234" s="68">
        <f t="shared" si="11"/>
        <v>24.785241734306993</v>
      </c>
    </row>
    <row r="235" spans="1:7" x14ac:dyDescent="0.2">
      <c r="A235" s="137"/>
      <c r="B235" s="42">
        <v>16</v>
      </c>
      <c r="C235" s="49">
        <v>183548.424</v>
      </c>
      <c r="D235" s="49">
        <v>55265.552000000003</v>
      </c>
      <c r="E235" s="49">
        <f t="shared" si="9"/>
        <v>238813.976</v>
      </c>
      <c r="F235" s="68">
        <f t="shared" si="10"/>
        <v>76.858325913052923</v>
      </c>
      <c r="G235" s="68">
        <f t="shared" si="11"/>
        <v>23.141674086947074</v>
      </c>
    </row>
    <row r="236" spans="1:7" x14ac:dyDescent="0.2">
      <c r="A236" s="137"/>
      <c r="B236" s="42">
        <v>18</v>
      </c>
      <c r="C236" s="49">
        <v>218484.26199999999</v>
      </c>
      <c r="D236" s="49">
        <v>62421.22</v>
      </c>
      <c r="E236" s="49">
        <f t="shared" si="9"/>
        <v>280905.48199999996</v>
      </c>
      <c r="F236" s="68">
        <f t="shared" si="10"/>
        <v>77.778568237411619</v>
      </c>
      <c r="G236" s="68">
        <f t="shared" si="11"/>
        <v>22.221431762588388</v>
      </c>
    </row>
    <row r="237" spans="1:7" x14ac:dyDescent="0.2">
      <c r="A237" s="137"/>
      <c r="B237" s="42">
        <v>20</v>
      </c>
      <c r="C237" s="49">
        <v>227721.13500000001</v>
      </c>
      <c r="D237" s="49">
        <v>91042.612999999998</v>
      </c>
      <c r="E237" s="49">
        <f t="shared" si="9"/>
        <v>318763.74800000002</v>
      </c>
      <c r="F237" s="68">
        <f t="shared" si="10"/>
        <v>71.438843478525044</v>
      </c>
      <c r="G237" s="68">
        <f t="shared" si="11"/>
        <v>28.561156521474956</v>
      </c>
    </row>
    <row r="238" spans="1:7" x14ac:dyDescent="0.2">
      <c r="A238" s="137"/>
      <c r="B238" s="42">
        <v>22</v>
      </c>
      <c r="C238" s="49">
        <v>242313.546</v>
      </c>
      <c r="D238" s="49">
        <v>77630.490999999995</v>
      </c>
      <c r="E238" s="49">
        <f t="shared" si="9"/>
        <v>319944.03700000001</v>
      </c>
      <c r="F238" s="68">
        <f t="shared" si="10"/>
        <v>75.736228207935</v>
      </c>
      <c r="G238" s="68">
        <f t="shared" si="11"/>
        <v>24.263771792064993</v>
      </c>
    </row>
    <row r="239" spans="1:7" x14ac:dyDescent="0.2">
      <c r="A239" s="137"/>
      <c r="B239" s="42">
        <v>24</v>
      </c>
      <c r="C239" s="49">
        <v>318040.42300000001</v>
      </c>
      <c r="D239" s="49">
        <v>97053.101999999999</v>
      </c>
      <c r="E239" s="49">
        <f t="shared" si="9"/>
        <v>415093.52500000002</v>
      </c>
      <c r="F239" s="68">
        <f t="shared" si="10"/>
        <v>76.618979542020071</v>
      </c>
      <c r="G239" s="68">
        <f t="shared" si="11"/>
        <v>23.381020457979922</v>
      </c>
    </row>
    <row r="240" spans="1:7" x14ac:dyDescent="0.2">
      <c r="A240" s="137"/>
      <c r="B240" s="42">
        <v>26</v>
      </c>
      <c r="C240" s="49">
        <v>348685.201</v>
      </c>
      <c r="D240" s="49">
        <v>90552.634000000005</v>
      </c>
      <c r="E240" s="49">
        <f t="shared" si="9"/>
        <v>439237.83500000002</v>
      </c>
      <c r="F240" s="68">
        <f t="shared" si="10"/>
        <v>79.384145266083465</v>
      </c>
      <c r="G240" s="68">
        <f t="shared" si="11"/>
        <v>20.615854733916535</v>
      </c>
    </row>
    <row r="241" spans="1:7" x14ac:dyDescent="0.2">
      <c r="A241" s="137"/>
      <c r="B241" s="42">
        <v>28</v>
      </c>
      <c r="C241" s="49">
        <v>346248.04399999999</v>
      </c>
      <c r="D241" s="49">
        <v>88387.13</v>
      </c>
      <c r="E241" s="49">
        <f t="shared" si="9"/>
        <v>434635.174</v>
      </c>
      <c r="F241" s="68">
        <f t="shared" si="10"/>
        <v>79.664064188233425</v>
      </c>
      <c r="G241" s="68">
        <f t="shared" si="11"/>
        <v>20.335935811766586</v>
      </c>
    </row>
    <row r="242" spans="1:7" x14ac:dyDescent="0.2">
      <c r="A242" s="137"/>
      <c r="B242" s="42">
        <v>30</v>
      </c>
      <c r="C242" s="49">
        <v>383281.21899999998</v>
      </c>
      <c r="D242" s="49">
        <v>92090.873000000007</v>
      </c>
      <c r="E242" s="49">
        <f t="shared" si="9"/>
        <v>475372.092</v>
      </c>
      <c r="F242" s="68">
        <f t="shared" si="10"/>
        <v>80.627623171450296</v>
      </c>
      <c r="G242" s="68">
        <f t="shared" si="11"/>
        <v>19.372376828549708</v>
      </c>
    </row>
    <row r="243" spans="1:7" x14ac:dyDescent="0.2">
      <c r="A243" s="138"/>
      <c r="B243" s="48">
        <v>32</v>
      </c>
      <c r="C243" s="50">
        <v>1399174.6669999999</v>
      </c>
      <c r="D243" s="79">
        <v>91335.202999999994</v>
      </c>
      <c r="E243" s="50">
        <f t="shared" si="9"/>
        <v>1490509.8699999999</v>
      </c>
      <c r="F243" s="69">
        <f t="shared" si="10"/>
        <v>93.872217498298085</v>
      </c>
      <c r="G243" s="69">
        <f t="shared" si="11"/>
        <v>6.1277825017019181</v>
      </c>
    </row>
    <row r="244" spans="1:7" x14ac:dyDescent="0.2">
      <c r="A244" s="137" t="s">
        <v>4</v>
      </c>
      <c r="B244" s="42">
        <v>2</v>
      </c>
      <c r="C244" s="55">
        <v>264473.17800000001</v>
      </c>
      <c r="D244" s="55">
        <v>264377.97100000002</v>
      </c>
      <c r="E244" s="55">
        <f t="shared" si="9"/>
        <v>528851.14899999998</v>
      </c>
      <c r="F244" s="67">
        <f t="shared" si="10"/>
        <v>50.009001304070154</v>
      </c>
      <c r="G244" s="67">
        <f t="shared" si="11"/>
        <v>49.990998695929854</v>
      </c>
    </row>
    <row r="245" spans="1:7" x14ac:dyDescent="0.2">
      <c r="A245" s="137"/>
      <c r="B245" s="42">
        <v>4</v>
      </c>
      <c r="C245" s="49">
        <v>177406.82800000001</v>
      </c>
      <c r="D245" s="49">
        <v>319588.375</v>
      </c>
      <c r="E245" s="49">
        <f t="shared" si="9"/>
        <v>496995.20299999998</v>
      </c>
      <c r="F245" s="68">
        <f t="shared" si="10"/>
        <v>35.695883366504042</v>
      </c>
      <c r="G245" s="68">
        <f t="shared" si="11"/>
        <v>64.304116633495951</v>
      </c>
    </row>
    <row r="246" spans="1:7" x14ac:dyDescent="0.2">
      <c r="A246" s="137"/>
      <c r="B246" s="42">
        <v>6</v>
      </c>
      <c r="C246" s="49">
        <v>202302.35</v>
      </c>
      <c r="D246" s="49">
        <v>453651.712</v>
      </c>
      <c r="E246" s="49">
        <f t="shared" si="9"/>
        <v>655954.06200000003</v>
      </c>
      <c r="F246" s="68">
        <f t="shared" si="10"/>
        <v>30.840932577379178</v>
      </c>
      <c r="G246" s="68">
        <f t="shared" si="11"/>
        <v>69.159067422620822</v>
      </c>
    </row>
    <row r="247" spans="1:7" x14ac:dyDescent="0.2">
      <c r="A247" s="137"/>
      <c r="B247" s="42">
        <v>8</v>
      </c>
      <c r="C247" s="49">
        <v>207787.87</v>
      </c>
      <c r="D247" s="49">
        <v>652903.875</v>
      </c>
      <c r="E247" s="49">
        <f t="shared" si="9"/>
        <v>860691.745</v>
      </c>
      <c r="F247" s="68">
        <f t="shared" si="10"/>
        <v>24.141961533510468</v>
      </c>
      <c r="G247" s="68">
        <f t="shared" si="11"/>
        <v>75.858038466489532</v>
      </c>
    </row>
    <row r="248" spans="1:7" x14ac:dyDescent="0.2">
      <c r="A248" s="137"/>
      <c r="B248" s="42">
        <v>10</v>
      </c>
      <c r="C248" s="49">
        <v>318752.75699999998</v>
      </c>
      <c r="D248" s="49">
        <v>538810.92599999998</v>
      </c>
      <c r="E248" s="49">
        <f t="shared" si="9"/>
        <v>857563.68299999996</v>
      </c>
      <c r="F248" s="68">
        <f t="shared" si="10"/>
        <v>37.169572746470884</v>
      </c>
      <c r="G248" s="68">
        <f t="shared" si="11"/>
        <v>62.830427253529109</v>
      </c>
    </row>
    <row r="249" spans="1:7" x14ac:dyDescent="0.2">
      <c r="A249" s="137"/>
      <c r="B249" s="42">
        <v>12</v>
      </c>
      <c r="C249" s="49">
        <v>347879.55</v>
      </c>
      <c r="D249" s="49">
        <v>524999.14399999997</v>
      </c>
      <c r="E249" s="49">
        <f t="shared" si="9"/>
        <v>872878.6939999999</v>
      </c>
      <c r="F249" s="68">
        <f t="shared" si="10"/>
        <v>39.85428357814861</v>
      </c>
      <c r="G249" s="68">
        <f t="shared" si="11"/>
        <v>60.145716421851404</v>
      </c>
    </row>
    <row r="250" spans="1:7" x14ac:dyDescent="0.2">
      <c r="A250" s="137"/>
      <c r="B250" s="42">
        <v>14</v>
      </c>
      <c r="C250" s="49">
        <v>334329.42300000001</v>
      </c>
      <c r="D250" s="49">
        <v>593207.29099999997</v>
      </c>
      <c r="E250" s="49">
        <f t="shared" si="9"/>
        <v>927536.71399999992</v>
      </c>
      <c r="F250" s="68">
        <f t="shared" si="10"/>
        <v>36.044872181738782</v>
      </c>
      <c r="G250" s="68">
        <f t="shared" si="11"/>
        <v>63.955127818261225</v>
      </c>
    </row>
    <row r="251" spans="1:7" x14ac:dyDescent="0.2">
      <c r="A251" s="137"/>
      <c r="B251" s="42">
        <v>16</v>
      </c>
      <c r="C251" s="49">
        <v>314263.511</v>
      </c>
      <c r="D251" s="49">
        <v>635262.02</v>
      </c>
      <c r="E251" s="49">
        <f t="shared" si="9"/>
        <v>949525.53099999996</v>
      </c>
      <c r="F251" s="68">
        <f t="shared" si="10"/>
        <v>33.096899529287114</v>
      </c>
      <c r="G251" s="68">
        <f t="shared" si="11"/>
        <v>66.903100470712886</v>
      </c>
    </row>
    <row r="252" spans="1:7" x14ac:dyDescent="0.2">
      <c r="A252" s="137"/>
      <c r="B252" s="42">
        <v>18</v>
      </c>
      <c r="C252" s="49">
        <v>654868.28500000003</v>
      </c>
      <c r="D252" s="49">
        <v>769494.14399999997</v>
      </c>
      <c r="E252" s="49">
        <f t="shared" si="9"/>
        <v>1424362.429</v>
      </c>
      <c r="F252" s="68">
        <f t="shared" si="10"/>
        <v>45.976239731327539</v>
      </c>
      <c r="G252" s="68">
        <f t="shared" si="11"/>
        <v>54.023760268672461</v>
      </c>
    </row>
    <row r="253" spans="1:7" x14ac:dyDescent="0.2">
      <c r="A253" s="137"/>
      <c r="B253" s="42">
        <v>20</v>
      </c>
      <c r="C253" s="49">
        <v>651864.13100000005</v>
      </c>
      <c r="D253" s="49">
        <v>884709.64300000004</v>
      </c>
      <c r="E253" s="49">
        <f t="shared" si="9"/>
        <v>1536573.7740000002</v>
      </c>
      <c r="F253" s="68">
        <f t="shared" si="10"/>
        <v>42.423223800252103</v>
      </c>
      <c r="G253" s="68">
        <f t="shared" si="11"/>
        <v>57.57677619974789</v>
      </c>
    </row>
    <row r="254" spans="1:7" x14ac:dyDescent="0.2">
      <c r="A254" s="137"/>
      <c r="B254" s="42">
        <v>22</v>
      </c>
      <c r="C254" s="49">
        <v>653982.06200000003</v>
      </c>
      <c r="D254" s="49">
        <v>979145.40399999998</v>
      </c>
      <c r="E254" s="49">
        <f t="shared" si="9"/>
        <v>1633127.466</v>
      </c>
      <c r="F254" s="68">
        <f t="shared" si="10"/>
        <v>40.044765372894659</v>
      </c>
      <c r="G254" s="68">
        <f t="shared" si="11"/>
        <v>59.955234627105334</v>
      </c>
    </row>
    <row r="255" spans="1:7" x14ac:dyDescent="0.2">
      <c r="A255" s="137"/>
      <c r="B255" s="42">
        <v>24</v>
      </c>
      <c r="C255" s="49">
        <v>703758.91700000002</v>
      </c>
      <c r="D255" s="49">
        <v>1525182.1680000001</v>
      </c>
      <c r="E255" s="49">
        <f t="shared" si="9"/>
        <v>2228941.085</v>
      </c>
      <c r="F255" s="68">
        <f t="shared" si="10"/>
        <v>31.57368858854338</v>
      </c>
      <c r="G255" s="68">
        <f t="shared" si="11"/>
        <v>68.426311411456624</v>
      </c>
    </row>
    <row r="256" spans="1:7" x14ac:dyDescent="0.2">
      <c r="A256" s="137"/>
      <c r="B256" s="42">
        <v>26</v>
      </c>
      <c r="C256" s="49">
        <v>751869.30900000001</v>
      </c>
      <c r="D256" s="49">
        <v>1124331.68</v>
      </c>
      <c r="E256" s="49">
        <f t="shared" si="9"/>
        <v>1876200.9890000001</v>
      </c>
      <c r="F256" s="68">
        <f t="shared" si="10"/>
        <v>40.07402796438884</v>
      </c>
      <c r="G256" s="68">
        <f t="shared" si="11"/>
        <v>59.925972035611153</v>
      </c>
    </row>
    <row r="257" spans="1:7" x14ac:dyDescent="0.2">
      <c r="A257" s="137"/>
      <c r="B257" s="42">
        <v>28</v>
      </c>
      <c r="C257" s="49">
        <v>704649.14800000004</v>
      </c>
      <c r="D257" s="49">
        <v>1082892.8640000001</v>
      </c>
      <c r="E257" s="49">
        <f t="shared" si="9"/>
        <v>1787542.0120000001</v>
      </c>
      <c r="F257" s="68">
        <f t="shared" si="10"/>
        <v>39.420004859723548</v>
      </c>
      <c r="G257" s="68">
        <f t="shared" si="11"/>
        <v>60.579995140276452</v>
      </c>
    </row>
    <row r="258" spans="1:7" x14ac:dyDescent="0.2">
      <c r="A258" s="137"/>
      <c r="B258" s="42">
        <v>30</v>
      </c>
      <c r="C258" s="49">
        <v>884265.69700000004</v>
      </c>
      <c r="D258" s="49">
        <v>1251658.2849999999</v>
      </c>
      <c r="E258" s="49">
        <f t="shared" si="9"/>
        <v>2135923.9819999998</v>
      </c>
      <c r="F258" s="68">
        <f t="shared" si="10"/>
        <v>41.399680159591</v>
      </c>
      <c r="G258" s="68">
        <f t="shared" si="11"/>
        <v>58.600319840409</v>
      </c>
    </row>
    <row r="259" spans="1:7" x14ac:dyDescent="0.2">
      <c r="A259" s="138"/>
      <c r="B259" s="48">
        <v>32</v>
      </c>
      <c r="C259" s="50">
        <v>1715700.9790000001</v>
      </c>
      <c r="D259" s="50">
        <v>863034.40700000001</v>
      </c>
      <c r="E259" s="50">
        <f t="shared" si="9"/>
        <v>2578735.3859999999</v>
      </c>
      <c r="F259" s="69">
        <f t="shared" si="10"/>
        <v>66.532649620219715</v>
      </c>
      <c r="G259" s="69">
        <f t="shared" si="11"/>
        <v>33.467350379780299</v>
      </c>
    </row>
    <row r="260" spans="1:7" x14ac:dyDescent="0.2">
      <c r="A260" s="137" t="s">
        <v>5</v>
      </c>
      <c r="B260" s="42">
        <v>2</v>
      </c>
      <c r="C260" s="55">
        <v>999373.96699999995</v>
      </c>
      <c r="D260" s="55">
        <v>999008.94200000004</v>
      </c>
      <c r="E260" s="55">
        <f t="shared" si="9"/>
        <v>1998382.909</v>
      </c>
      <c r="F260" s="67">
        <f t="shared" si="10"/>
        <v>50.009133009453691</v>
      </c>
      <c r="G260" s="67">
        <f t="shared" si="11"/>
        <v>49.990866990546309</v>
      </c>
    </row>
    <row r="261" spans="1:7" x14ac:dyDescent="0.2">
      <c r="A261" s="137"/>
      <c r="B261" s="42">
        <v>4</v>
      </c>
      <c r="C261" s="49">
        <v>552507.78</v>
      </c>
      <c r="D261" s="49">
        <v>1239795.3370000001</v>
      </c>
      <c r="E261" s="49">
        <f t="shared" si="9"/>
        <v>1792303.1170000001</v>
      </c>
      <c r="F261" s="68">
        <f t="shared" si="10"/>
        <v>30.826693027505346</v>
      </c>
      <c r="G261" s="68">
        <f t="shared" si="11"/>
        <v>69.173306972494657</v>
      </c>
    </row>
    <row r="262" spans="1:7" x14ac:dyDescent="0.2">
      <c r="A262" s="137"/>
      <c r="B262" s="42">
        <v>6</v>
      </c>
      <c r="C262" s="49">
        <v>550700.772</v>
      </c>
      <c r="D262" s="49">
        <v>1844721.5970000001</v>
      </c>
      <c r="E262" s="49">
        <f t="shared" si="9"/>
        <v>2395422.3689999999</v>
      </c>
      <c r="F262" s="68">
        <f t="shared" si="10"/>
        <v>22.989714846400851</v>
      </c>
      <c r="G262" s="68">
        <f t="shared" si="11"/>
        <v>77.010285153599156</v>
      </c>
    </row>
    <row r="263" spans="1:7" x14ac:dyDescent="0.2">
      <c r="A263" s="137"/>
      <c r="B263" s="42">
        <v>8</v>
      </c>
      <c r="C263" s="49">
        <v>553651.45499999996</v>
      </c>
      <c r="D263" s="49">
        <v>2705090.7910000002</v>
      </c>
      <c r="E263" s="49">
        <f t="shared" si="9"/>
        <v>3258742.2460000003</v>
      </c>
      <c r="F263" s="68">
        <f t="shared" si="10"/>
        <v>16.989728343184829</v>
      </c>
      <c r="G263" s="68">
        <f t="shared" si="11"/>
        <v>83.010271656815178</v>
      </c>
    </row>
    <row r="264" spans="1:7" x14ac:dyDescent="0.2">
      <c r="A264" s="137"/>
      <c r="B264" s="42">
        <v>10</v>
      </c>
      <c r="C264" s="49">
        <v>908841.62699999998</v>
      </c>
      <c r="D264" s="49">
        <v>2265477.81</v>
      </c>
      <c r="E264" s="49">
        <f t="shared" si="9"/>
        <v>3174319.4369999999</v>
      </c>
      <c r="F264" s="68">
        <f t="shared" si="10"/>
        <v>28.631070219540732</v>
      </c>
      <c r="G264" s="68">
        <f t="shared" si="11"/>
        <v>71.368929780459268</v>
      </c>
    </row>
    <row r="265" spans="1:7" x14ac:dyDescent="0.2">
      <c r="A265" s="137"/>
      <c r="B265" s="42">
        <v>12</v>
      </c>
      <c r="C265" s="49">
        <v>1048988.3570000001</v>
      </c>
      <c r="D265" s="49">
        <v>2270078.074</v>
      </c>
      <c r="E265" s="49">
        <f t="shared" si="9"/>
        <v>3319066.4309999999</v>
      </c>
      <c r="F265" s="68">
        <f t="shared" si="10"/>
        <v>31.604922010673675</v>
      </c>
      <c r="G265" s="68">
        <f t="shared" si="11"/>
        <v>68.395077989326339</v>
      </c>
    </row>
    <row r="266" spans="1:7" x14ac:dyDescent="0.2">
      <c r="A266" s="137"/>
      <c r="B266" s="42">
        <v>14</v>
      </c>
      <c r="C266" s="49">
        <v>710638.46100000001</v>
      </c>
      <c r="D266" s="49">
        <v>2367031.1529999999</v>
      </c>
      <c r="E266" s="49">
        <f t="shared" si="9"/>
        <v>3077669.6140000001</v>
      </c>
      <c r="F266" s="68">
        <f t="shared" si="10"/>
        <v>23.090147745793743</v>
      </c>
      <c r="G266" s="68">
        <f t="shared" si="11"/>
        <v>76.909852254206257</v>
      </c>
    </row>
    <row r="267" spans="1:7" x14ac:dyDescent="0.2">
      <c r="A267" s="137"/>
      <c r="B267" s="42">
        <v>16</v>
      </c>
      <c r="C267" s="49">
        <v>1029793.993</v>
      </c>
      <c r="D267" s="49">
        <v>2209152.3459999999</v>
      </c>
      <c r="E267" s="49">
        <f t="shared" si="9"/>
        <v>3238946.3389999997</v>
      </c>
      <c r="F267" s="68">
        <f t="shared" si="10"/>
        <v>31.794104786494891</v>
      </c>
      <c r="G267" s="68">
        <f t="shared" si="11"/>
        <v>68.205895213505116</v>
      </c>
    </row>
    <row r="268" spans="1:7" x14ac:dyDescent="0.2">
      <c r="A268" s="137"/>
      <c r="B268" s="42">
        <v>18</v>
      </c>
      <c r="C268" s="49">
        <v>1488544.3770000001</v>
      </c>
      <c r="D268" s="49">
        <v>2508971.5589999999</v>
      </c>
      <c r="E268" s="49">
        <f t="shared" si="9"/>
        <v>3997515.9359999998</v>
      </c>
      <c r="F268" s="68">
        <f t="shared" si="10"/>
        <v>37.23673403262201</v>
      </c>
      <c r="G268" s="68">
        <f t="shared" si="11"/>
        <v>62.763265967378004</v>
      </c>
    </row>
    <row r="269" spans="1:7" x14ac:dyDescent="0.2">
      <c r="A269" s="137"/>
      <c r="B269" s="42">
        <v>20</v>
      </c>
      <c r="C269" s="49">
        <v>1592315.753</v>
      </c>
      <c r="D269" s="49">
        <v>2744360.486</v>
      </c>
      <c r="E269" s="49">
        <f t="shared" si="9"/>
        <v>4336676.2390000001</v>
      </c>
      <c r="F269" s="68">
        <f t="shared" si="10"/>
        <v>36.717422865931404</v>
      </c>
      <c r="G269" s="68">
        <f t="shared" si="11"/>
        <v>63.282577134068596</v>
      </c>
    </row>
    <row r="270" spans="1:7" x14ac:dyDescent="0.2">
      <c r="A270" s="137"/>
      <c r="B270" s="42">
        <v>22</v>
      </c>
      <c r="C270" s="49">
        <v>1796725.6410000001</v>
      </c>
      <c r="D270" s="49">
        <v>3358225.1030000001</v>
      </c>
      <c r="E270" s="49">
        <f t="shared" si="9"/>
        <v>5154950.7439999999</v>
      </c>
      <c r="F270" s="68">
        <f t="shared" si="10"/>
        <v>34.854370686107181</v>
      </c>
      <c r="G270" s="68">
        <f t="shared" si="11"/>
        <v>65.145629313892826</v>
      </c>
    </row>
    <row r="271" spans="1:7" x14ac:dyDescent="0.2">
      <c r="A271" s="137"/>
      <c r="B271" s="42">
        <v>24</v>
      </c>
      <c r="C271" s="49">
        <v>1797669.023</v>
      </c>
      <c r="D271" s="49">
        <v>3253052.452</v>
      </c>
      <c r="E271" s="49">
        <f t="shared" si="9"/>
        <v>5050721.4749999996</v>
      </c>
      <c r="F271" s="68">
        <f t="shared" si="10"/>
        <v>35.592321451461551</v>
      </c>
      <c r="G271" s="68">
        <f t="shared" si="11"/>
        <v>64.407678548538456</v>
      </c>
    </row>
    <row r="272" spans="1:7" x14ac:dyDescent="0.2">
      <c r="A272" s="137"/>
      <c r="B272" s="42">
        <v>26</v>
      </c>
      <c r="C272" s="49">
        <v>1651383.7309999999</v>
      </c>
      <c r="D272" s="49">
        <v>3773800.8930000002</v>
      </c>
      <c r="E272" s="49">
        <f t="shared" si="9"/>
        <v>5425184.6239999998</v>
      </c>
      <c r="F272" s="68">
        <f t="shared" si="10"/>
        <v>30.439217196306789</v>
      </c>
      <c r="G272" s="68">
        <f t="shared" si="11"/>
        <v>69.560782803693215</v>
      </c>
    </row>
    <row r="273" spans="1:7" x14ac:dyDescent="0.2">
      <c r="A273" s="137"/>
      <c r="B273" s="42">
        <v>28</v>
      </c>
      <c r="C273" s="49">
        <v>2672468.5499999998</v>
      </c>
      <c r="D273" s="49">
        <v>5692492.7410000004</v>
      </c>
      <c r="E273" s="49">
        <f t="shared" si="9"/>
        <v>8364961.2910000002</v>
      </c>
      <c r="F273" s="68">
        <f t="shared" si="10"/>
        <v>31.948367207333678</v>
      </c>
      <c r="G273" s="68">
        <f t="shared" si="11"/>
        <v>68.051632792666325</v>
      </c>
    </row>
    <row r="274" spans="1:7" x14ac:dyDescent="0.2">
      <c r="A274" s="137"/>
      <c r="B274" s="42">
        <v>30</v>
      </c>
      <c r="C274" s="49">
        <v>2038896.8589999999</v>
      </c>
      <c r="D274" s="49">
        <v>3925334.702</v>
      </c>
      <c r="E274" s="49">
        <f t="shared" si="9"/>
        <v>5964231.5609999998</v>
      </c>
      <c r="F274" s="68">
        <f t="shared" si="10"/>
        <v>34.185407426705375</v>
      </c>
      <c r="G274" s="68">
        <f t="shared" si="11"/>
        <v>65.814592573294632</v>
      </c>
    </row>
    <row r="275" spans="1:7" x14ac:dyDescent="0.2">
      <c r="A275" s="138"/>
      <c r="B275" s="48">
        <v>32</v>
      </c>
      <c r="C275" s="50">
        <v>3916483.39</v>
      </c>
      <c r="D275" s="50">
        <v>3404323.5440000002</v>
      </c>
      <c r="E275" s="50">
        <f t="shared" si="9"/>
        <v>7320806.9340000004</v>
      </c>
      <c r="F275" s="69">
        <f t="shared" si="10"/>
        <v>53.497973998066918</v>
      </c>
      <c r="G275" s="69">
        <f t="shared" si="11"/>
        <v>46.502026001933082</v>
      </c>
    </row>
  </sheetData>
  <mergeCells count="20">
    <mergeCell ref="A71:G71"/>
    <mergeCell ref="A2:G2"/>
    <mergeCell ref="A5:A20"/>
    <mergeCell ref="A21:A36"/>
    <mergeCell ref="A37:A52"/>
    <mergeCell ref="A53:A68"/>
    <mergeCell ref="A140:G140"/>
    <mergeCell ref="A143:A158"/>
    <mergeCell ref="A74:A89"/>
    <mergeCell ref="A90:A105"/>
    <mergeCell ref="A106:A121"/>
    <mergeCell ref="A122:A137"/>
    <mergeCell ref="A244:A259"/>
    <mergeCell ref="A260:A275"/>
    <mergeCell ref="A159:A174"/>
    <mergeCell ref="A175:A190"/>
    <mergeCell ref="A191:A206"/>
    <mergeCell ref="A209:G209"/>
    <mergeCell ref="A212:A227"/>
    <mergeCell ref="A228:A24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opLeftCell="H3" workbookViewId="0">
      <selection activeCell="F5" sqref="F5"/>
    </sheetView>
  </sheetViews>
  <sheetFormatPr baseColWidth="10" defaultRowHeight="16" x14ac:dyDescent="0.2"/>
  <cols>
    <col min="3" max="3" width="28.1640625" customWidth="1"/>
    <col min="4" max="4" width="25.83203125" customWidth="1"/>
    <col min="5" max="5" width="20.6640625" customWidth="1"/>
    <col min="6" max="6" width="19.5" style="92" customWidth="1"/>
    <col min="7" max="7" width="17.1640625" style="92" customWidth="1"/>
  </cols>
  <sheetData>
    <row r="1" spans="1:7" ht="17" thickBot="1" x14ac:dyDescent="0.25"/>
    <row r="2" spans="1:7" ht="17" thickBot="1" x14ac:dyDescent="0.25">
      <c r="A2" s="146" t="s">
        <v>23</v>
      </c>
      <c r="B2" s="147"/>
      <c r="C2" s="147"/>
      <c r="D2" s="147"/>
      <c r="E2" s="147"/>
      <c r="F2" s="147"/>
      <c r="G2" s="148"/>
    </row>
    <row r="4" spans="1:7" x14ac:dyDescent="0.2">
      <c r="A4" s="84" t="s">
        <v>6</v>
      </c>
      <c r="B4" s="58" t="s">
        <v>8</v>
      </c>
      <c r="C4" s="58" t="s">
        <v>31</v>
      </c>
      <c r="D4" s="51" t="s">
        <v>14</v>
      </c>
      <c r="E4" s="73" t="s">
        <v>26</v>
      </c>
      <c r="F4" s="93" t="s">
        <v>27</v>
      </c>
      <c r="G4" s="97" t="s">
        <v>28</v>
      </c>
    </row>
    <row r="5" spans="1:7" x14ac:dyDescent="0.2">
      <c r="A5" s="143" t="s">
        <v>2</v>
      </c>
      <c r="B5" s="85">
        <v>2</v>
      </c>
      <c r="C5" s="27">
        <v>16186.314</v>
      </c>
      <c r="D5" s="28">
        <v>16178.486999999999</v>
      </c>
      <c r="E5" s="27">
        <f>C5+D5</f>
        <v>32364.800999999999</v>
      </c>
      <c r="F5" s="94">
        <f>(C5/E5)*100</f>
        <v>50.012091840144478</v>
      </c>
      <c r="G5" s="98">
        <f>(D5/E5)*100</f>
        <v>49.987908159855515</v>
      </c>
    </row>
    <row r="6" spans="1:7" x14ac:dyDescent="0.2">
      <c r="A6" s="144"/>
      <c r="B6" s="90">
        <v>4</v>
      </c>
      <c r="C6" s="23">
        <v>22092.755000000001</v>
      </c>
      <c r="D6" s="29">
        <v>16309.204</v>
      </c>
      <c r="E6" s="23">
        <f t="shared" ref="E6:E69" si="0">C6+D6</f>
        <v>38401.959000000003</v>
      </c>
      <c r="F6" s="95">
        <f t="shared" ref="F6:F69" si="1">(C6/E6)*100</f>
        <v>57.530281202581357</v>
      </c>
      <c r="G6" s="99">
        <f t="shared" ref="G6:G69" si="2">(D6/E6)*100</f>
        <v>42.469718797418636</v>
      </c>
    </row>
    <row r="7" spans="1:7" x14ac:dyDescent="0.2">
      <c r="A7" s="144"/>
      <c r="B7" s="90">
        <v>6</v>
      </c>
      <c r="C7" s="23">
        <v>33896.495000000003</v>
      </c>
      <c r="D7" s="29">
        <v>16258.69</v>
      </c>
      <c r="E7" s="23">
        <f t="shared" si="0"/>
        <v>50155.185000000005</v>
      </c>
      <c r="F7" s="95">
        <f t="shared" si="1"/>
        <v>67.583231923080334</v>
      </c>
      <c r="G7" s="99">
        <f t="shared" si="2"/>
        <v>32.416768076919659</v>
      </c>
    </row>
    <row r="8" spans="1:7" x14ac:dyDescent="0.2">
      <c r="A8" s="144"/>
      <c r="B8" s="90">
        <v>8</v>
      </c>
      <c r="C8" s="23">
        <v>43796.985000000001</v>
      </c>
      <c r="D8" s="29">
        <v>16270.75</v>
      </c>
      <c r="E8" s="23">
        <f t="shared" si="0"/>
        <v>60067.735000000001</v>
      </c>
      <c r="F8" s="95">
        <f t="shared" si="1"/>
        <v>72.912662679889621</v>
      </c>
      <c r="G8" s="99">
        <f t="shared" si="2"/>
        <v>27.087337320110372</v>
      </c>
    </row>
    <row r="9" spans="1:7" x14ac:dyDescent="0.2">
      <c r="A9" s="144"/>
      <c r="B9" s="90">
        <v>10</v>
      </c>
      <c r="C9" s="23">
        <v>55745.627</v>
      </c>
      <c r="D9" s="29">
        <v>16419.019</v>
      </c>
      <c r="E9" s="23">
        <f t="shared" si="0"/>
        <v>72164.646000000008</v>
      </c>
      <c r="F9" s="95">
        <f t="shared" si="1"/>
        <v>77.247835456713801</v>
      </c>
      <c r="G9" s="99">
        <f t="shared" si="2"/>
        <v>22.752164543286195</v>
      </c>
    </row>
    <row r="10" spans="1:7" x14ac:dyDescent="0.2">
      <c r="A10" s="144"/>
      <c r="B10" s="90">
        <v>12</v>
      </c>
      <c r="C10" s="23">
        <v>64766.31</v>
      </c>
      <c r="D10" s="29">
        <v>16269.833000000001</v>
      </c>
      <c r="E10" s="23">
        <f t="shared" si="0"/>
        <v>81036.142999999996</v>
      </c>
      <c r="F10" s="95">
        <f t="shared" si="1"/>
        <v>79.922745089188169</v>
      </c>
      <c r="G10" s="99">
        <f t="shared" si="2"/>
        <v>20.077254910811835</v>
      </c>
    </row>
    <row r="11" spans="1:7" x14ac:dyDescent="0.2">
      <c r="A11" s="144"/>
      <c r="B11" s="90">
        <v>14</v>
      </c>
      <c r="C11" s="23">
        <v>75525.672000000006</v>
      </c>
      <c r="D11" s="29">
        <v>16382.773999999999</v>
      </c>
      <c r="E11" s="23">
        <f t="shared" si="0"/>
        <v>91908.446000000011</v>
      </c>
      <c r="F11" s="95">
        <f t="shared" si="1"/>
        <v>82.174898267782709</v>
      </c>
      <c r="G11" s="99">
        <f t="shared" si="2"/>
        <v>17.825101732217298</v>
      </c>
    </row>
    <row r="12" spans="1:7" x14ac:dyDescent="0.2">
      <c r="A12" s="144"/>
      <c r="B12" s="90">
        <v>16</v>
      </c>
      <c r="C12" s="23">
        <v>83673.088000000003</v>
      </c>
      <c r="D12" s="29">
        <v>16322.44</v>
      </c>
      <c r="E12" s="23">
        <f t="shared" si="0"/>
        <v>99995.528000000006</v>
      </c>
      <c r="F12" s="95">
        <f t="shared" si="1"/>
        <v>83.676830027838847</v>
      </c>
      <c r="G12" s="99">
        <f t="shared" si="2"/>
        <v>16.323169972161157</v>
      </c>
    </row>
    <row r="13" spans="1:7" x14ac:dyDescent="0.2">
      <c r="A13" s="144"/>
      <c r="B13" s="90">
        <v>18</v>
      </c>
      <c r="C13" s="23">
        <v>99004.31</v>
      </c>
      <c r="D13" s="29">
        <v>19827.564999999999</v>
      </c>
      <c r="E13" s="23">
        <f t="shared" si="0"/>
        <v>118831.875</v>
      </c>
      <c r="F13" s="95">
        <f t="shared" si="1"/>
        <v>83.314607297074119</v>
      </c>
      <c r="G13" s="99">
        <f t="shared" si="2"/>
        <v>16.685392702925878</v>
      </c>
    </row>
    <row r="14" spans="1:7" x14ac:dyDescent="0.2">
      <c r="A14" s="144"/>
      <c r="B14" s="90">
        <v>20</v>
      </c>
      <c r="C14" s="23">
        <v>111208.522</v>
      </c>
      <c r="D14" s="29">
        <v>23653.294000000002</v>
      </c>
      <c r="E14" s="23">
        <f t="shared" si="0"/>
        <v>134861.81599999999</v>
      </c>
      <c r="F14" s="95">
        <f t="shared" si="1"/>
        <v>82.461088911927447</v>
      </c>
      <c r="G14" s="99">
        <f t="shared" si="2"/>
        <v>17.538911088072553</v>
      </c>
    </row>
    <row r="15" spans="1:7" x14ac:dyDescent="0.2">
      <c r="A15" s="144"/>
      <c r="B15" s="90">
        <v>22</v>
      </c>
      <c r="C15" s="23">
        <v>122069.219</v>
      </c>
      <c r="D15" s="29">
        <v>22175.242999999999</v>
      </c>
      <c r="E15" s="23">
        <f t="shared" si="0"/>
        <v>144244.462</v>
      </c>
      <c r="F15" s="95">
        <f t="shared" si="1"/>
        <v>84.626624348323332</v>
      </c>
      <c r="G15" s="99">
        <f t="shared" si="2"/>
        <v>15.373375651676666</v>
      </c>
    </row>
    <row r="16" spans="1:7" x14ac:dyDescent="0.2">
      <c r="A16" s="144"/>
      <c r="B16" s="90">
        <v>24</v>
      </c>
      <c r="C16" s="23">
        <v>129124.70600000001</v>
      </c>
      <c r="D16" s="29">
        <v>23427.955000000002</v>
      </c>
      <c r="E16" s="23">
        <f t="shared" si="0"/>
        <v>152552.66100000002</v>
      </c>
      <c r="F16" s="95">
        <f t="shared" si="1"/>
        <v>84.642709706650081</v>
      </c>
      <c r="G16" s="99">
        <f t="shared" si="2"/>
        <v>15.357290293349912</v>
      </c>
    </row>
    <row r="17" spans="1:7" x14ac:dyDescent="0.2">
      <c r="A17" s="144"/>
      <c r="B17" s="90">
        <v>26</v>
      </c>
      <c r="C17" s="23">
        <v>134686.26999999999</v>
      </c>
      <c r="D17" s="29">
        <v>24224.652999999998</v>
      </c>
      <c r="E17" s="23">
        <f t="shared" si="0"/>
        <v>158910.92299999998</v>
      </c>
      <c r="F17" s="95">
        <f t="shared" si="1"/>
        <v>84.755828899187762</v>
      </c>
      <c r="G17" s="99">
        <f t="shared" si="2"/>
        <v>15.244171100812245</v>
      </c>
    </row>
    <row r="18" spans="1:7" x14ac:dyDescent="0.2">
      <c r="A18" s="144"/>
      <c r="B18" s="90">
        <v>28</v>
      </c>
      <c r="C18" s="23">
        <v>151586.53899999999</v>
      </c>
      <c r="D18" s="29">
        <v>24758.491000000002</v>
      </c>
      <c r="E18" s="23">
        <f t="shared" si="0"/>
        <v>176345.03</v>
      </c>
      <c r="F18" s="95">
        <f t="shared" si="1"/>
        <v>85.960199161836314</v>
      </c>
      <c r="G18" s="99">
        <f t="shared" si="2"/>
        <v>14.039800838163686</v>
      </c>
    </row>
    <row r="19" spans="1:7" x14ac:dyDescent="0.2">
      <c r="A19" s="144"/>
      <c r="B19" s="90">
        <v>30</v>
      </c>
      <c r="C19" s="23">
        <v>1068972.4350000001</v>
      </c>
      <c r="D19" s="29">
        <v>25974.405999999999</v>
      </c>
      <c r="E19" s="23">
        <f t="shared" si="0"/>
        <v>1094946.841</v>
      </c>
      <c r="F19" s="95">
        <f t="shared" si="1"/>
        <v>97.627792964243099</v>
      </c>
      <c r="G19" s="99">
        <f t="shared" si="2"/>
        <v>2.3722070357569072</v>
      </c>
    </row>
    <row r="20" spans="1:7" x14ac:dyDescent="0.2">
      <c r="A20" s="144"/>
      <c r="B20" s="90">
        <v>32</v>
      </c>
      <c r="C20" s="23">
        <v>519194.84499999997</v>
      </c>
      <c r="D20" s="29">
        <v>26429.618999999999</v>
      </c>
      <c r="E20" s="23">
        <f t="shared" si="0"/>
        <v>545624.46399999992</v>
      </c>
      <c r="F20" s="95">
        <f t="shared" si="1"/>
        <v>95.156078815410311</v>
      </c>
      <c r="G20" s="99">
        <f t="shared" si="2"/>
        <v>4.8439211845896999</v>
      </c>
    </row>
    <row r="21" spans="1:7" x14ac:dyDescent="0.2">
      <c r="A21" s="144"/>
      <c r="B21" s="91">
        <v>34</v>
      </c>
      <c r="C21" s="23">
        <v>674841.80500000005</v>
      </c>
      <c r="D21" s="29">
        <v>25499.749</v>
      </c>
      <c r="E21" s="23">
        <f t="shared" si="0"/>
        <v>700341.554</v>
      </c>
      <c r="F21" s="95">
        <f t="shared" si="1"/>
        <v>96.358955304828314</v>
      </c>
      <c r="G21" s="99">
        <f t="shared" si="2"/>
        <v>3.6410446951716935</v>
      </c>
    </row>
    <row r="22" spans="1:7" x14ac:dyDescent="0.2">
      <c r="A22" s="144"/>
      <c r="B22" s="91">
        <v>36</v>
      </c>
      <c r="C22" s="23">
        <v>1173324.5430000001</v>
      </c>
      <c r="D22" s="29">
        <v>25205.620999999999</v>
      </c>
      <c r="E22" s="23">
        <f t="shared" si="0"/>
        <v>1198530.1640000001</v>
      </c>
      <c r="F22" s="95">
        <f t="shared" si="1"/>
        <v>97.896955641410116</v>
      </c>
      <c r="G22" s="99">
        <f t="shared" si="2"/>
        <v>2.1030443585898766</v>
      </c>
    </row>
    <row r="23" spans="1:7" x14ac:dyDescent="0.2">
      <c r="A23" s="144"/>
      <c r="B23" s="91">
        <v>38</v>
      </c>
      <c r="C23" s="23">
        <v>1026592.618</v>
      </c>
      <c r="D23" s="29">
        <v>24432.53</v>
      </c>
      <c r="E23" s="23">
        <f t="shared" si="0"/>
        <v>1051025.148</v>
      </c>
      <c r="F23" s="95">
        <f t="shared" si="1"/>
        <v>97.675361998093692</v>
      </c>
      <c r="G23" s="99">
        <f t="shared" si="2"/>
        <v>2.324638001906306</v>
      </c>
    </row>
    <row r="24" spans="1:7" x14ac:dyDescent="0.2">
      <c r="A24" s="144"/>
      <c r="B24" s="91">
        <v>40</v>
      </c>
      <c r="C24" s="23">
        <v>2222940.216</v>
      </c>
      <c r="D24" s="29">
        <v>27299.782999999999</v>
      </c>
      <c r="E24" s="23">
        <f t="shared" si="0"/>
        <v>2250239.9989999998</v>
      </c>
      <c r="F24" s="95">
        <f t="shared" si="1"/>
        <v>98.786805717961997</v>
      </c>
      <c r="G24" s="99">
        <f t="shared" si="2"/>
        <v>1.2131942820380024</v>
      </c>
    </row>
    <row r="25" spans="1:7" x14ac:dyDescent="0.2">
      <c r="A25" s="144"/>
      <c r="B25" s="91">
        <v>42</v>
      </c>
      <c r="C25" s="23">
        <v>2675544.7370000002</v>
      </c>
      <c r="D25" s="29">
        <v>28181.45</v>
      </c>
      <c r="E25" s="23">
        <f t="shared" si="0"/>
        <v>2703726.1870000004</v>
      </c>
      <c r="F25" s="95">
        <f t="shared" si="1"/>
        <v>98.957681064913245</v>
      </c>
      <c r="G25" s="99">
        <f t="shared" si="2"/>
        <v>1.0423189350867503</v>
      </c>
    </row>
    <row r="26" spans="1:7" x14ac:dyDescent="0.2">
      <c r="A26" s="144"/>
      <c r="B26" s="91">
        <v>44</v>
      </c>
      <c r="C26" s="23">
        <v>1945478.348</v>
      </c>
      <c r="D26" s="29">
        <v>25459.791000000001</v>
      </c>
      <c r="E26" s="23">
        <f t="shared" si="0"/>
        <v>1970938.139</v>
      </c>
      <c r="F26" s="95">
        <f t="shared" si="1"/>
        <v>98.708239974851892</v>
      </c>
      <c r="G26" s="99">
        <f t="shared" si="2"/>
        <v>1.2917600251481054</v>
      </c>
    </row>
    <row r="27" spans="1:7" x14ac:dyDescent="0.2">
      <c r="A27" s="144"/>
      <c r="B27" s="91">
        <v>46</v>
      </c>
      <c r="C27" s="23">
        <v>1249696.1540000001</v>
      </c>
      <c r="D27" s="29">
        <v>23427.562000000002</v>
      </c>
      <c r="E27" s="23">
        <f t="shared" si="0"/>
        <v>1273123.716</v>
      </c>
      <c r="F27" s="95">
        <f t="shared" si="1"/>
        <v>98.159836180445495</v>
      </c>
      <c r="G27" s="99">
        <f t="shared" si="2"/>
        <v>1.8401638195545169</v>
      </c>
    </row>
    <row r="28" spans="1:7" x14ac:dyDescent="0.2">
      <c r="A28" s="144"/>
      <c r="B28" s="91">
        <v>48</v>
      </c>
      <c r="C28" s="23">
        <v>1506330.818</v>
      </c>
      <c r="D28" s="29">
        <v>23201.324000000001</v>
      </c>
      <c r="E28" s="23">
        <f t="shared" si="0"/>
        <v>1529532.142</v>
      </c>
      <c r="F28" s="95">
        <f t="shared" si="1"/>
        <v>98.483109745594348</v>
      </c>
      <c r="G28" s="99">
        <f t="shared" si="2"/>
        <v>1.5168902544056508</v>
      </c>
    </row>
    <row r="29" spans="1:7" x14ac:dyDescent="0.2">
      <c r="A29" s="144"/>
      <c r="B29" s="91">
        <v>50</v>
      </c>
      <c r="C29" s="23">
        <v>1906449.733</v>
      </c>
      <c r="D29" s="29">
        <v>23812.523000000001</v>
      </c>
      <c r="E29" s="23">
        <f t="shared" si="0"/>
        <v>1930262.2560000001</v>
      </c>
      <c r="F29" s="95">
        <f t="shared" si="1"/>
        <v>98.766358150247129</v>
      </c>
      <c r="G29" s="99">
        <f t="shared" si="2"/>
        <v>1.2336418497528763</v>
      </c>
    </row>
    <row r="30" spans="1:7" x14ac:dyDescent="0.2">
      <c r="A30" s="144"/>
      <c r="B30" s="91">
        <v>52</v>
      </c>
      <c r="C30" s="23">
        <v>3421686.3640000001</v>
      </c>
      <c r="D30" s="29">
        <v>27985.065999999999</v>
      </c>
      <c r="E30" s="23">
        <f t="shared" si="0"/>
        <v>3449671.43</v>
      </c>
      <c r="F30" s="95">
        <f t="shared" si="1"/>
        <v>99.188761406184128</v>
      </c>
      <c r="G30" s="99">
        <f t="shared" si="2"/>
        <v>0.81123859381587538</v>
      </c>
    </row>
    <row r="31" spans="1:7" x14ac:dyDescent="0.2">
      <c r="A31" s="144"/>
      <c r="B31" s="91">
        <v>54</v>
      </c>
      <c r="C31" s="23">
        <v>3458300.4980000001</v>
      </c>
      <c r="D31" s="29">
        <v>27569.878000000001</v>
      </c>
      <c r="E31" s="23">
        <f t="shared" si="0"/>
        <v>3485870.3760000002</v>
      </c>
      <c r="F31" s="95">
        <f t="shared" si="1"/>
        <v>99.209096293717153</v>
      </c>
      <c r="G31" s="99">
        <f t="shared" si="2"/>
        <v>0.79090370628285223</v>
      </c>
    </row>
    <row r="32" spans="1:7" x14ac:dyDescent="0.2">
      <c r="A32" s="144"/>
      <c r="B32" s="91">
        <v>56</v>
      </c>
      <c r="C32" s="23">
        <v>1248454.4890000001</v>
      </c>
      <c r="D32" s="29">
        <v>24695.563999999998</v>
      </c>
      <c r="E32" s="23">
        <f t="shared" si="0"/>
        <v>1273150.0530000001</v>
      </c>
      <c r="F32" s="95">
        <f t="shared" si="1"/>
        <v>98.060278602525415</v>
      </c>
      <c r="G32" s="99">
        <f t="shared" si="2"/>
        <v>1.9397213974745833</v>
      </c>
    </row>
    <row r="33" spans="1:7" x14ac:dyDescent="0.2">
      <c r="A33" s="144"/>
      <c r="B33" s="91">
        <v>58</v>
      </c>
      <c r="C33" s="23">
        <v>4377080.1840000004</v>
      </c>
      <c r="D33" s="29">
        <v>30060.345000000001</v>
      </c>
      <c r="E33" s="23">
        <f t="shared" si="0"/>
        <v>4407140.5290000001</v>
      </c>
      <c r="F33" s="95">
        <f t="shared" si="1"/>
        <v>99.317917257183069</v>
      </c>
      <c r="G33" s="99">
        <f t="shared" si="2"/>
        <v>0.68208274281693548</v>
      </c>
    </row>
    <row r="34" spans="1:7" x14ac:dyDescent="0.2">
      <c r="A34" s="144"/>
      <c r="B34" s="91">
        <v>60</v>
      </c>
      <c r="C34" s="23">
        <v>3306584.3849999998</v>
      </c>
      <c r="D34" s="29">
        <v>29459.937000000002</v>
      </c>
      <c r="E34" s="23">
        <f t="shared" si="0"/>
        <v>3336044.3219999997</v>
      </c>
      <c r="F34" s="95">
        <f t="shared" si="1"/>
        <v>99.116920095883557</v>
      </c>
      <c r="G34" s="99">
        <f t="shared" si="2"/>
        <v>0.88307990411645387</v>
      </c>
    </row>
    <row r="35" spans="1:7" x14ac:dyDescent="0.2">
      <c r="A35" s="144"/>
      <c r="B35" s="91">
        <v>62</v>
      </c>
      <c r="C35" s="23">
        <v>1640730.263</v>
      </c>
      <c r="D35" s="29">
        <v>26421.86</v>
      </c>
      <c r="E35" s="23">
        <f t="shared" si="0"/>
        <v>1667152.1230000001</v>
      </c>
      <c r="F35" s="95">
        <f t="shared" si="1"/>
        <v>98.415150025274571</v>
      </c>
      <c r="G35" s="99">
        <f t="shared" si="2"/>
        <v>1.5848499747254317</v>
      </c>
    </row>
    <row r="36" spans="1:7" x14ac:dyDescent="0.2">
      <c r="A36" s="145"/>
      <c r="B36" s="87">
        <v>64</v>
      </c>
      <c r="C36" s="30">
        <v>3829321.5240000002</v>
      </c>
      <c r="D36" s="31">
        <v>26401.960999999999</v>
      </c>
      <c r="E36" s="30">
        <f t="shared" si="0"/>
        <v>3855723.4850000003</v>
      </c>
      <c r="F36" s="96">
        <f t="shared" si="1"/>
        <v>99.315252737839927</v>
      </c>
      <c r="G36" s="100">
        <f t="shared" si="2"/>
        <v>0.68474726216006121</v>
      </c>
    </row>
    <row r="37" spans="1:7" x14ac:dyDescent="0.2">
      <c r="A37" s="143" t="s">
        <v>3</v>
      </c>
      <c r="B37" s="85">
        <v>2</v>
      </c>
      <c r="C37" s="27">
        <v>70328.407000000007</v>
      </c>
      <c r="D37" s="28">
        <v>70301.476999999999</v>
      </c>
      <c r="E37" s="27">
        <f t="shared" si="0"/>
        <v>140629.88400000002</v>
      </c>
      <c r="F37" s="94">
        <f t="shared" si="1"/>
        <v>50.009574778572663</v>
      </c>
      <c r="G37" s="98">
        <f t="shared" si="2"/>
        <v>49.990425221427323</v>
      </c>
    </row>
    <row r="38" spans="1:7" x14ac:dyDescent="0.2">
      <c r="A38" s="144"/>
      <c r="B38" s="90">
        <v>4</v>
      </c>
      <c r="C38" s="23">
        <v>60818.75</v>
      </c>
      <c r="D38" s="29">
        <v>85039.025999999998</v>
      </c>
      <c r="E38" s="23">
        <f t="shared" si="0"/>
        <v>145857.77600000001</v>
      </c>
      <c r="F38" s="95">
        <f t="shared" si="1"/>
        <v>41.697296961390663</v>
      </c>
      <c r="G38" s="99">
        <f t="shared" si="2"/>
        <v>58.30270303860933</v>
      </c>
    </row>
    <row r="39" spans="1:7" x14ac:dyDescent="0.2">
      <c r="A39" s="144"/>
      <c r="B39" s="90">
        <v>6</v>
      </c>
      <c r="C39" s="23">
        <v>74522.823999999993</v>
      </c>
      <c r="D39" s="29">
        <v>116240.772</v>
      </c>
      <c r="E39" s="23">
        <f t="shared" si="0"/>
        <v>190763.59599999999</v>
      </c>
      <c r="F39" s="95">
        <f t="shared" si="1"/>
        <v>39.065537430946726</v>
      </c>
      <c r="G39" s="99">
        <f t="shared" si="2"/>
        <v>60.934462569053274</v>
      </c>
    </row>
    <row r="40" spans="1:7" x14ac:dyDescent="0.2">
      <c r="A40" s="144"/>
      <c r="B40" s="90">
        <v>8</v>
      </c>
      <c r="C40" s="23">
        <v>86456.428</v>
      </c>
      <c r="D40" s="29">
        <v>164015.57999999999</v>
      </c>
      <c r="E40" s="23">
        <f t="shared" si="0"/>
        <v>250472.00799999997</v>
      </c>
      <c r="F40" s="95">
        <f t="shared" si="1"/>
        <v>34.517401241898462</v>
      </c>
      <c r="G40" s="99">
        <f t="shared" si="2"/>
        <v>65.482598758101545</v>
      </c>
    </row>
    <row r="41" spans="1:7" x14ac:dyDescent="0.2">
      <c r="A41" s="144"/>
      <c r="B41" s="90">
        <v>10</v>
      </c>
      <c r="C41" s="23">
        <v>123146.871</v>
      </c>
      <c r="D41" s="29">
        <v>104512.507</v>
      </c>
      <c r="E41" s="23">
        <f t="shared" si="0"/>
        <v>227659.378</v>
      </c>
      <c r="F41" s="95">
        <f t="shared" si="1"/>
        <v>54.092597494490214</v>
      </c>
      <c r="G41" s="99">
        <f t="shared" si="2"/>
        <v>45.907402505509786</v>
      </c>
    </row>
    <row r="42" spans="1:7" x14ac:dyDescent="0.2">
      <c r="A42" s="144"/>
      <c r="B42" s="90">
        <v>12</v>
      </c>
      <c r="C42" s="23">
        <v>143745.60699999999</v>
      </c>
      <c r="D42" s="29">
        <v>63524.624000000003</v>
      </c>
      <c r="E42" s="23">
        <f t="shared" si="0"/>
        <v>207270.231</v>
      </c>
      <c r="F42" s="95">
        <f t="shared" si="1"/>
        <v>69.351785978373314</v>
      </c>
      <c r="G42" s="99">
        <f t="shared" si="2"/>
        <v>30.648214021626679</v>
      </c>
    </row>
    <row r="43" spans="1:7" x14ac:dyDescent="0.2">
      <c r="A43" s="144"/>
      <c r="B43" s="90">
        <v>14</v>
      </c>
      <c r="C43" s="23">
        <v>164302.652</v>
      </c>
      <c r="D43" s="29">
        <v>53630.862000000001</v>
      </c>
      <c r="E43" s="23">
        <f t="shared" si="0"/>
        <v>217933.514</v>
      </c>
      <c r="F43" s="95">
        <f t="shared" si="1"/>
        <v>75.391181917986245</v>
      </c>
      <c r="G43" s="99">
        <f t="shared" si="2"/>
        <v>24.608818082013766</v>
      </c>
    </row>
    <row r="44" spans="1:7" x14ac:dyDescent="0.2">
      <c r="A44" s="144"/>
      <c r="B44" s="90">
        <v>16</v>
      </c>
      <c r="C44" s="23">
        <v>184802.21599999999</v>
      </c>
      <c r="D44" s="29">
        <v>54247.705999999998</v>
      </c>
      <c r="E44" s="23">
        <f t="shared" si="0"/>
        <v>239049.92199999999</v>
      </c>
      <c r="F44" s="95">
        <f t="shared" si="1"/>
        <v>77.306955155584618</v>
      </c>
      <c r="G44" s="99">
        <f t="shared" si="2"/>
        <v>22.693044844415386</v>
      </c>
    </row>
    <row r="45" spans="1:7" x14ac:dyDescent="0.2">
      <c r="A45" s="144"/>
      <c r="B45" s="90">
        <v>18</v>
      </c>
      <c r="C45" s="23">
        <v>211695.40400000001</v>
      </c>
      <c r="D45" s="29">
        <v>103119.46</v>
      </c>
      <c r="E45" s="23">
        <f t="shared" si="0"/>
        <v>314814.864</v>
      </c>
      <c r="F45" s="95">
        <f t="shared" si="1"/>
        <v>67.244411941108353</v>
      </c>
      <c r="G45" s="99">
        <f t="shared" si="2"/>
        <v>32.755588058891654</v>
      </c>
    </row>
    <row r="46" spans="1:7" x14ac:dyDescent="0.2">
      <c r="A46" s="144"/>
      <c r="B46" s="90">
        <v>20</v>
      </c>
      <c r="C46" s="23">
        <v>245610.54699999999</v>
      </c>
      <c r="D46" s="29">
        <v>102118.83900000001</v>
      </c>
      <c r="E46" s="23">
        <f t="shared" si="0"/>
        <v>347729.386</v>
      </c>
      <c r="F46" s="95">
        <f t="shared" si="1"/>
        <v>70.632669221691842</v>
      </c>
      <c r="G46" s="99">
        <f t="shared" si="2"/>
        <v>29.367330778308165</v>
      </c>
    </row>
    <row r="47" spans="1:7" x14ac:dyDescent="0.2">
      <c r="A47" s="144"/>
      <c r="B47" s="90">
        <v>22</v>
      </c>
      <c r="C47" s="23">
        <v>295752.79100000003</v>
      </c>
      <c r="D47" s="29">
        <v>87835.379000000001</v>
      </c>
      <c r="E47" s="23">
        <f t="shared" si="0"/>
        <v>383588.17000000004</v>
      </c>
      <c r="F47" s="95">
        <f t="shared" si="1"/>
        <v>77.101645496522991</v>
      </c>
      <c r="G47" s="99">
        <f t="shared" si="2"/>
        <v>22.898354503476995</v>
      </c>
    </row>
    <row r="48" spans="1:7" x14ac:dyDescent="0.2">
      <c r="A48" s="144"/>
      <c r="B48" s="90">
        <v>24</v>
      </c>
      <c r="C48" s="23">
        <v>297860.95</v>
      </c>
      <c r="D48" s="29">
        <v>111920.084</v>
      </c>
      <c r="E48" s="23">
        <f t="shared" si="0"/>
        <v>409781.03399999999</v>
      </c>
      <c r="F48" s="95">
        <f t="shared" si="1"/>
        <v>72.687832106939339</v>
      </c>
      <c r="G48" s="99">
        <f t="shared" si="2"/>
        <v>27.312167893060664</v>
      </c>
    </row>
    <row r="49" spans="1:7" x14ac:dyDescent="0.2">
      <c r="A49" s="144"/>
      <c r="B49" s="90">
        <v>26</v>
      </c>
      <c r="C49" s="23">
        <v>339904.16</v>
      </c>
      <c r="D49" s="29">
        <v>85560.481</v>
      </c>
      <c r="E49" s="23">
        <f t="shared" si="0"/>
        <v>425464.64099999995</v>
      </c>
      <c r="F49" s="95">
        <f t="shared" si="1"/>
        <v>79.89010771872816</v>
      </c>
      <c r="G49" s="99">
        <f t="shared" si="2"/>
        <v>20.109892281271854</v>
      </c>
    </row>
    <row r="50" spans="1:7" x14ac:dyDescent="0.2">
      <c r="A50" s="144"/>
      <c r="B50" s="90">
        <v>28</v>
      </c>
      <c r="C50" s="23">
        <v>391068.10399999999</v>
      </c>
      <c r="D50" s="29">
        <v>95536.154999999999</v>
      </c>
      <c r="E50" s="23">
        <f t="shared" si="0"/>
        <v>486604.25899999996</v>
      </c>
      <c r="F50" s="95">
        <f t="shared" si="1"/>
        <v>80.366765552703484</v>
      </c>
      <c r="G50" s="99">
        <f t="shared" si="2"/>
        <v>19.633234447296527</v>
      </c>
    </row>
    <row r="51" spans="1:7" x14ac:dyDescent="0.2">
      <c r="A51" s="144"/>
      <c r="B51" s="90">
        <v>30</v>
      </c>
      <c r="C51" s="23">
        <v>1348288.3929999999</v>
      </c>
      <c r="D51" s="29">
        <v>91521.930999999997</v>
      </c>
      <c r="E51" s="23">
        <f t="shared" si="0"/>
        <v>1439810.324</v>
      </c>
      <c r="F51" s="95">
        <f t="shared" si="1"/>
        <v>93.643473069026271</v>
      </c>
      <c r="G51" s="99">
        <f t="shared" si="2"/>
        <v>6.3565269309737218</v>
      </c>
    </row>
    <row r="52" spans="1:7" x14ac:dyDescent="0.2">
      <c r="A52" s="144"/>
      <c r="B52" s="90">
        <v>32</v>
      </c>
      <c r="C52" s="23">
        <v>1813505.77</v>
      </c>
      <c r="D52" s="29">
        <v>99418.342000000004</v>
      </c>
      <c r="E52" s="23">
        <f t="shared" si="0"/>
        <v>1912924.112</v>
      </c>
      <c r="F52" s="95">
        <f t="shared" si="1"/>
        <v>94.802807838725172</v>
      </c>
      <c r="G52" s="99">
        <f t="shared" si="2"/>
        <v>5.1971921612748222</v>
      </c>
    </row>
    <row r="53" spans="1:7" x14ac:dyDescent="0.2">
      <c r="A53" s="144"/>
      <c r="B53" s="91">
        <v>34</v>
      </c>
      <c r="C53" s="23">
        <v>1138712.081</v>
      </c>
      <c r="D53" s="29">
        <v>89220.823000000004</v>
      </c>
      <c r="E53" s="23">
        <f t="shared" si="0"/>
        <v>1227932.9040000001</v>
      </c>
      <c r="F53" s="95">
        <f t="shared" si="1"/>
        <v>92.734063668351695</v>
      </c>
      <c r="G53" s="99">
        <f t="shared" si="2"/>
        <v>7.2659363316482972</v>
      </c>
    </row>
    <row r="54" spans="1:7" x14ac:dyDescent="0.2">
      <c r="A54" s="144"/>
      <c r="B54" s="91">
        <v>36</v>
      </c>
      <c r="C54" s="23">
        <v>1871477.608</v>
      </c>
      <c r="D54" s="29">
        <v>89620.543999999994</v>
      </c>
      <c r="E54" s="23">
        <f t="shared" si="0"/>
        <v>1961098.152</v>
      </c>
      <c r="F54" s="95">
        <f t="shared" si="1"/>
        <v>95.430083705468718</v>
      </c>
      <c r="G54" s="99">
        <f t="shared" si="2"/>
        <v>4.5699162945312892</v>
      </c>
    </row>
    <row r="55" spans="1:7" x14ac:dyDescent="0.2">
      <c r="A55" s="144"/>
      <c r="B55" s="91">
        <v>38</v>
      </c>
      <c r="C55" s="23">
        <v>2242968.7740000002</v>
      </c>
      <c r="D55" s="29">
        <v>86702.633000000002</v>
      </c>
      <c r="E55" s="23">
        <f t="shared" si="0"/>
        <v>2329671.4070000001</v>
      </c>
      <c r="F55" s="95">
        <f t="shared" si="1"/>
        <v>96.278332096986588</v>
      </c>
      <c r="G55" s="99">
        <f t="shared" si="2"/>
        <v>3.7216679030134139</v>
      </c>
    </row>
    <row r="56" spans="1:7" x14ac:dyDescent="0.2">
      <c r="A56" s="144"/>
      <c r="B56" s="91">
        <v>40</v>
      </c>
      <c r="C56" s="23">
        <v>2009927.176</v>
      </c>
      <c r="D56" s="29">
        <v>85048.241999999998</v>
      </c>
      <c r="E56" s="23">
        <f t="shared" si="0"/>
        <v>2094975.4180000001</v>
      </c>
      <c r="F56" s="95">
        <f t="shared" si="1"/>
        <v>95.94037040868038</v>
      </c>
      <c r="G56" s="99">
        <f t="shared" si="2"/>
        <v>4.0596295913196245</v>
      </c>
    </row>
    <row r="57" spans="1:7" x14ac:dyDescent="0.2">
      <c r="A57" s="144"/>
      <c r="B57" s="91">
        <v>42</v>
      </c>
      <c r="C57" s="23">
        <v>2573267.3459999999</v>
      </c>
      <c r="D57" s="29">
        <v>84494.797000000006</v>
      </c>
      <c r="E57" s="23">
        <f t="shared" si="0"/>
        <v>2657762.1429999997</v>
      </c>
      <c r="F57" s="95">
        <f t="shared" si="1"/>
        <v>96.820829237012745</v>
      </c>
      <c r="G57" s="99">
        <f t="shared" si="2"/>
        <v>3.1791707629872739</v>
      </c>
    </row>
    <row r="58" spans="1:7" x14ac:dyDescent="0.2">
      <c r="A58" s="144"/>
      <c r="B58" s="91">
        <v>44</v>
      </c>
      <c r="C58" s="23">
        <v>1222896.7890000001</v>
      </c>
      <c r="D58" s="29">
        <v>79726.317999999999</v>
      </c>
      <c r="E58" s="23">
        <f t="shared" si="0"/>
        <v>1302623.1070000001</v>
      </c>
      <c r="F58" s="95">
        <f t="shared" si="1"/>
        <v>93.879555984262154</v>
      </c>
      <c r="G58" s="99">
        <f t="shared" si="2"/>
        <v>6.1204440157378537</v>
      </c>
    </row>
    <row r="59" spans="1:7" x14ac:dyDescent="0.2">
      <c r="A59" s="144"/>
      <c r="B59" s="91">
        <v>46</v>
      </c>
      <c r="C59" s="23">
        <v>1317475.0330000001</v>
      </c>
      <c r="D59" s="29">
        <v>80804.805999999997</v>
      </c>
      <c r="E59" s="23">
        <f t="shared" si="0"/>
        <v>1398279.8390000002</v>
      </c>
      <c r="F59" s="95">
        <f t="shared" si="1"/>
        <v>94.221127720915376</v>
      </c>
      <c r="G59" s="99">
        <f t="shared" si="2"/>
        <v>5.7788722790846156</v>
      </c>
    </row>
    <row r="60" spans="1:7" x14ac:dyDescent="0.2">
      <c r="A60" s="144"/>
      <c r="B60" s="91">
        <v>48</v>
      </c>
      <c r="C60" s="23">
        <v>1850226.551</v>
      </c>
      <c r="D60" s="29">
        <v>79806.111000000004</v>
      </c>
      <c r="E60" s="23">
        <f t="shared" si="0"/>
        <v>1930032.662</v>
      </c>
      <c r="F60" s="95">
        <f t="shared" si="1"/>
        <v>95.86503831923234</v>
      </c>
      <c r="G60" s="99">
        <f t="shared" si="2"/>
        <v>4.1349616807676597</v>
      </c>
    </row>
    <row r="61" spans="1:7" x14ac:dyDescent="0.2">
      <c r="A61" s="144"/>
      <c r="B61" s="91">
        <v>50</v>
      </c>
      <c r="C61" s="23">
        <v>2125204.7220000001</v>
      </c>
      <c r="D61" s="29">
        <v>82821.203999999998</v>
      </c>
      <c r="E61" s="23">
        <f t="shared" si="0"/>
        <v>2208025.926</v>
      </c>
      <c r="F61" s="95">
        <f t="shared" si="1"/>
        <v>96.249083716601262</v>
      </c>
      <c r="G61" s="99">
        <f t="shared" si="2"/>
        <v>3.7509162833987482</v>
      </c>
    </row>
    <row r="62" spans="1:7" x14ac:dyDescent="0.2">
      <c r="A62" s="144"/>
      <c r="B62" s="91">
        <v>52</v>
      </c>
      <c r="C62" s="23">
        <v>1127705.311</v>
      </c>
      <c r="D62" s="29">
        <v>81012.414999999994</v>
      </c>
      <c r="E62" s="23">
        <f t="shared" si="0"/>
        <v>1208717.726</v>
      </c>
      <c r="F62" s="95">
        <f t="shared" si="1"/>
        <v>93.297656412461677</v>
      </c>
      <c r="G62" s="99">
        <f t="shared" si="2"/>
        <v>6.7023435875383193</v>
      </c>
    </row>
    <row r="63" spans="1:7" x14ac:dyDescent="0.2">
      <c r="A63" s="144"/>
      <c r="B63" s="91">
        <v>54</v>
      </c>
      <c r="C63" s="23">
        <v>2206849.5359999998</v>
      </c>
      <c r="D63" s="29">
        <v>84185.168999999994</v>
      </c>
      <c r="E63" s="23">
        <f t="shared" si="0"/>
        <v>2291034.7050000001</v>
      </c>
      <c r="F63" s="95">
        <f t="shared" si="1"/>
        <v>96.325452040675202</v>
      </c>
      <c r="G63" s="99">
        <f t="shared" si="2"/>
        <v>3.6745479593247801</v>
      </c>
    </row>
    <row r="64" spans="1:7" x14ac:dyDescent="0.2">
      <c r="A64" s="144"/>
      <c r="B64" s="91">
        <v>56</v>
      </c>
      <c r="C64" s="23">
        <v>3436465.693</v>
      </c>
      <c r="D64" s="29">
        <v>89694.646999999997</v>
      </c>
      <c r="E64" s="23">
        <f t="shared" si="0"/>
        <v>3526160.34</v>
      </c>
      <c r="F64" s="95">
        <f t="shared" si="1"/>
        <v>97.456308325446145</v>
      </c>
      <c r="G64" s="99">
        <f t="shared" si="2"/>
        <v>2.5436916745538576</v>
      </c>
    </row>
    <row r="65" spans="1:7" x14ac:dyDescent="0.2">
      <c r="A65" s="144"/>
      <c r="B65" s="91">
        <v>58</v>
      </c>
      <c r="C65" s="23">
        <v>2559082.8330000001</v>
      </c>
      <c r="D65" s="29">
        <v>87401.65</v>
      </c>
      <c r="E65" s="23">
        <f t="shared" si="0"/>
        <v>2646484.483</v>
      </c>
      <c r="F65" s="95">
        <f t="shared" si="1"/>
        <v>96.697443322965455</v>
      </c>
      <c r="G65" s="99">
        <f t="shared" si="2"/>
        <v>3.3025566770345578</v>
      </c>
    </row>
    <row r="66" spans="1:7" x14ac:dyDescent="0.2">
      <c r="A66" s="144"/>
      <c r="B66" s="91">
        <v>60</v>
      </c>
      <c r="C66" s="23">
        <v>1683982.62</v>
      </c>
      <c r="D66" s="29">
        <v>86972.797000000006</v>
      </c>
      <c r="E66" s="23">
        <f t="shared" si="0"/>
        <v>1770955.4170000001</v>
      </c>
      <c r="F66" s="95">
        <f t="shared" si="1"/>
        <v>95.088933568563121</v>
      </c>
      <c r="G66" s="99">
        <f t="shared" si="2"/>
        <v>4.911066431436879</v>
      </c>
    </row>
    <row r="67" spans="1:7" x14ac:dyDescent="0.2">
      <c r="A67" s="144"/>
      <c r="B67" s="91">
        <v>62</v>
      </c>
      <c r="C67" s="23">
        <v>2043388.2649999999</v>
      </c>
      <c r="D67" s="29">
        <v>87999.176999999996</v>
      </c>
      <c r="E67" s="23">
        <f t="shared" si="0"/>
        <v>2131387.4419999998</v>
      </c>
      <c r="F67" s="95">
        <f t="shared" si="1"/>
        <v>95.871272614920471</v>
      </c>
      <c r="G67" s="99">
        <f t="shared" si="2"/>
        <v>4.1287273850795261</v>
      </c>
    </row>
    <row r="68" spans="1:7" x14ac:dyDescent="0.2">
      <c r="A68" s="145"/>
      <c r="B68" s="87">
        <v>64</v>
      </c>
      <c r="C68" s="30">
        <v>2936305.8840000001</v>
      </c>
      <c r="D68" s="31">
        <v>89990.307000000001</v>
      </c>
      <c r="E68" s="30">
        <f t="shared" si="0"/>
        <v>3026296.1910000001</v>
      </c>
      <c r="F68" s="96">
        <f t="shared" si="1"/>
        <v>97.026387989793434</v>
      </c>
      <c r="G68" s="100">
        <f t="shared" si="2"/>
        <v>2.9736120102065713</v>
      </c>
    </row>
    <row r="69" spans="1:7" x14ac:dyDescent="0.2">
      <c r="A69" s="143" t="s">
        <v>4</v>
      </c>
      <c r="B69" s="85">
        <v>2</v>
      </c>
      <c r="C69" s="27">
        <v>262502.88799999998</v>
      </c>
      <c r="D69" s="28">
        <v>262409.73499999999</v>
      </c>
      <c r="E69" s="27">
        <f t="shared" si="0"/>
        <v>524912.62299999991</v>
      </c>
      <c r="F69" s="94">
        <f t="shared" si="1"/>
        <v>50.008873191072034</v>
      </c>
      <c r="G69" s="98">
        <f t="shared" si="2"/>
        <v>49.99112680892798</v>
      </c>
    </row>
    <row r="70" spans="1:7" x14ac:dyDescent="0.2">
      <c r="A70" s="144"/>
      <c r="B70" s="90">
        <v>4</v>
      </c>
      <c r="C70" s="23">
        <v>167857.38500000001</v>
      </c>
      <c r="D70" s="29">
        <v>320604.67099999997</v>
      </c>
      <c r="E70" s="23">
        <f t="shared" ref="E70:E132" si="3">C70+D70</f>
        <v>488462.05599999998</v>
      </c>
      <c r="F70" s="95">
        <f t="shared" ref="F70:F132" si="4">(C70/E70)*100</f>
        <v>34.364467605647555</v>
      </c>
      <c r="G70" s="99">
        <f t="shared" ref="G70:G132" si="5">(D70/E70)*100</f>
        <v>65.635532394352452</v>
      </c>
    </row>
    <row r="71" spans="1:7" x14ac:dyDescent="0.2">
      <c r="A71" s="144"/>
      <c r="B71" s="90">
        <v>6</v>
      </c>
      <c r="C71" s="23">
        <v>206913.82399999999</v>
      </c>
      <c r="D71" s="29">
        <v>459466.76699999999</v>
      </c>
      <c r="E71" s="23">
        <f t="shared" si="3"/>
        <v>666380.59100000001</v>
      </c>
      <c r="F71" s="95">
        <f t="shared" si="4"/>
        <v>31.050397744852688</v>
      </c>
      <c r="G71" s="99">
        <f t="shared" si="5"/>
        <v>68.949602255147312</v>
      </c>
    </row>
    <row r="72" spans="1:7" x14ac:dyDescent="0.2">
      <c r="A72" s="144"/>
      <c r="B72" s="90">
        <v>8</v>
      </c>
      <c r="C72" s="23">
        <v>218590.701</v>
      </c>
      <c r="D72" s="29">
        <v>636504.09699999995</v>
      </c>
      <c r="E72" s="23">
        <f t="shared" si="3"/>
        <v>855094.79799999995</v>
      </c>
      <c r="F72" s="95">
        <f t="shared" si="4"/>
        <v>25.563329529224898</v>
      </c>
      <c r="G72" s="99">
        <f t="shared" si="5"/>
        <v>74.436670470775098</v>
      </c>
    </row>
    <row r="73" spans="1:7" x14ac:dyDescent="0.2">
      <c r="A73" s="144"/>
      <c r="B73" s="90">
        <v>10</v>
      </c>
      <c r="C73" s="23">
        <v>320842.80800000002</v>
      </c>
      <c r="D73" s="29">
        <v>547910.71200000006</v>
      </c>
      <c r="E73" s="23">
        <f t="shared" si="3"/>
        <v>868753.52</v>
      </c>
      <c r="F73" s="95">
        <f t="shared" si="4"/>
        <v>36.931396606024684</v>
      </c>
      <c r="G73" s="99">
        <f t="shared" si="5"/>
        <v>63.068603393975323</v>
      </c>
    </row>
    <row r="74" spans="1:7" x14ac:dyDescent="0.2">
      <c r="A74" s="144"/>
      <c r="B74" s="90">
        <v>12</v>
      </c>
      <c r="C74" s="23">
        <v>351399.85100000002</v>
      </c>
      <c r="D74" s="29">
        <v>543902.24600000004</v>
      </c>
      <c r="E74" s="23">
        <f t="shared" si="3"/>
        <v>895302.09700000007</v>
      </c>
      <c r="F74" s="95">
        <f t="shared" si="4"/>
        <v>39.249305030947554</v>
      </c>
      <c r="G74" s="99">
        <f t="shared" si="5"/>
        <v>60.750694969052446</v>
      </c>
    </row>
    <row r="75" spans="1:7" x14ac:dyDescent="0.2">
      <c r="A75" s="144"/>
      <c r="B75" s="90">
        <v>14</v>
      </c>
      <c r="C75" s="23">
        <v>346476.38500000001</v>
      </c>
      <c r="D75" s="29">
        <v>577182.08100000001</v>
      </c>
      <c r="E75" s="23">
        <f t="shared" si="3"/>
        <v>923658.46600000001</v>
      </c>
      <c r="F75" s="95">
        <f t="shared" si="4"/>
        <v>37.511309402105347</v>
      </c>
      <c r="G75" s="99">
        <f t="shared" si="5"/>
        <v>62.48869059789466</v>
      </c>
    </row>
    <row r="76" spans="1:7" x14ac:dyDescent="0.2">
      <c r="A76" s="144"/>
      <c r="B76" s="90">
        <v>16</v>
      </c>
      <c r="C76" s="23">
        <v>333781.38199999998</v>
      </c>
      <c r="D76" s="29">
        <v>653450.97</v>
      </c>
      <c r="E76" s="23">
        <f t="shared" si="3"/>
        <v>987232.35199999996</v>
      </c>
      <c r="F76" s="95">
        <f t="shared" si="4"/>
        <v>33.809809952419393</v>
      </c>
      <c r="G76" s="99">
        <f t="shared" si="5"/>
        <v>66.190190047580614</v>
      </c>
    </row>
    <row r="77" spans="1:7" x14ac:dyDescent="0.2">
      <c r="A77" s="144"/>
      <c r="B77" s="90">
        <v>18</v>
      </c>
      <c r="C77" s="23">
        <v>457736.24</v>
      </c>
      <c r="D77" s="29">
        <v>653445.66700000002</v>
      </c>
      <c r="E77" s="23">
        <f t="shared" si="3"/>
        <v>1111181.9070000001</v>
      </c>
      <c r="F77" s="95">
        <f t="shared" si="4"/>
        <v>41.193636893873574</v>
      </c>
      <c r="G77" s="99">
        <f t="shared" si="5"/>
        <v>58.806363106126412</v>
      </c>
    </row>
    <row r="78" spans="1:7" x14ac:dyDescent="0.2">
      <c r="A78" s="144"/>
      <c r="B78" s="90">
        <v>20</v>
      </c>
      <c r="C78" s="23">
        <v>624537.96100000001</v>
      </c>
      <c r="D78" s="29">
        <v>816350.299</v>
      </c>
      <c r="E78" s="23">
        <f t="shared" si="3"/>
        <v>1440888.26</v>
      </c>
      <c r="F78" s="95">
        <f t="shared" si="4"/>
        <v>43.343955137784249</v>
      </c>
      <c r="G78" s="99">
        <f t="shared" si="5"/>
        <v>56.656044862215758</v>
      </c>
    </row>
    <row r="79" spans="1:7" x14ac:dyDescent="0.2">
      <c r="A79" s="144"/>
      <c r="B79" s="90">
        <v>22</v>
      </c>
      <c r="C79" s="23">
        <v>664716.97199999995</v>
      </c>
      <c r="D79" s="29">
        <v>881151.62199999997</v>
      </c>
      <c r="E79" s="23">
        <f t="shared" si="3"/>
        <v>1545868.594</v>
      </c>
      <c r="F79" s="95">
        <f t="shared" si="4"/>
        <v>42.999578009410023</v>
      </c>
      <c r="G79" s="99">
        <f t="shared" si="5"/>
        <v>57.00042199058997</v>
      </c>
    </row>
    <row r="80" spans="1:7" x14ac:dyDescent="0.2">
      <c r="A80" s="144"/>
      <c r="B80" s="90">
        <v>24</v>
      </c>
      <c r="C80" s="23">
        <v>809121.56400000001</v>
      </c>
      <c r="D80" s="29">
        <v>1061941.0120000001</v>
      </c>
      <c r="E80" s="23">
        <f t="shared" si="3"/>
        <v>1871062.5760000001</v>
      </c>
      <c r="F80" s="95">
        <f t="shared" si="4"/>
        <v>43.24396064453164</v>
      </c>
      <c r="G80" s="99">
        <f t="shared" si="5"/>
        <v>56.75603935546836</v>
      </c>
    </row>
    <row r="81" spans="1:7" x14ac:dyDescent="0.2">
      <c r="A81" s="144"/>
      <c r="B81" s="90">
        <v>26</v>
      </c>
      <c r="C81" s="23">
        <v>822625.03899999999</v>
      </c>
      <c r="D81" s="29">
        <v>1159372.1710000001</v>
      </c>
      <c r="E81" s="23">
        <f t="shared" si="3"/>
        <v>1981997.21</v>
      </c>
      <c r="F81" s="95">
        <f t="shared" si="4"/>
        <v>41.504853531050131</v>
      </c>
      <c r="G81" s="99">
        <f t="shared" si="5"/>
        <v>58.495146468949876</v>
      </c>
    </row>
    <row r="82" spans="1:7" x14ac:dyDescent="0.2">
      <c r="A82" s="144"/>
      <c r="B82" s="90">
        <v>28</v>
      </c>
      <c r="C82" s="23">
        <v>849938.23400000005</v>
      </c>
      <c r="D82" s="29">
        <v>1156255.892</v>
      </c>
      <c r="E82" s="23">
        <f t="shared" si="3"/>
        <v>2006194.1260000002</v>
      </c>
      <c r="F82" s="95">
        <f t="shared" si="4"/>
        <v>42.36570245047163</v>
      </c>
      <c r="G82" s="99">
        <f t="shared" si="5"/>
        <v>57.634297549528355</v>
      </c>
    </row>
    <row r="83" spans="1:7" x14ac:dyDescent="0.2">
      <c r="A83" s="144"/>
      <c r="B83" s="90">
        <v>30</v>
      </c>
      <c r="C83" s="23">
        <v>2001311.773</v>
      </c>
      <c r="D83" s="29">
        <v>852454.31900000002</v>
      </c>
      <c r="E83" s="23">
        <f t="shared" si="3"/>
        <v>2853766.0920000002</v>
      </c>
      <c r="F83" s="95">
        <f t="shared" si="4"/>
        <v>70.128795019686564</v>
      </c>
      <c r="G83" s="99">
        <f t="shared" si="5"/>
        <v>29.871204980313433</v>
      </c>
    </row>
    <row r="84" spans="1:7" x14ac:dyDescent="0.2">
      <c r="A84" s="144"/>
      <c r="B84" s="90">
        <v>32</v>
      </c>
      <c r="C84" s="23">
        <v>1866858.101</v>
      </c>
      <c r="D84" s="29">
        <v>798874.29399999999</v>
      </c>
      <c r="E84" s="23">
        <f t="shared" si="3"/>
        <v>2665732.395</v>
      </c>
      <c r="F84" s="95">
        <f t="shared" si="4"/>
        <v>70.031714529995043</v>
      </c>
      <c r="G84" s="99">
        <f t="shared" si="5"/>
        <v>29.96828547000495</v>
      </c>
    </row>
    <row r="85" spans="1:7" x14ac:dyDescent="0.2">
      <c r="A85" s="144"/>
      <c r="B85" s="91">
        <v>34</v>
      </c>
      <c r="C85" s="23">
        <v>2430943.3059999999</v>
      </c>
      <c r="D85" s="29">
        <v>626617.804</v>
      </c>
      <c r="E85" s="23">
        <f t="shared" si="3"/>
        <v>3057561.11</v>
      </c>
      <c r="F85" s="95">
        <f t="shared" si="4"/>
        <v>79.505959768045315</v>
      </c>
      <c r="G85" s="99">
        <f t="shared" si="5"/>
        <v>20.494040231954678</v>
      </c>
    </row>
    <row r="86" spans="1:7" x14ac:dyDescent="0.2">
      <c r="A86" s="144"/>
      <c r="B86" s="91">
        <v>36</v>
      </c>
      <c r="C86" s="23">
        <v>2141029.872</v>
      </c>
      <c r="D86" s="29">
        <v>665615.272</v>
      </c>
      <c r="E86" s="23">
        <f t="shared" si="3"/>
        <v>2806645.1439999999</v>
      </c>
      <c r="F86" s="95">
        <f t="shared" si="4"/>
        <v>76.284309634834273</v>
      </c>
      <c r="G86" s="99">
        <f t="shared" si="5"/>
        <v>23.715690365165738</v>
      </c>
    </row>
    <row r="87" spans="1:7" x14ac:dyDescent="0.2">
      <c r="A87" s="144"/>
      <c r="B87" s="91">
        <v>38</v>
      </c>
      <c r="C87" s="23">
        <v>2190994.8790000002</v>
      </c>
      <c r="D87" s="29">
        <v>685371.83</v>
      </c>
      <c r="E87" s="23">
        <f t="shared" si="3"/>
        <v>2876366.7090000003</v>
      </c>
      <c r="F87" s="95">
        <f t="shared" si="4"/>
        <v>76.172306964355158</v>
      </c>
      <c r="G87" s="99">
        <f t="shared" si="5"/>
        <v>23.827693035644849</v>
      </c>
    </row>
    <row r="88" spans="1:7" x14ac:dyDescent="0.2">
      <c r="A88" s="144"/>
      <c r="B88" s="91">
        <v>40</v>
      </c>
      <c r="C88" s="23">
        <v>2579865.3930000002</v>
      </c>
      <c r="D88" s="29">
        <v>578442.99100000004</v>
      </c>
      <c r="E88" s="23">
        <f t="shared" si="3"/>
        <v>3158308.3840000001</v>
      </c>
      <c r="F88" s="95">
        <f t="shared" si="4"/>
        <v>81.685037663503863</v>
      </c>
      <c r="G88" s="99">
        <f t="shared" si="5"/>
        <v>18.314962336496144</v>
      </c>
    </row>
    <row r="89" spans="1:7" x14ac:dyDescent="0.2">
      <c r="A89" s="144"/>
      <c r="B89" s="91">
        <v>42</v>
      </c>
      <c r="C89" s="23">
        <v>2749723.716</v>
      </c>
      <c r="D89" s="29">
        <v>523538.04200000002</v>
      </c>
      <c r="E89" s="23">
        <f t="shared" si="3"/>
        <v>3273261.7579999999</v>
      </c>
      <c r="F89" s="95">
        <f t="shared" si="4"/>
        <v>84.005616394092243</v>
      </c>
      <c r="G89" s="99">
        <f t="shared" si="5"/>
        <v>15.994383605907755</v>
      </c>
    </row>
    <row r="90" spans="1:7" x14ac:dyDescent="0.2">
      <c r="A90" s="144"/>
      <c r="B90" s="91">
        <v>44</v>
      </c>
      <c r="C90" s="23">
        <v>3605062.5419999999</v>
      </c>
      <c r="D90" s="29">
        <v>508159.52500000002</v>
      </c>
      <c r="E90" s="23">
        <f t="shared" si="3"/>
        <v>4113222.0669999998</v>
      </c>
      <c r="F90" s="95">
        <f t="shared" si="4"/>
        <v>87.645706535591245</v>
      </c>
      <c r="G90" s="99">
        <f t="shared" si="5"/>
        <v>12.354293464408764</v>
      </c>
    </row>
    <row r="91" spans="1:7" x14ac:dyDescent="0.2">
      <c r="A91" s="144"/>
      <c r="B91" s="91">
        <v>46</v>
      </c>
      <c r="C91" s="23">
        <v>1320027.2919999999</v>
      </c>
      <c r="D91" s="29">
        <v>786046.58499999996</v>
      </c>
      <c r="E91" s="23">
        <f t="shared" si="3"/>
        <v>2106073.8769999999</v>
      </c>
      <c r="F91" s="95">
        <f t="shared" si="4"/>
        <v>62.677159923768436</v>
      </c>
      <c r="G91" s="99">
        <f t="shared" si="5"/>
        <v>37.322840076231572</v>
      </c>
    </row>
    <row r="92" spans="1:7" x14ac:dyDescent="0.2">
      <c r="A92" s="144"/>
      <c r="B92" s="91">
        <v>48</v>
      </c>
      <c r="C92" s="23">
        <v>2128691.5750000002</v>
      </c>
      <c r="D92" s="29">
        <v>643581.32700000005</v>
      </c>
      <c r="E92" s="23">
        <f t="shared" si="3"/>
        <v>2772272.9020000002</v>
      </c>
      <c r="F92" s="95">
        <f t="shared" si="4"/>
        <v>76.785065909791882</v>
      </c>
      <c r="G92" s="99">
        <f t="shared" si="5"/>
        <v>23.214934090208121</v>
      </c>
    </row>
    <row r="93" spans="1:7" x14ac:dyDescent="0.2">
      <c r="A93" s="144"/>
      <c r="B93" s="91">
        <v>50</v>
      </c>
      <c r="C93" s="23">
        <v>3416784.2990000001</v>
      </c>
      <c r="D93" s="29">
        <v>597108.80299999996</v>
      </c>
      <c r="E93" s="23">
        <f t="shared" si="3"/>
        <v>4013893.102</v>
      </c>
      <c r="F93" s="95">
        <f t="shared" si="4"/>
        <v>85.123948550037895</v>
      </c>
      <c r="G93" s="99">
        <f t="shared" si="5"/>
        <v>14.876051449962105</v>
      </c>
    </row>
    <row r="94" spans="1:7" x14ac:dyDescent="0.2">
      <c r="A94" s="144"/>
      <c r="B94" s="91">
        <v>52</v>
      </c>
      <c r="C94" s="23">
        <v>3083713.9759999998</v>
      </c>
      <c r="D94" s="29">
        <v>657015.48400000005</v>
      </c>
      <c r="E94" s="23">
        <f t="shared" si="3"/>
        <v>3740729.46</v>
      </c>
      <c r="F94" s="95">
        <f t="shared" si="4"/>
        <v>82.436166768392809</v>
      </c>
      <c r="G94" s="99">
        <f t="shared" si="5"/>
        <v>17.563833231607187</v>
      </c>
    </row>
    <row r="95" spans="1:7" x14ac:dyDescent="0.2">
      <c r="A95" s="144"/>
      <c r="B95" s="91">
        <v>54</v>
      </c>
      <c r="C95" s="23">
        <v>3492164.7949999999</v>
      </c>
      <c r="D95" s="29">
        <v>647877.43000000005</v>
      </c>
      <c r="E95" s="23">
        <f t="shared" si="3"/>
        <v>4140042.2250000001</v>
      </c>
      <c r="F95" s="95">
        <f t="shared" si="4"/>
        <v>84.35094632398345</v>
      </c>
      <c r="G95" s="99">
        <f t="shared" si="5"/>
        <v>15.649053676016553</v>
      </c>
    </row>
    <row r="96" spans="1:7" x14ac:dyDescent="0.2">
      <c r="A96" s="144"/>
      <c r="B96" s="91">
        <v>56</v>
      </c>
      <c r="C96" s="23">
        <v>2391054.13</v>
      </c>
      <c r="D96" s="29">
        <v>681028.91899999999</v>
      </c>
      <c r="E96" s="23">
        <f t="shared" si="3"/>
        <v>3072083.0489999996</v>
      </c>
      <c r="F96" s="95">
        <f t="shared" si="4"/>
        <v>77.831689178400211</v>
      </c>
      <c r="G96" s="99">
        <f t="shared" si="5"/>
        <v>22.1683108215998</v>
      </c>
    </row>
    <row r="97" spans="1:7" x14ac:dyDescent="0.2">
      <c r="A97" s="144"/>
      <c r="B97" s="91">
        <v>58</v>
      </c>
      <c r="C97" s="23">
        <v>2650716.1970000002</v>
      </c>
      <c r="D97" s="29">
        <v>924050.45400000003</v>
      </c>
      <c r="E97" s="23">
        <f t="shared" si="3"/>
        <v>3574766.6510000001</v>
      </c>
      <c r="F97" s="95">
        <f t="shared" si="4"/>
        <v>74.150747609175909</v>
      </c>
      <c r="G97" s="99">
        <f t="shared" si="5"/>
        <v>25.849252390824095</v>
      </c>
    </row>
    <row r="98" spans="1:7" x14ac:dyDescent="0.2">
      <c r="A98" s="144"/>
      <c r="B98" s="91">
        <v>60</v>
      </c>
      <c r="C98" s="23">
        <v>2033237.152</v>
      </c>
      <c r="D98" s="29">
        <v>960245.64300000004</v>
      </c>
      <c r="E98" s="23">
        <f t="shared" si="3"/>
        <v>2993482.7949999999</v>
      </c>
      <c r="F98" s="95">
        <f t="shared" si="4"/>
        <v>67.922125872782914</v>
      </c>
      <c r="G98" s="99">
        <f t="shared" si="5"/>
        <v>32.077874127217093</v>
      </c>
    </row>
    <row r="99" spans="1:7" x14ac:dyDescent="0.2">
      <c r="A99" s="144"/>
      <c r="B99" s="91">
        <v>62</v>
      </c>
      <c r="C99" s="23">
        <v>2792870.2859999998</v>
      </c>
      <c r="D99" s="29">
        <v>979458.16</v>
      </c>
      <c r="E99" s="23">
        <f t="shared" si="3"/>
        <v>3772328.446</v>
      </c>
      <c r="F99" s="95">
        <f t="shared" si="4"/>
        <v>74.035713644219612</v>
      </c>
      <c r="G99" s="99">
        <f t="shared" si="5"/>
        <v>25.964286355780381</v>
      </c>
    </row>
    <row r="100" spans="1:7" x14ac:dyDescent="0.2">
      <c r="A100" s="145"/>
      <c r="B100" s="87">
        <v>64</v>
      </c>
      <c r="C100" s="30">
        <v>2197530.8509999998</v>
      </c>
      <c r="D100" s="31">
        <v>538404.14899999998</v>
      </c>
      <c r="E100" s="30">
        <f t="shared" si="3"/>
        <v>2735935</v>
      </c>
      <c r="F100" s="96">
        <f t="shared" si="4"/>
        <v>80.321018262495258</v>
      </c>
      <c r="G100" s="100">
        <f t="shared" si="5"/>
        <v>19.678981737504728</v>
      </c>
    </row>
    <row r="101" spans="1:7" x14ac:dyDescent="0.2">
      <c r="A101" s="143" t="s">
        <v>5</v>
      </c>
      <c r="B101" s="85">
        <v>2</v>
      </c>
      <c r="C101" s="27">
        <v>999112.59</v>
      </c>
      <c r="D101" s="28">
        <v>998749.07400000002</v>
      </c>
      <c r="E101" s="27">
        <f t="shared" si="3"/>
        <v>1997861.6639999999</v>
      </c>
      <c r="F101" s="94">
        <f t="shared" si="4"/>
        <v>50.009097626891553</v>
      </c>
      <c r="G101" s="98">
        <f t="shared" si="5"/>
        <v>49.990902373108455</v>
      </c>
    </row>
    <row r="102" spans="1:7" x14ac:dyDescent="0.2">
      <c r="A102" s="144"/>
      <c r="B102" s="90">
        <v>4</v>
      </c>
      <c r="C102" s="23">
        <v>547354.66700000002</v>
      </c>
      <c r="D102" s="29">
        <v>1234746.1540000001</v>
      </c>
      <c r="E102" s="23">
        <f t="shared" si="3"/>
        <v>1782100.821</v>
      </c>
      <c r="F102" s="95">
        <f t="shared" si="4"/>
        <v>30.714012392007085</v>
      </c>
      <c r="G102" s="99">
        <f t="shared" si="5"/>
        <v>69.285987607992922</v>
      </c>
    </row>
    <row r="103" spans="1:7" x14ac:dyDescent="0.2">
      <c r="A103" s="144"/>
      <c r="B103" s="90">
        <v>6</v>
      </c>
      <c r="C103" s="23">
        <v>545414.14500000002</v>
      </c>
      <c r="D103" s="29">
        <v>1846310.9550000001</v>
      </c>
      <c r="E103" s="23">
        <f t="shared" si="3"/>
        <v>2391725.1</v>
      </c>
      <c r="F103" s="95">
        <f t="shared" si="4"/>
        <v>22.804215459377001</v>
      </c>
      <c r="G103" s="99">
        <f t="shared" si="5"/>
        <v>77.195784540623009</v>
      </c>
    </row>
    <row r="104" spans="1:7" x14ac:dyDescent="0.2">
      <c r="A104" s="144"/>
      <c r="B104" s="90">
        <v>8</v>
      </c>
      <c r="C104" s="23">
        <v>572898.51300000004</v>
      </c>
      <c r="D104" s="29">
        <v>2701255.787</v>
      </c>
      <c r="E104" s="23">
        <f t="shared" si="3"/>
        <v>3274154.3</v>
      </c>
      <c r="F104" s="95">
        <f t="shared" si="4"/>
        <v>17.497602755007609</v>
      </c>
      <c r="G104" s="99">
        <f t="shared" si="5"/>
        <v>82.502397244992395</v>
      </c>
    </row>
    <row r="105" spans="1:7" x14ac:dyDescent="0.2">
      <c r="A105" s="144"/>
      <c r="B105" s="90">
        <v>10</v>
      </c>
      <c r="C105" s="23">
        <v>924497.18</v>
      </c>
      <c r="D105" s="29">
        <v>2225520.3909999998</v>
      </c>
      <c r="E105" s="23">
        <f t="shared" si="3"/>
        <v>3150017.571</v>
      </c>
      <c r="F105" s="95">
        <f t="shared" si="4"/>
        <v>29.348953114141217</v>
      </c>
      <c r="G105" s="99">
        <f t="shared" si="5"/>
        <v>70.651046885858776</v>
      </c>
    </row>
    <row r="106" spans="1:7" x14ac:dyDescent="0.2">
      <c r="A106" s="144"/>
      <c r="B106" s="90">
        <v>12</v>
      </c>
      <c r="C106" s="23">
        <v>1048539.955</v>
      </c>
      <c r="D106" s="29">
        <v>2176464.523</v>
      </c>
      <c r="E106" s="23">
        <f t="shared" si="3"/>
        <v>3225004.4780000001</v>
      </c>
      <c r="F106" s="95">
        <f t="shared" si="4"/>
        <v>32.512821676770393</v>
      </c>
      <c r="G106" s="99">
        <f t="shared" si="5"/>
        <v>67.4871783232296</v>
      </c>
    </row>
    <row r="107" spans="1:7" x14ac:dyDescent="0.2">
      <c r="A107" s="144"/>
      <c r="B107" s="90">
        <v>14</v>
      </c>
      <c r="C107" s="23">
        <v>689040.6</v>
      </c>
      <c r="D107" s="29">
        <v>2430673.1179999998</v>
      </c>
      <c r="E107" s="23">
        <f t="shared" si="3"/>
        <v>3119713.7179999999</v>
      </c>
      <c r="F107" s="95">
        <f t="shared" si="4"/>
        <v>22.086661222291038</v>
      </c>
      <c r="G107" s="99">
        <f t="shared" si="5"/>
        <v>77.913338777708958</v>
      </c>
    </row>
    <row r="108" spans="1:7" x14ac:dyDescent="0.2">
      <c r="A108" s="144"/>
      <c r="B108" s="90">
        <v>16</v>
      </c>
      <c r="C108" s="23">
        <v>1023839.934</v>
      </c>
      <c r="D108" s="29">
        <v>2196030.483</v>
      </c>
      <c r="E108" s="23">
        <f t="shared" si="3"/>
        <v>3219870.4169999999</v>
      </c>
      <c r="F108" s="95">
        <f t="shared" si="4"/>
        <v>31.797550876408454</v>
      </c>
      <c r="G108" s="99">
        <f t="shared" si="5"/>
        <v>68.202449123591549</v>
      </c>
    </row>
    <row r="109" spans="1:7" x14ac:dyDescent="0.2">
      <c r="A109" s="144"/>
      <c r="B109" s="90">
        <v>18</v>
      </c>
      <c r="C109" s="23">
        <v>1845387.9410000001</v>
      </c>
      <c r="D109" s="29">
        <v>3097011.1439999999</v>
      </c>
      <c r="E109" s="23">
        <f t="shared" si="3"/>
        <v>4942399.085</v>
      </c>
      <c r="F109" s="95">
        <f t="shared" si="4"/>
        <v>37.337898240566709</v>
      </c>
      <c r="G109" s="99">
        <f t="shared" si="5"/>
        <v>62.662101759433284</v>
      </c>
    </row>
    <row r="110" spans="1:7" x14ac:dyDescent="0.2">
      <c r="A110" s="144"/>
      <c r="B110" s="90">
        <v>20</v>
      </c>
      <c r="C110" s="23">
        <v>1812192.301</v>
      </c>
      <c r="D110" s="29">
        <v>3230775.7579999999</v>
      </c>
      <c r="E110" s="23">
        <f t="shared" si="3"/>
        <v>5042968.0590000004</v>
      </c>
      <c r="F110" s="95">
        <f t="shared" si="4"/>
        <v>35.935034285332165</v>
      </c>
      <c r="G110" s="99">
        <f t="shared" si="5"/>
        <v>64.064965714667835</v>
      </c>
    </row>
    <row r="111" spans="1:7" x14ac:dyDescent="0.2">
      <c r="A111" s="144"/>
      <c r="B111" s="90">
        <v>22</v>
      </c>
      <c r="C111" s="23">
        <v>2007547.166</v>
      </c>
      <c r="D111" s="29">
        <v>4085762.156</v>
      </c>
      <c r="E111" s="23">
        <f t="shared" si="3"/>
        <v>6093309.3219999997</v>
      </c>
      <c r="F111" s="95">
        <f t="shared" si="4"/>
        <v>32.946746339492663</v>
      </c>
      <c r="G111" s="99">
        <f t="shared" si="5"/>
        <v>67.053253660507337</v>
      </c>
    </row>
    <row r="112" spans="1:7" x14ac:dyDescent="0.2">
      <c r="A112" s="144"/>
      <c r="B112" s="90">
        <v>24</v>
      </c>
      <c r="C112" s="23">
        <v>2304336.8539999998</v>
      </c>
      <c r="D112" s="29">
        <v>4082120.0869999998</v>
      </c>
      <c r="E112" s="23">
        <f t="shared" si="3"/>
        <v>6386456.9409999996</v>
      </c>
      <c r="F112" s="95">
        <f t="shared" si="4"/>
        <v>36.081615757972742</v>
      </c>
      <c r="G112" s="99">
        <f t="shared" si="5"/>
        <v>63.918384242027258</v>
      </c>
    </row>
    <row r="113" spans="1:7" x14ac:dyDescent="0.2">
      <c r="A113" s="144"/>
      <c r="B113" s="90">
        <v>26</v>
      </c>
      <c r="C113" s="23">
        <v>2151247.7179999999</v>
      </c>
      <c r="D113" s="29">
        <v>4196438.7139999997</v>
      </c>
      <c r="E113" s="23">
        <f t="shared" si="3"/>
        <v>6347686.432</v>
      </c>
      <c r="F113" s="95">
        <f t="shared" si="4"/>
        <v>33.890264445879289</v>
      </c>
      <c r="G113" s="99">
        <f t="shared" si="5"/>
        <v>66.109735554120704</v>
      </c>
    </row>
    <row r="114" spans="1:7" x14ac:dyDescent="0.2">
      <c r="A114" s="144"/>
      <c r="B114" s="90">
        <v>28</v>
      </c>
      <c r="C114" s="23">
        <v>1948028.2290000001</v>
      </c>
      <c r="D114" s="29">
        <v>4679776.9529999997</v>
      </c>
      <c r="E114" s="23">
        <f t="shared" si="3"/>
        <v>6627805.182</v>
      </c>
      <c r="F114" s="95">
        <f t="shared" si="4"/>
        <v>29.391754517626978</v>
      </c>
      <c r="G114" s="99">
        <f t="shared" si="5"/>
        <v>70.608245482373022</v>
      </c>
    </row>
    <row r="115" spans="1:7" x14ac:dyDescent="0.2">
      <c r="A115" s="144"/>
      <c r="B115" s="90">
        <v>30</v>
      </c>
      <c r="C115" s="23">
        <v>1522421.598</v>
      </c>
      <c r="D115" s="29">
        <v>4649593.3389999997</v>
      </c>
      <c r="E115" s="23">
        <f t="shared" si="3"/>
        <v>6172014.9369999999</v>
      </c>
      <c r="F115" s="95">
        <f t="shared" si="4"/>
        <v>24.666524847070377</v>
      </c>
      <c r="G115" s="99">
        <f t="shared" si="5"/>
        <v>75.333475152929623</v>
      </c>
    </row>
    <row r="116" spans="1:7" x14ac:dyDescent="0.2">
      <c r="A116" s="144"/>
      <c r="B116" s="90">
        <v>32</v>
      </c>
      <c r="C116" s="23">
        <v>4055256.656</v>
      </c>
      <c r="D116" s="29">
        <v>3464567.4870000002</v>
      </c>
      <c r="E116" s="23">
        <f t="shared" si="3"/>
        <v>7519824.1430000002</v>
      </c>
      <c r="F116" s="95">
        <f t="shared" si="4"/>
        <v>53.927546427730334</v>
      </c>
      <c r="G116" s="99">
        <f t="shared" si="5"/>
        <v>46.072453572269659</v>
      </c>
    </row>
    <row r="117" spans="1:7" x14ac:dyDescent="0.2">
      <c r="A117" s="144"/>
      <c r="B117" s="91">
        <v>34</v>
      </c>
      <c r="C117" s="23">
        <v>4045597.1329999999</v>
      </c>
      <c r="D117" s="29">
        <v>3724197.69</v>
      </c>
      <c r="E117" s="23">
        <f t="shared" si="3"/>
        <v>7769794.8229999999</v>
      </c>
      <c r="F117" s="95">
        <f t="shared" si="4"/>
        <v>52.068262099074992</v>
      </c>
      <c r="G117" s="99">
        <f t="shared" si="5"/>
        <v>47.931737900925008</v>
      </c>
    </row>
    <row r="118" spans="1:7" x14ac:dyDescent="0.2">
      <c r="A118" s="144"/>
      <c r="B118" s="91">
        <v>36</v>
      </c>
      <c r="C118" s="23">
        <v>4326108.477</v>
      </c>
      <c r="D118" s="29">
        <v>3399487.1</v>
      </c>
      <c r="E118" s="23">
        <f t="shared" si="3"/>
        <v>7725595.5769999996</v>
      </c>
      <c r="F118" s="95">
        <f t="shared" si="4"/>
        <v>55.997087006202214</v>
      </c>
      <c r="G118" s="99">
        <f t="shared" si="5"/>
        <v>44.002912993797786</v>
      </c>
    </row>
    <row r="119" spans="1:7" x14ac:dyDescent="0.2">
      <c r="A119" s="144"/>
      <c r="B119" s="91">
        <v>38</v>
      </c>
      <c r="C119" s="23">
        <v>4661195.8770000003</v>
      </c>
      <c r="D119" s="29">
        <v>3561580.5430000001</v>
      </c>
      <c r="E119" s="23">
        <f t="shared" si="3"/>
        <v>8222776.4199999999</v>
      </c>
      <c r="F119" s="95">
        <f t="shared" si="4"/>
        <v>56.686399324475381</v>
      </c>
      <c r="G119" s="99">
        <f t="shared" si="5"/>
        <v>43.313600675524633</v>
      </c>
    </row>
    <row r="120" spans="1:7" x14ac:dyDescent="0.2">
      <c r="A120" s="144"/>
      <c r="B120" s="91">
        <v>40</v>
      </c>
      <c r="C120" s="23">
        <v>4753566.3250000002</v>
      </c>
      <c r="D120" s="29">
        <v>3209468.54</v>
      </c>
      <c r="E120" s="23">
        <f t="shared" si="3"/>
        <v>7963034.8650000002</v>
      </c>
      <c r="F120" s="95">
        <f t="shared" si="4"/>
        <v>59.695410174497589</v>
      </c>
      <c r="G120" s="99">
        <f t="shared" si="5"/>
        <v>40.304589825502411</v>
      </c>
    </row>
    <row r="121" spans="1:7" x14ac:dyDescent="0.2">
      <c r="A121" s="144"/>
      <c r="B121" s="91">
        <v>42</v>
      </c>
      <c r="C121" s="23">
        <v>4122178.534</v>
      </c>
      <c r="D121" s="29">
        <v>3521035.0410000002</v>
      </c>
      <c r="E121" s="23">
        <f t="shared" si="3"/>
        <v>7643213.5750000002</v>
      </c>
      <c r="F121" s="95">
        <f t="shared" si="4"/>
        <v>53.932531042742717</v>
      </c>
      <c r="G121" s="99">
        <f t="shared" si="5"/>
        <v>46.06746895725729</v>
      </c>
    </row>
    <row r="122" spans="1:7" x14ac:dyDescent="0.2">
      <c r="A122" s="144"/>
      <c r="B122" s="91">
        <v>44</v>
      </c>
      <c r="C122" s="23">
        <v>2838903.3119999999</v>
      </c>
      <c r="D122" s="29">
        <v>4161384.031</v>
      </c>
      <c r="E122" s="23">
        <f t="shared" si="3"/>
        <v>7000287.3430000003</v>
      </c>
      <c r="F122" s="95">
        <f t="shared" si="4"/>
        <v>40.554096894876558</v>
      </c>
      <c r="G122" s="99">
        <f t="shared" si="5"/>
        <v>59.445903105123435</v>
      </c>
    </row>
    <row r="123" spans="1:7" x14ac:dyDescent="0.2">
      <c r="A123" s="144"/>
      <c r="B123" s="91">
        <v>46</v>
      </c>
      <c r="C123" s="23">
        <v>5409172.1509999996</v>
      </c>
      <c r="D123" s="29">
        <v>3562104.537</v>
      </c>
      <c r="E123" s="23">
        <f t="shared" si="3"/>
        <v>8971276.6879999992</v>
      </c>
      <c r="F123" s="95">
        <f t="shared" si="4"/>
        <v>60.294340918448327</v>
      </c>
      <c r="G123" s="99">
        <f t="shared" si="5"/>
        <v>39.705659081551673</v>
      </c>
    </row>
    <row r="124" spans="1:7" x14ac:dyDescent="0.2">
      <c r="A124" s="144"/>
      <c r="B124" s="91">
        <v>48</v>
      </c>
      <c r="C124" s="23">
        <v>4580898.7889999999</v>
      </c>
      <c r="D124" s="29">
        <v>5653124.7719999999</v>
      </c>
      <c r="E124" s="23">
        <f t="shared" si="3"/>
        <v>10234023.561000001</v>
      </c>
      <c r="F124" s="95">
        <f t="shared" si="4"/>
        <v>44.761464166029192</v>
      </c>
      <c r="G124" s="99">
        <f t="shared" si="5"/>
        <v>55.238535833970801</v>
      </c>
    </row>
    <row r="125" spans="1:7" x14ac:dyDescent="0.2">
      <c r="A125" s="144"/>
      <c r="B125" s="91">
        <v>50</v>
      </c>
      <c r="C125" s="23">
        <v>4420531.0410000002</v>
      </c>
      <c r="D125" s="29">
        <v>3358814.4049999998</v>
      </c>
      <c r="E125" s="23">
        <f t="shared" si="3"/>
        <v>7779345.4460000005</v>
      </c>
      <c r="F125" s="95">
        <f t="shared" si="4"/>
        <v>56.823945815042286</v>
      </c>
      <c r="G125" s="99">
        <f t="shared" si="5"/>
        <v>43.1760541849577</v>
      </c>
    </row>
    <row r="126" spans="1:7" x14ac:dyDescent="0.2">
      <c r="A126" s="144"/>
      <c r="B126" s="91">
        <v>52</v>
      </c>
      <c r="C126" s="23">
        <v>4477288.4759999998</v>
      </c>
      <c r="D126" s="29">
        <v>4405798.7939999998</v>
      </c>
      <c r="E126" s="23">
        <f t="shared" si="3"/>
        <v>8883087.2699999996</v>
      </c>
      <c r="F126" s="95">
        <f t="shared" si="4"/>
        <v>50.402392095377891</v>
      </c>
      <c r="G126" s="99">
        <f t="shared" si="5"/>
        <v>49.597607904622102</v>
      </c>
    </row>
    <row r="127" spans="1:7" x14ac:dyDescent="0.2">
      <c r="A127" s="144"/>
      <c r="B127" s="91">
        <v>54</v>
      </c>
      <c r="C127" s="23">
        <v>4922083.6679999996</v>
      </c>
      <c r="D127" s="29">
        <v>3697168.8909999998</v>
      </c>
      <c r="E127" s="23">
        <f t="shared" si="3"/>
        <v>8619252.5590000004</v>
      </c>
      <c r="F127" s="95">
        <f t="shared" si="4"/>
        <v>57.105690247589827</v>
      </c>
      <c r="G127" s="99">
        <f t="shared" si="5"/>
        <v>42.894309752410166</v>
      </c>
    </row>
    <row r="128" spans="1:7" x14ac:dyDescent="0.2">
      <c r="A128" s="144"/>
      <c r="B128" s="91">
        <v>56</v>
      </c>
      <c r="C128" s="23">
        <v>4287496.4550000001</v>
      </c>
      <c r="D128" s="29">
        <v>4893060.9989999998</v>
      </c>
      <c r="E128" s="23">
        <f t="shared" si="3"/>
        <v>9180557.4539999999</v>
      </c>
      <c r="F128" s="95">
        <f t="shared" si="4"/>
        <v>46.701918445398142</v>
      </c>
      <c r="G128" s="99">
        <f t="shared" si="5"/>
        <v>53.298081554601865</v>
      </c>
    </row>
    <row r="129" spans="1:7" x14ac:dyDescent="0.2">
      <c r="A129" s="144"/>
      <c r="B129" s="91">
        <v>58</v>
      </c>
      <c r="C129" s="23">
        <v>5103365.47</v>
      </c>
      <c r="D129" s="29">
        <v>4107881.8250000002</v>
      </c>
      <c r="E129" s="23">
        <f t="shared" si="3"/>
        <v>9211247.2949999999</v>
      </c>
      <c r="F129" s="95">
        <f t="shared" si="4"/>
        <v>55.403631088812276</v>
      </c>
      <c r="G129" s="99">
        <f t="shared" si="5"/>
        <v>44.596368911187724</v>
      </c>
    </row>
    <row r="130" spans="1:7" x14ac:dyDescent="0.2">
      <c r="A130" s="144"/>
      <c r="B130" s="91">
        <v>60</v>
      </c>
      <c r="C130" s="23">
        <v>4822108.4950000001</v>
      </c>
      <c r="D130" s="29">
        <v>3983161.13</v>
      </c>
      <c r="E130" s="23">
        <f t="shared" si="3"/>
        <v>8805269.625</v>
      </c>
      <c r="F130" s="95">
        <f t="shared" si="4"/>
        <v>54.763893672364404</v>
      </c>
      <c r="G130" s="99">
        <f t="shared" si="5"/>
        <v>45.236106327635596</v>
      </c>
    </row>
    <row r="131" spans="1:7" x14ac:dyDescent="0.2">
      <c r="A131" s="144"/>
      <c r="B131" s="91">
        <v>62</v>
      </c>
      <c r="C131" s="23">
        <v>6467196.9809999997</v>
      </c>
      <c r="D131" s="29">
        <v>3478324.784</v>
      </c>
      <c r="E131" s="23">
        <f t="shared" si="3"/>
        <v>9945521.7650000006</v>
      </c>
      <c r="F131" s="95">
        <f t="shared" si="4"/>
        <v>65.026221185892695</v>
      </c>
      <c r="G131" s="99">
        <f t="shared" si="5"/>
        <v>34.973778814107291</v>
      </c>
    </row>
    <row r="132" spans="1:7" x14ac:dyDescent="0.2">
      <c r="A132" s="145"/>
      <c r="B132" s="87">
        <v>64</v>
      </c>
      <c r="C132" s="30">
        <v>5687080.9029999999</v>
      </c>
      <c r="D132" s="31">
        <v>3801246.7680000002</v>
      </c>
      <c r="E132" s="30">
        <f t="shared" si="3"/>
        <v>9488327.6710000001</v>
      </c>
      <c r="F132" s="96">
        <f t="shared" si="4"/>
        <v>59.937652874087796</v>
      </c>
      <c r="G132" s="100">
        <f t="shared" si="5"/>
        <v>40.062347125912197</v>
      </c>
    </row>
  </sheetData>
  <mergeCells count="5">
    <mergeCell ref="A2:G2"/>
    <mergeCell ref="A5:A36"/>
    <mergeCell ref="A37:A68"/>
    <mergeCell ref="A69:A100"/>
    <mergeCell ref="A101:A13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L32" workbookViewId="0">
      <selection activeCell="AB53" sqref="AB5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3" sqref="P1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Ganhos - OpenMP</vt:lpstr>
      <vt:lpstr>Tempos Recolhidos MPI - 1nodo</vt:lpstr>
      <vt:lpstr>Tempos Recolhidos MPI - 2nodos</vt:lpstr>
      <vt:lpstr>Ganhos MPI - 1nodo</vt:lpstr>
      <vt:lpstr>Ganhos MPI - 2nodo</vt:lpstr>
      <vt:lpstr>Evol. Tcomunicacao MPI - 1nodo</vt:lpstr>
      <vt:lpstr>Evol. Tcomunicacao MPI - 2nodo</vt:lpstr>
      <vt:lpstr>Tcom. vs Tcomp. MPI - 1nodo</vt:lpstr>
      <vt:lpstr>Tcom. Vs Tcomp. MPI - 2nodo</vt:lpstr>
      <vt:lpstr>Ganhos MPI vs OpenMP - 1nodo</vt:lpstr>
      <vt:lpstr>Ganhos MPI vs OpenMP - 2nodo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cp:lastPrinted>2016-12-11T23:36:29Z</cp:lastPrinted>
  <dcterms:created xsi:type="dcterms:W3CDTF">2016-10-24T20:48:42Z</dcterms:created>
  <dcterms:modified xsi:type="dcterms:W3CDTF">2016-12-17T03:56:15Z</dcterms:modified>
</cp:coreProperties>
</file>