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showInkAnnotation="0" autoCompressPictures="0"/>
  <bookViews>
    <workbookView xWindow="0" yWindow="0" windowWidth="25600" windowHeight="16060" tabRatio="954" activeTab="15"/>
  </bookViews>
  <sheets>
    <sheet name="达华智能" sheetId="1" r:id="rId1"/>
    <sheet name="中远海发" sheetId="2" r:id="rId2"/>
    <sheet name="包钢股份" sheetId="3" r:id="rId3"/>
    <sheet name="景兴纸业" sheetId="4" r:id="rId4"/>
    <sheet name="中国石化" sheetId="5" r:id="rId5"/>
    <sheet name="远大控股" sheetId="6" r:id="rId6"/>
    <sheet name="浙江医药" sheetId="7" r:id="rId7"/>
    <sheet name="远望谷" sheetId="8" r:id="rId8"/>
    <sheet name="st智慧" sheetId="9" r:id="rId9"/>
    <sheet name="天宝食品" sheetId="10" r:id="rId10"/>
    <sheet name="中国中冶" sheetId="11" r:id="rId11"/>
    <sheet name="宝钢股份" sheetId="12" r:id="rId12"/>
    <sheet name="民生银行" sheetId="13" r:id="rId13"/>
    <sheet name="巨轮智能" sheetId="14" r:id="rId14"/>
    <sheet name="沪电股份" sheetId="15" r:id="rId15"/>
    <sheet name="大金重工" sheetId="16" r:id="rId16"/>
    <sheet name="万方发展" sheetId="17" r:id="rId17"/>
    <sheet name="普邦股份" sheetId="18" r:id="rId18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8" i="16" l="1"/>
  <c r="K8" i="15"/>
  <c r="K8" i="14"/>
  <c r="K8" i="13"/>
  <c r="K8" i="12"/>
  <c r="K8" i="11"/>
  <c r="K8" i="10"/>
  <c r="K8" i="9"/>
  <c r="K8" i="8"/>
  <c r="K8" i="7"/>
  <c r="K8" i="6"/>
  <c r="K8" i="5"/>
  <c r="K8" i="4"/>
  <c r="K8" i="3"/>
  <c r="K8" i="2"/>
  <c r="K8" i="1"/>
  <c r="B8" i="1"/>
  <c r="J8" i="16"/>
  <c r="J8" i="15"/>
  <c r="J8" i="14"/>
  <c r="J8" i="13"/>
  <c r="J8" i="12"/>
  <c r="J8" i="11"/>
  <c r="J8" i="10"/>
  <c r="J8" i="9"/>
  <c r="J8" i="7"/>
  <c r="J8" i="6"/>
  <c r="J8" i="5"/>
  <c r="J8" i="4"/>
  <c r="J8" i="3"/>
  <c r="J8" i="2"/>
  <c r="J8" i="1"/>
  <c r="J8" i="8"/>
  <c r="I8" i="8"/>
  <c r="I8" i="16"/>
  <c r="I8" i="14"/>
  <c r="I8" i="13"/>
  <c r="I8" i="12"/>
  <c r="I8" i="11"/>
  <c r="I8" i="10"/>
  <c r="I8" i="9"/>
  <c r="I8" i="7"/>
  <c r="I8" i="6"/>
  <c r="I8" i="5"/>
  <c r="I8" i="4"/>
  <c r="I8" i="3"/>
  <c r="I8" i="2"/>
  <c r="I8" i="1"/>
  <c r="I8" i="15"/>
  <c r="H8" i="18"/>
  <c r="G8" i="18"/>
  <c r="F8" i="18"/>
  <c r="E8" i="18"/>
  <c r="D8" i="18"/>
  <c r="B8" i="18"/>
  <c r="F2" i="18"/>
  <c r="A8" i="18"/>
  <c r="H8" i="17"/>
  <c r="G8" i="17"/>
  <c r="F8" i="17"/>
  <c r="E8" i="17"/>
  <c r="D8" i="17"/>
  <c r="B8" i="17"/>
  <c r="F2" i="17"/>
  <c r="A8" i="17"/>
  <c r="H8" i="16"/>
  <c r="G8" i="16"/>
  <c r="F8" i="16"/>
  <c r="E8" i="16"/>
  <c r="D8" i="16"/>
  <c r="B8" i="16"/>
  <c r="F2" i="16"/>
  <c r="A8" i="16"/>
  <c r="H8" i="15"/>
  <c r="G8" i="15"/>
  <c r="F8" i="15"/>
  <c r="E8" i="15"/>
  <c r="D8" i="15"/>
  <c r="B8" i="15"/>
  <c r="F2" i="15"/>
  <c r="A8" i="15"/>
  <c r="H8" i="14"/>
  <c r="G8" i="14"/>
  <c r="F8" i="14"/>
  <c r="E8" i="14"/>
  <c r="D8" i="14"/>
  <c r="B8" i="14"/>
  <c r="F2" i="14"/>
  <c r="A8" i="14"/>
  <c r="H8" i="13"/>
  <c r="G8" i="13"/>
  <c r="F8" i="13"/>
  <c r="E8" i="13"/>
  <c r="D8" i="13"/>
  <c r="B8" i="13"/>
  <c r="F2" i="13"/>
  <c r="A8" i="13"/>
  <c r="H8" i="12"/>
  <c r="G8" i="12"/>
  <c r="F8" i="12"/>
  <c r="E8" i="12"/>
  <c r="D8" i="12"/>
  <c r="B8" i="12"/>
  <c r="F2" i="12"/>
  <c r="A8" i="12"/>
  <c r="H8" i="11"/>
  <c r="G8" i="11"/>
  <c r="F8" i="11"/>
  <c r="E8" i="11"/>
  <c r="D8" i="11"/>
  <c r="B8" i="11"/>
  <c r="F2" i="11"/>
  <c r="A8" i="11"/>
  <c r="H8" i="10"/>
  <c r="G8" i="10"/>
  <c r="F8" i="10"/>
  <c r="E8" i="10"/>
  <c r="D8" i="10"/>
  <c r="B8" i="10"/>
  <c r="F2" i="10"/>
  <c r="A8" i="10"/>
  <c r="H8" i="9"/>
  <c r="G8" i="9"/>
  <c r="F8" i="9"/>
  <c r="E8" i="9"/>
  <c r="D8" i="9"/>
  <c r="B8" i="9"/>
  <c r="F2" i="9"/>
  <c r="A8" i="9"/>
  <c r="H8" i="8"/>
  <c r="G8" i="8"/>
  <c r="F8" i="8"/>
  <c r="E8" i="8"/>
  <c r="D8" i="8"/>
  <c r="B8" i="8"/>
  <c r="F2" i="8"/>
  <c r="A8" i="8"/>
  <c r="H8" i="7"/>
  <c r="G8" i="7"/>
  <c r="F8" i="7"/>
  <c r="E8" i="7"/>
  <c r="D8" i="7"/>
  <c r="B8" i="7"/>
  <c r="F2" i="7"/>
  <c r="A8" i="7"/>
  <c r="H8" i="6"/>
  <c r="G8" i="6"/>
  <c r="F8" i="6"/>
  <c r="E8" i="6"/>
  <c r="D8" i="6"/>
  <c r="B8" i="6"/>
  <c r="F2" i="6"/>
  <c r="A8" i="6"/>
  <c r="H8" i="5"/>
  <c r="G8" i="5"/>
  <c r="F8" i="5"/>
  <c r="E8" i="5"/>
  <c r="D8" i="5"/>
  <c r="B8" i="5"/>
  <c r="F2" i="5"/>
  <c r="A8" i="5"/>
  <c r="H8" i="4"/>
  <c r="G8" i="4"/>
  <c r="F8" i="4"/>
  <c r="E8" i="4"/>
  <c r="D8" i="4"/>
  <c r="B8" i="4"/>
  <c r="F2" i="4"/>
  <c r="A8" i="4"/>
  <c r="H8" i="3"/>
  <c r="G8" i="3"/>
  <c r="F8" i="3"/>
  <c r="E8" i="3"/>
  <c r="D8" i="3"/>
  <c r="B8" i="3"/>
  <c r="F2" i="3"/>
  <c r="A8" i="3"/>
  <c r="F2" i="2"/>
  <c r="F2" i="1"/>
  <c r="H8" i="2"/>
  <c r="G8" i="2"/>
  <c r="F8" i="2"/>
  <c r="E8" i="2"/>
  <c r="D8" i="2"/>
  <c r="B8" i="2"/>
  <c r="A8" i="2"/>
  <c r="D8" i="1"/>
  <c r="E8" i="1"/>
  <c r="F8" i="1"/>
  <c r="G8" i="1"/>
  <c r="H8" i="1"/>
  <c r="A8" i="1"/>
</calcChain>
</file>

<file path=xl/sharedStrings.xml><?xml version="1.0" encoding="utf-8"?>
<sst xmlns="http://schemas.openxmlformats.org/spreadsheetml/2006/main" count="128" uniqueCount="25">
  <si>
    <t>达华智能</t>
  </si>
  <si>
    <t>万元</t>
  </si>
  <si>
    <t>净流入（万元）</t>
  </si>
  <si>
    <t>收盘价（元）</t>
  </si>
  <si>
    <t>持股净增(万股）</t>
  </si>
  <si>
    <t>日期</t>
  </si>
  <si>
    <t>中远海发</t>
  </si>
  <si>
    <t>流通股本（亿）</t>
  </si>
  <si>
    <t>包钢股份</t>
  </si>
  <si>
    <t>景兴纸业</t>
  </si>
  <si>
    <t>中国石化</t>
  </si>
  <si>
    <t>远大控股</t>
  </si>
  <si>
    <t>浙江医药</t>
  </si>
  <si>
    <t>远望谷</t>
  </si>
  <si>
    <t>st智慧</t>
  </si>
  <si>
    <t>天宝食品</t>
  </si>
  <si>
    <t>中国中冶</t>
  </si>
  <si>
    <t>宝钢股份</t>
  </si>
  <si>
    <t>民生银行</t>
  </si>
  <si>
    <t>巨轮智能</t>
  </si>
  <si>
    <t>沪电股份</t>
  </si>
  <si>
    <t>大金重工</t>
  </si>
  <si>
    <t>万方发展</t>
  </si>
  <si>
    <r>
      <rPr>
        <sz val="12"/>
        <color theme="1"/>
        <rFont val="宋体"/>
        <family val="2"/>
        <charset val="134"/>
      </rPr>
      <t>卖</t>
    </r>
    <r>
      <rPr>
        <sz val="12"/>
        <color theme="1"/>
        <rFont val="Calibri"/>
        <family val="2"/>
        <scheme val="minor"/>
      </rPr>
      <t>2300</t>
    </r>
  </si>
  <si>
    <t>亏646.88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</si>
</sst>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0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8000"/>
      <name val="Calibri"/>
      <scheme val="minor"/>
    </font>
    <font>
      <sz val="12"/>
      <name val="Calibri"/>
      <scheme val="minor"/>
    </font>
    <font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theme="0" tint="-0.34998626667073579"/>
      <name val="宋体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4" fillId="0" borderId="0" xfId="0" applyFont="1"/>
    <xf numFmtId="14" fontId="0" fillId="0" borderId="0" xfId="0" applyNumberFormat="1"/>
    <xf numFmtId="164" fontId="0" fillId="0" borderId="0" xfId="0" applyNumberFormat="1"/>
    <xf numFmtId="164" fontId="6" fillId="0" borderId="0" xfId="0" applyNumberFormat="1" applyFont="1"/>
    <xf numFmtId="165" fontId="1" fillId="0" borderId="0" xfId="0" applyNumberFormat="1" applyFont="1"/>
    <xf numFmtId="165" fontId="5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7" fillId="0" borderId="0" xfId="0" applyNumberFormat="1" applyFont="1"/>
    <xf numFmtId="0" fontId="7" fillId="0" borderId="0" xfId="0" applyFont="1"/>
    <xf numFmtId="16" fontId="0" fillId="0" borderId="0" xfId="0" applyNumberFormat="1"/>
    <xf numFmtId="16" fontId="8" fillId="0" borderId="0" xfId="0" applyNumberFormat="1" applyFont="1"/>
    <xf numFmtId="0" fontId="8" fillId="0" borderId="0" xfId="0" applyFont="1"/>
    <xf numFmtId="0" fontId="9" fillId="0" borderId="0" xfId="0" applyFont="1"/>
  </cellXfs>
  <cellStyles count="3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styles" Target="styles.xml"/><Relationship Id="rId21" Type="http://schemas.openxmlformats.org/officeDocument/2006/relationships/sharedStrings" Target="sharedStrings.xml"/><Relationship Id="rId22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theme" Target="theme/theme1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 tint="0.39997558519241921"/>
  </sheetPr>
  <dimension ref="A2:K8"/>
  <sheetViews>
    <sheetView zoomScale="125" zoomScaleNormal="125" zoomScalePageLayoutView="125" workbookViewId="0">
      <selection activeCell="K8" sqref="K8"/>
    </sheetView>
  </sheetViews>
  <sheetFormatPr baseColWidth="10" defaultRowHeight="15" x14ac:dyDescent="0"/>
  <cols>
    <col min="2" max="2" width="11.83203125" bestFit="1" customWidth="1"/>
    <col min="3" max="3" width="15.1640625" bestFit="1" customWidth="1"/>
    <col min="4" max="4" width="14.1640625" customWidth="1"/>
  </cols>
  <sheetData>
    <row r="2" spans="1:11">
      <c r="C2" s="1" t="s">
        <v>0</v>
      </c>
      <c r="D2" s="1" t="s">
        <v>7</v>
      </c>
      <c r="E2">
        <v>5.73</v>
      </c>
      <c r="F2">
        <f>E2*10000</f>
        <v>57300.000000000007</v>
      </c>
    </row>
    <row r="3" spans="1:11">
      <c r="C3" s="1" t="s">
        <v>1</v>
      </c>
    </row>
    <row r="4" spans="1:11">
      <c r="C4" s="1"/>
    </row>
    <row r="5" spans="1:11">
      <c r="C5" s="1" t="s">
        <v>5</v>
      </c>
      <c r="D5" s="2">
        <v>42944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</row>
    <row r="6" spans="1:11">
      <c r="C6" s="1" t="s">
        <v>2</v>
      </c>
      <c r="D6" s="5">
        <v>716.65</v>
      </c>
      <c r="E6" s="6">
        <v>3356.54</v>
      </c>
      <c r="F6" s="5">
        <v>1618.98</v>
      </c>
      <c r="G6" s="6">
        <v>534.94000000000005</v>
      </c>
      <c r="H6" s="5">
        <v>3517.1</v>
      </c>
      <c r="I6" s="5">
        <v>1392.28</v>
      </c>
      <c r="J6" s="5">
        <v>1483.73</v>
      </c>
      <c r="K6" s="5">
        <v>1031.3</v>
      </c>
    </row>
    <row r="7" spans="1:11">
      <c r="C7" s="1" t="s">
        <v>3</v>
      </c>
      <c r="D7">
        <v>16.829999999999998</v>
      </c>
      <c r="E7">
        <v>17.36</v>
      </c>
      <c r="F7">
        <v>17.329999999999998</v>
      </c>
      <c r="G7">
        <v>17.350000000000001</v>
      </c>
      <c r="H7">
        <v>17.55</v>
      </c>
      <c r="I7">
        <v>17.38</v>
      </c>
      <c r="J7">
        <v>17.07</v>
      </c>
      <c r="K7">
        <v>17</v>
      </c>
    </row>
    <row r="8" spans="1:11">
      <c r="A8" s="8">
        <f>B8/F2</f>
        <v>1.3757093801428092E-2</v>
      </c>
      <c r="B8" s="7">
        <f>SUM(D8:MI8)</f>
        <v>788.28147482182976</v>
      </c>
      <c r="C8" s="1" t="s">
        <v>4</v>
      </c>
      <c r="D8">
        <f>D6/D7</f>
        <v>42.58169934640523</v>
      </c>
      <c r="E8">
        <f t="shared" ref="E8:H8" si="0">E6/E7</f>
        <v>193.34907834101384</v>
      </c>
      <c r="F8">
        <f t="shared" si="0"/>
        <v>93.420657818811321</v>
      </c>
      <c r="G8">
        <f t="shared" si="0"/>
        <v>30.832276657060518</v>
      </c>
      <c r="H8">
        <f t="shared" si="0"/>
        <v>200.4045584045584</v>
      </c>
      <c r="I8">
        <f t="shared" ref="I8:J8" si="1">I6/I7</f>
        <v>80.108170310701965</v>
      </c>
      <c r="J8">
        <f t="shared" si="1"/>
        <v>86.920328060925598</v>
      </c>
      <c r="K8">
        <f t="shared" ref="K8" si="2">K6/K7</f>
        <v>60.664705882352941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8"/>
  <sheetViews>
    <sheetView zoomScale="125" zoomScaleNormal="125" zoomScalePageLayoutView="125" workbookViewId="0">
      <selection activeCell="K7" sqref="K7"/>
    </sheetView>
  </sheetViews>
  <sheetFormatPr baseColWidth="10" defaultRowHeight="15" x14ac:dyDescent="0"/>
  <cols>
    <col min="2" max="2" width="11.83203125" bestFit="1" customWidth="1"/>
    <col min="3" max="4" width="15.1640625" bestFit="1" customWidth="1"/>
  </cols>
  <sheetData>
    <row r="2" spans="1:11">
      <c r="C2" s="1" t="s">
        <v>15</v>
      </c>
      <c r="D2" s="1" t="s">
        <v>7</v>
      </c>
      <c r="E2">
        <v>3.89</v>
      </c>
      <c r="F2">
        <f>E2*10000</f>
        <v>38900</v>
      </c>
    </row>
    <row r="3" spans="1:11">
      <c r="C3" s="1" t="s">
        <v>1</v>
      </c>
    </row>
    <row r="4" spans="1:11">
      <c r="C4" s="1"/>
    </row>
    <row r="5" spans="1:1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</row>
    <row r="6" spans="1:11">
      <c r="C6" s="1" t="s">
        <v>2</v>
      </c>
      <c r="D6" s="5">
        <v>203.1</v>
      </c>
      <c r="E6" s="6">
        <v>130.58000000000001</v>
      </c>
      <c r="F6" s="5">
        <v>-82.17</v>
      </c>
      <c r="G6" s="6">
        <v>537.89</v>
      </c>
      <c r="H6" s="5">
        <v>34.83</v>
      </c>
      <c r="I6" s="5">
        <v>191.02</v>
      </c>
      <c r="J6" s="5">
        <v>-238.85</v>
      </c>
      <c r="K6" s="5">
        <v>-294.88</v>
      </c>
    </row>
    <row r="7" spans="1:11">
      <c r="C7" s="1" t="s">
        <v>3</v>
      </c>
      <c r="D7" s="4">
        <v>8.0500000000000007</v>
      </c>
      <c r="E7" s="3">
        <v>8.2100000000000009</v>
      </c>
      <c r="F7" s="3">
        <v>8.2200000000000006</v>
      </c>
      <c r="G7" s="3">
        <v>8.32</v>
      </c>
      <c r="H7" s="3">
        <v>8.4</v>
      </c>
      <c r="I7" s="3">
        <v>8.3800000000000008</v>
      </c>
      <c r="J7" s="3">
        <v>8.3699999999999992</v>
      </c>
      <c r="K7" s="3">
        <v>8.26</v>
      </c>
    </row>
    <row r="8" spans="1:11">
      <c r="A8" s="8">
        <f>B8/F2</f>
        <v>1.5036935227291186E-3</v>
      </c>
      <c r="B8" s="7">
        <f>SUM(D8:M8)</f>
        <v>58.493678034162713</v>
      </c>
      <c r="C8" s="1" t="s">
        <v>4</v>
      </c>
      <c r="D8">
        <f>D6/D7</f>
        <v>25.229813664596271</v>
      </c>
      <c r="E8">
        <f t="shared" ref="E8:H8" si="0">E6/E7</f>
        <v>15.904993909866016</v>
      </c>
      <c r="F8">
        <f t="shared" si="0"/>
        <v>-9.9963503649635026</v>
      </c>
      <c r="G8">
        <f t="shared" si="0"/>
        <v>64.650240384615387</v>
      </c>
      <c r="H8">
        <f t="shared" si="0"/>
        <v>4.1464285714285714</v>
      </c>
      <c r="I8">
        <f t="shared" ref="I8:J8" si="1">I6/I7</f>
        <v>22.794749403341289</v>
      </c>
      <c r="J8">
        <f t="shared" si="1"/>
        <v>-28.536439665471924</v>
      </c>
      <c r="K8">
        <f t="shared" ref="K8" si="2">K6/K7</f>
        <v>-35.699757869249396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8"/>
  <sheetViews>
    <sheetView zoomScale="125" zoomScaleNormal="125" zoomScalePageLayoutView="125" workbookViewId="0">
      <selection activeCell="K7" sqref="K7"/>
    </sheetView>
  </sheetViews>
  <sheetFormatPr baseColWidth="10" defaultRowHeight="15" x14ac:dyDescent="0"/>
  <cols>
    <col min="2" max="2" width="12.83203125" bestFit="1" customWidth="1"/>
    <col min="3" max="4" width="15.1640625" bestFit="1" customWidth="1"/>
  </cols>
  <sheetData>
    <row r="2" spans="1:11">
      <c r="C2" s="1" t="s">
        <v>16</v>
      </c>
      <c r="D2" s="1" t="s">
        <v>7</v>
      </c>
      <c r="E2">
        <v>162.38999999999999</v>
      </c>
      <c r="F2">
        <f>E2*10000</f>
        <v>1623899.9999999998</v>
      </c>
    </row>
    <row r="3" spans="1:11">
      <c r="C3" s="1" t="s">
        <v>1</v>
      </c>
    </row>
    <row r="4" spans="1:11">
      <c r="C4" s="1"/>
    </row>
    <row r="5" spans="1:1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</row>
    <row r="6" spans="1:11">
      <c r="C6" s="1" t="s">
        <v>2</v>
      </c>
      <c r="D6" s="5">
        <v>6669.91</v>
      </c>
      <c r="E6" s="6">
        <v>622.99</v>
      </c>
      <c r="F6" s="5">
        <v>1046.03</v>
      </c>
      <c r="G6" s="6">
        <v>216.6</v>
      </c>
      <c r="H6" s="5">
        <v>6596.98</v>
      </c>
      <c r="I6" s="5">
        <v>-1071.74</v>
      </c>
      <c r="J6" s="5">
        <v>-888.2</v>
      </c>
      <c r="K6" s="5">
        <v>-615.26</v>
      </c>
    </row>
    <row r="7" spans="1:11">
      <c r="C7" s="1" t="s">
        <v>3</v>
      </c>
      <c r="D7" s="4">
        <v>5.04</v>
      </c>
      <c r="E7" s="3">
        <v>5.04</v>
      </c>
      <c r="F7" s="3">
        <v>5.03</v>
      </c>
      <c r="G7" s="3">
        <v>5.01</v>
      </c>
      <c r="H7" s="3">
        <v>5.08</v>
      </c>
      <c r="I7" s="3">
        <v>5.05</v>
      </c>
      <c r="J7" s="3">
        <v>5.0599999999999996</v>
      </c>
      <c r="K7" s="3">
        <v>5.04</v>
      </c>
    </row>
    <row r="8" spans="1:11">
      <c r="A8" s="8">
        <f>B8/F2</f>
        <v>1.5314853905312766E-3</v>
      </c>
      <c r="B8" s="7">
        <f>SUM(D8:M8)</f>
        <v>2486.9791256837398</v>
      </c>
      <c r="C8" s="1" t="s">
        <v>4</v>
      </c>
      <c r="D8">
        <f>D6/D7</f>
        <v>1323.3948412698412</v>
      </c>
      <c r="E8">
        <f t="shared" ref="E8:H8" si="0">E6/E7</f>
        <v>123.60912698412699</v>
      </c>
      <c r="F8">
        <f t="shared" si="0"/>
        <v>207.95825049701787</v>
      </c>
      <c r="G8">
        <f t="shared" si="0"/>
        <v>43.233532934131738</v>
      </c>
      <c r="H8">
        <f t="shared" si="0"/>
        <v>1298.6181102362204</v>
      </c>
      <c r="I8">
        <f t="shared" ref="I8:J8" si="1">I6/I7</f>
        <v>-212.22574257425742</v>
      </c>
      <c r="J8">
        <f t="shared" si="1"/>
        <v>-175.53359683794469</v>
      </c>
      <c r="K8">
        <f t="shared" ref="K8" si="2">K6/K7</f>
        <v>-122.07539682539682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8"/>
  <sheetViews>
    <sheetView zoomScale="125" zoomScaleNormal="125" zoomScalePageLayoutView="125" workbookViewId="0">
      <selection activeCell="K7" sqref="K7"/>
    </sheetView>
  </sheetViews>
  <sheetFormatPr baseColWidth="10" defaultRowHeight="15" x14ac:dyDescent="0"/>
  <cols>
    <col min="2" max="2" width="12.83203125" bestFit="1" customWidth="1"/>
    <col min="3" max="4" width="15.1640625" bestFit="1" customWidth="1"/>
  </cols>
  <sheetData>
    <row r="2" spans="1:11">
      <c r="C2" s="1" t="s">
        <v>17</v>
      </c>
      <c r="D2" s="1" t="s">
        <v>7</v>
      </c>
      <c r="E2">
        <v>220.9</v>
      </c>
      <c r="F2">
        <f>E2*10000</f>
        <v>2209000</v>
      </c>
    </row>
    <row r="3" spans="1:11">
      <c r="C3" s="1" t="s">
        <v>1</v>
      </c>
    </row>
    <row r="4" spans="1:11">
      <c r="C4" s="1"/>
    </row>
    <row r="5" spans="1:1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</row>
    <row r="6" spans="1:11">
      <c r="C6" s="1" t="s">
        <v>2</v>
      </c>
      <c r="D6" s="5">
        <v>-6879.03</v>
      </c>
      <c r="E6" s="6">
        <v>2267.5500000000002</v>
      </c>
      <c r="F6" s="5">
        <v>7197.26</v>
      </c>
      <c r="G6" s="6">
        <v>5988.2</v>
      </c>
      <c r="H6" s="5">
        <v>4570.2</v>
      </c>
      <c r="I6" s="5">
        <v>-864.51</v>
      </c>
      <c r="J6" s="5">
        <v>15791.6</v>
      </c>
      <c r="K6" s="5">
        <v>3531.88</v>
      </c>
    </row>
    <row r="7" spans="1:11">
      <c r="C7" s="1" t="s">
        <v>3</v>
      </c>
      <c r="D7" s="4">
        <v>7.71</v>
      </c>
      <c r="E7" s="3">
        <v>7.79</v>
      </c>
      <c r="F7" s="3">
        <v>7.82</v>
      </c>
      <c r="G7" s="3">
        <v>7.84</v>
      </c>
      <c r="H7" s="3">
        <v>7.96</v>
      </c>
      <c r="I7" s="3">
        <v>7.82</v>
      </c>
      <c r="J7" s="3">
        <v>8.1300000000000008</v>
      </c>
      <c r="K7" s="3">
        <v>8.2200000000000006</v>
      </c>
    </row>
    <row r="8" spans="1:11">
      <c r="A8" s="8">
        <f>B8/F2</f>
        <v>1.7739608803971436E-3</v>
      </c>
      <c r="B8" s="7">
        <f>SUM(D8:M8)</f>
        <v>3918.6795847972903</v>
      </c>
      <c r="C8" s="1" t="s">
        <v>4</v>
      </c>
      <c r="D8">
        <f>D6/D7</f>
        <v>-892.22178988326846</v>
      </c>
      <c r="E8">
        <f t="shared" ref="E8:H8" si="0">E6/E7</f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ref="I8:J8" si="1">I6/I7</f>
        <v>-110.55115089514067</v>
      </c>
      <c r="J8">
        <f t="shared" si="1"/>
        <v>1942.3862238622385</v>
      </c>
      <c r="K8">
        <f t="shared" ref="K8" si="2">K6/K7</f>
        <v>429.66909975669097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8"/>
  <sheetViews>
    <sheetView zoomScale="125" zoomScaleNormal="125" zoomScalePageLayoutView="125" workbookViewId="0">
      <selection activeCell="K7" sqref="K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11">
      <c r="C2" s="1" t="s">
        <v>18</v>
      </c>
      <c r="D2" s="1" t="s">
        <v>7</v>
      </c>
      <c r="E2">
        <v>295.52</v>
      </c>
      <c r="F2">
        <f>E2*10000</f>
        <v>2955200</v>
      </c>
    </row>
    <row r="3" spans="1:11">
      <c r="C3" s="1" t="s">
        <v>1</v>
      </c>
    </row>
    <row r="4" spans="1:11">
      <c r="C4" s="1"/>
    </row>
    <row r="5" spans="1:1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</row>
    <row r="6" spans="1:11">
      <c r="C6" s="1" t="s">
        <v>2</v>
      </c>
      <c r="D6" s="5">
        <v>-3240.47</v>
      </c>
      <c r="E6" s="6">
        <v>-9894.83</v>
      </c>
      <c r="F6" s="5">
        <v>295.26</v>
      </c>
      <c r="G6" s="6">
        <v>-10161.91</v>
      </c>
      <c r="H6" s="5">
        <v>-2626</v>
      </c>
      <c r="I6" s="5">
        <v>1494.95</v>
      </c>
      <c r="J6" s="5">
        <v>-7226.41</v>
      </c>
      <c r="K6" s="5">
        <v>1353.67</v>
      </c>
    </row>
    <row r="7" spans="1:11">
      <c r="C7" s="1" t="s">
        <v>3</v>
      </c>
      <c r="D7" s="4">
        <v>8.18</v>
      </c>
      <c r="E7" s="3">
        <v>8.18</v>
      </c>
      <c r="F7" s="3">
        <v>8.23</v>
      </c>
      <c r="G7" s="3">
        <v>8.17</v>
      </c>
      <c r="H7" s="3">
        <v>8.2200000000000006</v>
      </c>
      <c r="I7" s="3">
        <v>8.2100000000000009</v>
      </c>
      <c r="J7" s="3">
        <v>8.19</v>
      </c>
      <c r="K7" s="3">
        <v>8.1999999999999993</v>
      </c>
    </row>
    <row r="8" spans="1:11">
      <c r="A8" s="8">
        <f>B8/F2</f>
        <v>-1.2413216725463054E-3</v>
      </c>
      <c r="B8" s="7">
        <f>SUM(D8:M8)</f>
        <v>-3668.3538067088421</v>
      </c>
      <c r="C8" s="1" t="s">
        <v>4</v>
      </c>
      <c r="D8">
        <f>D6/D7</f>
        <v>-396.14547677261612</v>
      </c>
      <c r="E8">
        <f t="shared" ref="E8:H8" si="0">E6/E7</f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ref="I8:J8" si="1">I6/I7</f>
        <v>182.08891595615103</v>
      </c>
      <c r="J8">
        <f t="shared" si="1"/>
        <v>-882.34554334554343</v>
      </c>
      <c r="K8">
        <f t="shared" ref="K8" si="2">K6/K7</f>
        <v>165.08170731707318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8"/>
  <sheetViews>
    <sheetView zoomScale="125" zoomScaleNormal="125" zoomScalePageLayoutView="125" workbookViewId="0">
      <selection activeCell="K7" sqref="K7"/>
    </sheetView>
  </sheetViews>
  <sheetFormatPr baseColWidth="10" defaultRowHeight="15" x14ac:dyDescent="0"/>
  <cols>
    <col min="2" max="2" width="12.83203125" bestFit="1" customWidth="1"/>
    <col min="3" max="4" width="15.1640625" bestFit="1" customWidth="1"/>
  </cols>
  <sheetData>
    <row r="2" spans="1:11">
      <c r="C2" s="1" t="s">
        <v>19</v>
      </c>
      <c r="D2" s="1" t="s">
        <v>7</v>
      </c>
      <c r="E2">
        <v>18.72</v>
      </c>
      <c r="F2">
        <f>E2*10000</f>
        <v>187200</v>
      </c>
    </row>
    <row r="3" spans="1:11">
      <c r="C3" s="1" t="s">
        <v>1</v>
      </c>
    </row>
    <row r="4" spans="1:11">
      <c r="C4" s="1"/>
    </row>
    <row r="5" spans="1:1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</row>
    <row r="6" spans="1:11">
      <c r="C6" s="1" t="s">
        <v>2</v>
      </c>
      <c r="D6" s="5">
        <v>-1260.6400000000001</v>
      </c>
      <c r="E6" s="6">
        <v>814.23</v>
      </c>
      <c r="F6" s="5">
        <v>544.08000000000004</v>
      </c>
      <c r="G6" s="6">
        <v>92.02</v>
      </c>
      <c r="H6" s="5">
        <v>4107.3900000000003</v>
      </c>
      <c r="I6" s="5">
        <v>-2368.12</v>
      </c>
      <c r="J6" s="5">
        <v>0.45</v>
      </c>
      <c r="K6" s="5">
        <v>-866.54</v>
      </c>
    </row>
    <row r="7" spans="1:11">
      <c r="C7" s="1" t="s">
        <v>3</v>
      </c>
      <c r="D7" s="4">
        <v>3.04</v>
      </c>
      <c r="E7" s="3">
        <v>3.09</v>
      </c>
      <c r="F7" s="3">
        <v>3.12</v>
      </c>
      <c r="G7" s="3">
        <v>3.15</v>
      </c>
      <c r="H7" s="3">
        <v>3.25</v>
      </c>
      <c r="I7" s="3">
        <v>3.16</v>
      </c>
      <c r="J7" s="3">
        <v>3.18</v>
      </c>
      <c r="K7" s="3">
        <v>3.14</v>
      </c>
    </row>
    <row r="8" spans="1:11">
      <c r="A8" s="8">
        <f>B8/F2</f>
        <v>1.5544794797479632E-3</v>
      </c>
      <c r="B8" s="7">
        <f>SUM(D8:M8)</f>
        <v>290.99855860881871</v>
      </c>
      <c r="C8" s="1" t="s">
        <v>4</v>
      </c>
      <c r="D8">
        <f>D6/D7</f>
        <v>-414.68421052631584</v>
      </c>
      <c r="E8">
        <f t="shared" ref="E8:H8" si="0">E6/E7</f>
        <v>263.50485436893206</v>
      </c>
      <c r="F8">
        <f t="shared" si="0"/>
        <v>174.38461538461539</v>
      </c>
      <c r="G8">
        <f t="shared" si="0"/>
        <v>29.212698412698412</v>
      </c>
      <c r="H8">
        <f t="shared" si="0"/>
        <v>1263.8123076923077</v>
      </c>
      <c r="I8">
        <f t="shared" ref="I8:J8" si="1">I6/I7</f>
        <v>-749.40506329113919</v>
      </c>
      <c r="J8">
        <f t="shared" si="1"/>
        <v>0.14150943396226415</v>
      </c>
      <c r="K8">
        <f t="shared" ref="K8" si="2">K6/K7</f>
        <v>-275.96815286624201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8"/>
  <sheetViews>
    <sheetView zoomScale="125" zoomScaleNormal="125" zoomScalePageLayoutView="125" workbookViewId="0">
      <selection activeCell="K7" sqref="K7"/>
    </sheetView>
  </sheetViews>
  <sheetFormatPr baseColWidth="10" defaultRowHeight="15" x14ac:dyDescent="0"/>
  <cols>
    <col min="2" max="2" width="12.83203125" bestFit="1" customWidth="1"/>
    <col min="3" max="4" width="15.1640625" bestFit="1" customWidth="1"/>
  </cols>
  <sheetData>
    <row r="2" spans="1:11">
      <c r="C2" s="1" t="s">
        <v>20</v>
      </c>
      <c r="D2" s="1" t="s">
        <v>7</v>
      </c>
      <c r="E2">
        <v>16.73</v>
      </c>
      <c r="F2">
        <f>E2*10000</f>
        <v>167300</v>
      </c>
    </row>
    <row r="3" spans="1:11">
      <c r="C3" s="1" t="s">
        <v>1</v>
      </c>
    </row>
    <row r="4" spans="1:11">
      <c r="C4" s="1"/>
    </row>
    <row r="5" spans="1:1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</row>
    <row r="6" spans="1:11">
      <c r="C6" s="1" t="s">
        <v>2</v>
      </c>
      <c r="D6" s="5">
        <v>-296.07</v>
      </c>
      <c r="E6" s="6">
        <v>191.78</v>
      </c>
      <c r="F6" s="5">
        <v>355.5</v>
      </c>
      <c r="G6" s="6">
        <v>1391.63</v>
      </c>
      <c r="H6" s="5">
        <v>1681.46</v>
      </c>
      <c r="I6" s="5">
        <v>-1.31</v>
      </c>
      <c r="J6" s="5">
        <v>1020.58</v>
      </c>
      <c r="K6" s="5">
        <v>1803.04</v>
      </c>
    </row>
    <row r="7" spans="1:11">
      <c r="C7" s="1" t="s">
        <v>3</v>
      </c>
      <c r="D7" s="4">
        <v>4.37</v>
      </c>
      <c r="E7" s="3">
        <v>4.4400000000000004</v>
      </c>
      <c r="F7" s="3">
        <v>4.43</v>
      </c>
      <c r="G7" s="3">
        <v>4.49</v>
      </c>
      <c r="H7" s="3">
        <v>4.51</v>
      </c>
      <c r="I7" s="3">
        <v>4.53</v>
      </c>
      <c r="J7" s="3">
        <v>4.57</v>
      </c>
      <c r="K7" s="3">
        <v>4.59</v>
      </c>
    </row>
    <row r="8" spans="1:11">
      <c r="A8" s="8">
        <f>B8/F2</f>
        <v>8.0951118659980583E-3</v>
      </c>
      <c r="B8" s="7">
        <f>SUM(D8:M8)</f>
        <v>1354.3122151814753</v>
      </c>
      <c r="C8" s="1" t="s">
        <v>4</v>
      </c>
      <c r="D8">
        <f>D6/D7</f>
        <v>-67.750572082379861</v>
      </c>
      <c r="E8">
        <f t="shared" ref="E8:I8" si="0">E6/E7</f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ref="J8:K8" si="1">J6/J7</f>
        <v>223.32166301969366</v>
      </c>
      <c r="K8">
        <f t="shared" si="1"/>
        <v>392.81917211328977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8"/>
  <sheetViews>
    <sheetView tabSelected="1" zoomScale="125" zoomScaleNormal="125" zoomScalePageLayoutView="125" workbookViewId="0">
      <selection activeCell="K7" sqref="K7"/>
    </sheetView>
  </sheetViews>
  <sheetFormatPr baseColWidth="10" defaultRowHeight="15" x14ac:dyDescent="0"/>
  <cols>
    <col min="2" max="2" width="17.6640625" customWidth="1"/>
    <col min="3" max="4" width="15.1640625" bestFit="1" customWidth="1"/>
  </cols>
  <sheetData>
    <row r="2" spans="1:11">
      <c r="C2" s="1" t="s">
        <v>21</v>
      </c>
      <c r="D2" s="1" t="s">
        <v>7</v>
      </c>
      <c r="E2">
        <v>5.4</v>
      </c>
      <c r="F2">
        <f>E2*10000</f>
        <v>54000</v>
      </c>
    </row>
    <row r="3" spans="1:11">
      <c r="C3" s="1" t="s">
        <v>1</v>
      </c>
    </row>
    <row r="4" spans="1:11">
      <c r="C4" s="1"/>
    </row>
    <row r="5" spans="1:1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</row>
    <row r="6" spans="1:11">
      <c r="C6" s="1" t="s">
        <v>2</v>
      </c>
      <c r="D6" s="5">
        <v>77.569999999999993</v>
      </c>
      <c r="E6" s="6">
        <v>214.59</v>
      </c>
      <c r="F6" s="5">
        <v>79.16</v>
      </c>
      <c r="G6" s="6">
        <v>44.29</v>
      </c>
      <c r="H6" s="5">
        <v>75.2</v>
      </c>
      <c r="I6" s="5">
        <v>-124.32</v>
      </c>
      <c r="J6" s="5">
        <v>-122.46</v>
      </c>
      <c r="K6" s="5">
        <v>-332.37</v>
      </c>
    </row>
    <row r="7" spans="1:11">
      <c r="C7" s="1" t="s">
        <v>3</v>
      </c>
      <c r="D7" s="4">
        <v>5.72</v>
      </c>
      <c r="E7" s="3">
        <v>5.86</v>
      </c>
      <c r="F7" s="3">
        <v>5.9</v>
      </c>
      <c r="G7" s="3">
        <v>5.93</v>
      </c>
      <c r="H7" s="3">
        <v>5.95</v>
      </c>
      <c r="I7" s="3">
        <v>5.95</v>
      </c>
      <c r="J7" s="3">
        <v>6.07</v>
      </c>
      <c r="K7" s="3">
        <v>5.94</v>
      </c>
    </row>
    <row r="8" spans="1:11">
      <c r="A8" s="8">
        <f>B8/F2</f>
        <v>-2.466341180958421E-4</v>
      </c>
      <c r="B8" s="7">
        <f>SUM(D8:M8)</f>
        <v>-13.318242377175473</v>
      </c>
      <c r="C8" s="1" t="s">
        <v>4</v>
      </c>
      <c r="D8">
        <f>D6/D7</f>
        <v>13.56118881118881</v>
      </c>
      <c r="E8">
        <f t="shared" ref="E8:H8" si="0">E6/E7</f>
        <v>36.619453924914673</v>
      </c>
      <c r="F8">
        <f t="shared" si="0"/>
        <v>13.416949152542372</v>
      </c>
      <c r="G8">
        <f t="shared" si="0"/>
        <v>7.4688026981450255</v>
      </c>
      <c r="H8">
        <f t="shared" si="0"/>
        <v>12.638655462184873</v>
      </c>
      <c r="I8">
        <f t="shared" ref="I8:J8" si="1">I6/I7</f>
        <v>-20.89411764705882</v>
      </c>
      <c r="J8">
        <f t="shared" si="1"/>
        <v>-20.174629324546949</v>
      </c>
      <c r="K8">
        <f t="shared" ref="K8" si="2">K6/K7</f>
        <v>-55.954545454545453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8"/>
  <sheetViews>
    <sheetView zoomScale="125" zoomScaleNormal="125" zoomScalePageLayoutView="125" workbookViewId="0">
      <selection activeCell="A8" sqref="A8:B8"/>
    </sheetView>
  </sheetViews>
  <sheetFormatPr baseColWidth="10" defaultRowHeight="15" x14ac:dyDescent="0"/>
  <cols>
    <col min="3" max="4" width="15.1640625" bestFit="1" customWidth="1"/>
  </cols>
  <sheetData>
    <row r="2" spans="1:8">
      <c r="C2" s="1" t="s">
        <v>22</v>
      </c>
      <c r="D2" s="1" t="s">
        <v>7</v>
      </c>
      <c r="E2">
        <v>3.09</v>
      </c>
      <c r="F2">
        <f>E2*10000</f>
        <v>30900</v>
      </c>
    </row>
    <row r="3" spans="1:8">
      <c r="C3" s="1" t="s">
        <v>1</v>
      </c>
    </row>
    <row r="4" spans="1:8">
      <c r="C4" s="1"/>
    </row>
    <row r="5" spans="1:8">
      <c r="C5" s="1" t="s">
        <v>5</v>
      </c>
      <c r="D5" s="2">
        <v>42928</v>
      </c>
      <c r="E5" s="2">
        <v>42929</v>
      </c>
      <c r="F5" s="2">
        <v>42930</v>
      </c>
      <c r="G5" s="2">
        <v>42933</v>
      </c>
      <c r="H5" s="2">
        <v>42964</v>
      </c>
    </row>
    <row r="6" spans="1:8">
      <c r="C6" s="1" t="s">
        <v>2</v>
      </c>
      <c r="D6" s="5">
        <v>-420.05</v>
      </c>
      <c r="E6" s="6">
        <v>103.51</v>
      </c>
      <c r="F6" s="5">
        <v>1590.33</v>
      </c>
      <c r="G6" s="6">
        <v>-1058.44</v>
      </c>
      <c r="H6" s="5">
        <v>0</v>
      </c>
    </row>
    <row r="7" spans="1:8">
      <c r="C7" s="1" t="s">
        <v>3</v>
      </c>
      <c r="D7" s="4">
        <v>12.31</v>
      </c>
      <c r="E7" s="3">
        <v>12.09</v>
      </c>
      <c r="F7" s="3">
        <v>12.17</v>
      </c>
      <c r="G7" s="3">
        <v>11.14</v>
      </c>
      <c r="H7" s="3">
        <v>12.22</v>
      </c>
    </row>
    <row r="8" spans="1:8">
      <c r="A8" s="8">
        <f>B8/F2</f>
        <v>3.269463569744558E-4</v>
      </c>
      <c r="B8" s="7">
        <f>SUM(D8:M8)</f>
        <v>10.102642430510684</v>
      </c>
      <c r="C8" s="1" t="s">
        <v>4</v>
      </c>
      <c r="D8">
        <f>D6/D7</f>
        <v>-34.122664500406174</v>
      </c>
      <c r="E8">
        <f t="shared" ref="E8:H8" si="0">E6/E7</f>
        <v>8.5616211745244009</v>
      </c>
      <c r="F8">
        <f t="shared" si="0"/>
        <v>130.67625308134757</v>
      </c>
      <c r="G8">
        <f t="shared" si="0"/>
        <v>-95.012567324955114</v>
      </c>
      <c r="H8">
        <f t="shared" si="0"/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8"/>
  <sheetViews>
    <sheetView zoomScale="125" zoomScaleNormal="125" zoomScalePageLayoutView="125" workbookViewId="0">
      <selection activeCell="F31" sqref="F31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8">
      <c r="C2" s="1" t="s">
        <v>13</v>
      </c>
      <c r="D2" s="1" t="s">
        <v>7</v>
      </c>
      <c r="E2">
        <v>11.74</v>
      </c>
      <c r="F2">
        <f>E2*10000</f>
        <v>117400</v>
      </c>
    </row>
    <row r="3" spans="1:8">
      <c r="C3" s="1" t="s">
        <v>1</v>
      </c>
    </row>
    <row r="4" spans="1:8">
      <c r="C4" s="1"/>
    </row>
    <row r="5" spans="1:8">
      <c r="C5" s="1" t="s">
        <v>5</v>
      </c>
      <c r="D5" s="2">
        <v>42927</v>
      </c>
      <c r="E5" s="2">
        <v>42928</v>
      </c>
      <c r="F5" s="2">
        <v>42929</v>
      </c>
      <c r="G5" s="2">
        <v>42930</v>
      </c>
      <c r="H5" s="2">
        <v>42964</v>
      </c>
    </row>
    <row r="6" spans="1:8">
      <c r="C6" s="1" t="s">
        <v>2</v>
      </c>
      <c r="D6" s="5">
        <v>-1286.24</v>
      </c>
      <c r="E6" s="6">
        <v>786.76</v>
      </c>
      <c r="F6" s="5">
        <v>584.53</v>
      </c>
      <c r="G6" s="6">
        <v>860.62</v>
      </c>
      <c r="H6" s="5">
        <v>0</v>
      </c>
    </row>
    <row r="7" spans="1:8">
      <c r="C7" s="1" t="s">
        <v>3</v>
      </c>
      <c r="D7" s="4">
        <v>5.41</v>
      </c>
      <c r="E7" s="3">
        <v>5.41</v>
      </c>
      <c r="F7" s="3">
        <v>5.45</v>
      </c>
      <c r="G7" s="3">
        <v>5.49</v>
      </c>
      <c r="H7" s="3">
        <v>12.22</v>
      </c>
    </row>
    <row r="8" spans="1:8">
      <c r="A8" s="8">
        <f>B8/F2</f>
        <v>1.4624299137076912E-3</v>
      </c>
      <c r="B8" s="7">
        <f>SUM(D8:M8)</f>
        <v>171.68927186928295</v>
      </c>
      <c r="C8" s="1" t="s">
        <v>4</v>
      </c>
      <c r="D8">
        <f>D6/D7</f>
        <v>-237.75231053604435</v>
      </c>
      <c r="E8">
        <f t="shared" ref="E8:H8" si="0">E6/E7</f>
        <v>145.42698706099816</v>
      </c>
      <c r="F8">
        <f t="shared" si="0"/>
        <v>107.25321100917431</v>
      </c>
      <c r="G8">
        <f t="shared" si="0"/>
        <v>156.76138433515482</v>
      </c>
      <c r="H8">
        <f t="shared" si="0"/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5"/>
  <sheetViews>
    <sheetView zoomScale="125" zoomScaleNormal="125" zoomScalePageLayoutView="125" workbookViewId="0">
      <selection activeCell="K7" sqref="K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11">
      <c r="C2" s="1" t="s">
        <v>6</v>
      </c>
      <c r="D2" s="1" t="s">
        <v>7</v>
      </c>
      <c r="E2">
        <v>79.319999999999993</v>
      </c>
      <c r="F2">
        <f>E2*10000</f>
        <v>793199.99999999988</v>
      </c>
    </row>
    <row r="3" spans="1:11">
      <c r="C3" s="1" t="s">
        <v>1</v>
      </c>
    </row>
    <row r="4" spans="1:11">
      <c r="C4" s="1"/>
    </row>
    <row r="5" spans="1:1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</row>
    <row r="6" spans="1:11">
      <c r="C6" s="1" t="s">
        <v>2</v>
      </c>
      <c r="D6" s="5">
        <v>-14643.97</v>
      </c>
      <c r="E6" s="6">
        <v>-261.02</v>
      </c>
      <c r="F6" s="5">
        <v>-3748.62</v>
      </c>
      <c r="G6" s="6">
        <v>-3807.77</v>
      </c>
      <c r="H6" s="5">
        <v>1312.78</v>
      </c>
      <c r="I6" s="5">
        <v>-11.81</v>
      </c>
      <c r="J6" s="5">
        <v>1499.86</v>
      </c>
      <c r="K6" s="5">
        <v>-1914.76</v>
      </c>
    </row>
    <row r="7" spans="1:11">
      <c r="C7" s="1" t="s">
        <v>3</v>
      </c>
      <c r="D7">
        <v>4.07</v>
      </c>
      <c r="E7">
        <v>4.12</v>
      </c>
      <c r="F7">
        <v>4.03</v>
      </c>
      <c r="G7">
        <v>3.99</v>
      </c>
      <c r="H7">
        <v>4.05</v>
      </c>
      <c r="I7">
        <v>4.03</v>
      </c>
      <c r="J7">
        <v>4.08</v>
      </c>
      <c r="K7">
        <v>4.08</v>
      </c>
    </row>
    <row r="8" spans="1:11">
      <c r="A8" s="8">
        <f>B8/F2</f>
        <v>-6.7150363899351421E-3</v>
      </c>
      <c r="B8" s="7">
        <f>SUM(D8:M8)</f>
        <v>-5326.3668644965537</v>
      </c>
      <c r="C8" s="1" t="s">
        <v>4</v>
      </c>
      <c r="D8">
        <f>D6/D7</f>
        <v>-3598.0270270270266</v>
      </c>
      <c r="E8">
        <f t="shared" ref="E8:H8" si="0">E6/E7</f>
        <v>-63.354368932038831</v>
      </c>
      <c r="F8">
        <f t="shared" si="0"/>
        <v>-930.17866004962775</v>
      </c>
      <c r="G8">
        <f t="shared" si="0"/>
        <v>-954.32832080200501</v>
      </c>
      <c r="H8">
        <f t="shared" si="0"/>
        <v>324.14320987654321</v>
      </c>
      <c r="I8">
        <f t="shared" ref="I8:J8" si="1">I6/I7</f>
        <v>-2.9305210918114142</v>
      </c>
      <c r="J8">
        <f t="shared" si="1"/>
        <v>367.61274509803917</v>
      </c>
      <c r="K8">
        <f t="shared" ref="K8" si="2">K6/K7</f>
        <v>-469.30392156862746</v>
      </c>
    </row>
    <row r="14" spans="1:11">
      <c r="C14" s="11">
        <v>42969</v>
      </c>
    </row>
    <row r="15" spans="1:11">
      <c r="C15" t="s">
        <v>23</v>
      </c>
      <c r="D15">
        <v>4.0999999999999996</v>
      </c>
      <c r="E15" s="1" t="s">
        <v>24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8"/>
  <sheetViews>
    <sheetView zoomScale="125" zoomScaleNormal="125" zoomScalePageLayoutView="125" workbookViewId="0">
      <selection activeCell="K7" sqref="K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11">
      <c r="C2" s="1" t="s">
        <v>8</v>
      </c>
      <c r="D2" s="1" t="s">
        <v>7</v>
      </c>
      <c r="E2">
        <v>220.39</v>
      </c>
      <c r="F2">
        <f>E2*10000</f>
        <v>2203900</v>
      </c>
    </row>
    <row r="3" spans="1:11">
      <c r="C3" s="1" t="s">
        <v>1</v>
      </c>
    </row>
    <row r="4" spans="1:11">
      <c r="C4" s="1"/>
    </row>
    <row r="5" spans="1:1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</row>
    <row r="6" spans="1:11">
      <c r="C6" s="1" t="s">
        <v>2</v>
      </c>
      <c r="D6" s="5">
        <v>-21881.24</v>
      </c>
      <c r="E6" s="6">
        <v>9170.2999999999993</v>
      </c>
      <c r="F6" s="5">
        <v>357.95</v>
      </c>
      <c r="G6" s="6">
        <v>5057.8599999999997</v>
      </c>
      <c r="H6" s="5">
        <v>-2123.77</v>
      </c>
      <c r="I6" s="5">
        <v>-2777.84</v>
      </c>
      <c r="J6" s="5">
        <v>2808.61</v>
      </c>
      <c r="K6" s="5">
        <v>-1020.45</v>
      </c>
    </row>
    <row r="7" spans="1:11">
      <c r="C7" s="1" t="s">
        <v>3</v>
      </c>
      <c r="D7">
        <v>2.76</v>
      </c>
      <c r="E7">
        <v>2.74</v>
      </c>
      <c r="F7">
        <v>2.75</v>
      </c>
      <c r="G7">
        <v>2.7</v>
      </c>
      <c r="H7">
        <v>2.72</v>
      </c>
      <c r="I7">
        <v>2.62</v>
      </c>
      <c r="J7" s="10">
        <v>2.73</v>
      </c>
      <c r="K7" s="10">
        <v>2.7</v>
      </c>
    </row>
    <row r="8" spans="1:11">
      <c r="A8" s="8">
        <f>B8/F2</f>
        <v>-1.7096543461406568E-3</v>
      </c>
      <c r="B8" s="7">
        <f>SUM(D8:M8)</f>
        <v>-3767.9072134593935</v>
      </c>
      <c r="C8" s="1" t="s">
        <v>4</v>
      </c>
      <c r="D8">
        <f>D6/D7</f>
        <v>-7927.9855072463779</v>
      </c>
      <c r="E8">
        <f t="shared" ref="E8:H8" si="0">E6/E7</f>
        <v>3346.8248175182475</v>
      </c>
      <c r="F8">
        <f t="shared" si="0"/>
        <v>130.16363636363636</v>
      </c>
      <c r="G8">
        <f t="shared" si="0"/>
        <v>1873.2814814814813</v>
      </c>
      <c r="H8">
        <f t="shared" si="0"/>
        <v>-780.79779411764696</v>
      </c>
      <c r="I8">
        <f t="shared" ref="I8:J8" si="1">I6/I7</f>
        <v>-1060.2442748091603</v>
      </c>
      <c r="J8">
        <f t="shared" si="1"/>
        <v>1028.7948717948718</v>
      </c>
      <c r="K8">
        <f t="shared" ref="K8" si="2">K6/K7</f>
        <v>-377.94444444444446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5"/>
  <sheetViews>
    <sheetView zoomScale="125" zoomScaleNormal="125" zoomScalePageLayoutView="125" workbookViewId="0">
      <selection activeCell="K7" sqref="K7"/>
    </sheetView>
  </sheetViews>
  <sheetFormatPr baseColWidth="10" defaultRowHeight="15" x14ac:dyDescent="0"/>
  <cols>
    <col min="2" max="2" width="12.5" bestFit="1" customWidth="1"/>
    <col min="3" max="4" width="15.1640625" bestFit="1" customWidth="1"/>
  </cols>
  <sheetData>
    <row r="2" spans="1:11">
      <c r="C2" s="1" t="s">
        <v>9</v>
      </c>
      <c r="D2" s="1" t="s">
        <v>7</v>
      </c>
      <c r="E2">
        <v>9.6</v>
      </c>
      <c r="F2">
        <f>E2*10000</f>
        <v>96000</v>
      </c>
    </row>
    <row r="3" spans="1:11">
      <c r="C3" s="1" t="s">
        <v>1</v>
      </c>
    </row>
    <row r="4" spans="1:11">
      <c r="C4" s="1"/>
    </row>
    <row r="5" spans="1:1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</row>
    <row r="6" spans="1:11">
      <c r="C6" s="1" t="s">
        <v>2</v>
      </c>
      <c r="D6" s="5">
        <v>-2926.17</v>
      </c>
      <c r="E6" s="6">
        <v>-729.21</v>
      </c>
      <c r="F6" s="5">
        <v>571.54</v>
      </c>
      <c r="G6" s="6">
        <v>-70.55</v>
      </c>
      <c r="H6" s="5">
        <v>-386.24</v>
      </c>
      <c r="I6" s="5">
        <v>-594.82000000000005</v>
      </c>
      <c r="J6" s="5">
        <v>3066.04</v>
      </c>
      <c r="K6" s="5">
        <v>-3203.46</v>
      </c>
    </row>
    <row r="7" spans="1:11">
      <c r="C7" s="1" t="s">
        <v>3</v>
      </c>
      <c r="D7">
        <v>6.22</v>
      </c>
      <c r="E7">
        <v>6.27</v>
      </c>
      <c r="F7">
        <v>6.27</v>
      </c>
      <c r="G7">
        <v>6.28</v>
      </c>
      <c r="H7">
        <v>6.28</v>
      </c>
      <c r="I7">
        <v>6.26</v>
      </c>
      <c r="J7" s="10">
        <v>6.42</v>
      </c>
      <c r="K7" s="10">
        <v>6.3</v>
      </c>
    </row>
    <row r="8" spans="1:11">
      <c r="A8" s="8">
        <f>B8/F2</f>
        <v>-7.2318530089254636E-3</v>
      </c>
      <c r="B8" s="7">
        <f>SUM(D8:M8)</f>
        <v>-694.25788885684449</v>
      </c>
      <c r="C8" s="1" t="s">
        <v>4</v>
      </c>
      <c r="D8">
        <f>D6/D7</f>
        <v>-470.44533762057881</v>
      </c>
      <c r="E8">
        <f t="shared" ref="E8:H8" si="0">E6/E7</f>
        <v>-116.30143540669857</v>
      </c>
      <c r="F8">
        <f t="shared" si="0"/>
        <v>91.154704944178633</v>
      </c>
      <c r="G8">
        <f t="shared" si="0"/>
        <v>-11.234076433121018</v>
      </c>
      <c r="H8">
        <f t="shared" si="0"/>
        <v>-61.503184713375795</v>
      </c>
      <c r="I8">
        <f t="shared" ref="I8:J8" si="1">I6/I7</f>
        <v>-95.019169329073492</v>
      </c>
      <c r="J8">
        <f t="shared" si="1"/>
        <v>477.57632398753896</v>
      </c>
      <c r="K8">
        <f t="shared" ref="K8" si="2">K6/K7</f>
        <v>-508.48571428571432</v>
      </c>
    </row>
    <row r="14" spans="1:11">
      <c r="C14" s="12"/>
      <c r="D14" s="13"/>
      <c r="E14" s="13"/>
    </row>
    <row r="15" spans="1:11">
      <c r="C15" s="13"/>
      <c r="D15" s="13"/>
      <c r="E15" s="14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8"/>
  <sheetViews>
    <sheetView zoomScale="125" zoomScaleNormal="125" zoomScalePageLayoutView="125" workbookViewId="0">
      <selection activeCell="K7" sqref="K7"/>
    </sheetView>
  </sheetViews>
  <sheetFormatPr baseColWidth="10" defaultRowHeight="15" x14ac:dyDescent="0"/>
  <cols>
    <col min="2" max="2" width="12.83203125" bestFit="1" customWidth="1"/>
    <col min="3" max="4" width="15.1640625" bestFit="1" customWidth="1"/>
  </cols>
  <sheetData>
    <row r="2" spans="1:11">
      <c r="C2" s="1" t="s">
        <v>10</v>
      </c>
      <c r="D2" s="1" t="s">
        <v>7</v>
      </c>
      <c r="E2">
        <v>955.58</v>
      </c>
      <c r="F2">
        <f>E2*10000</f>
        <v>9555800</v>
      </c>
    </row>
    <row r="3" spans="1:11">
      <c r="C3" s="1" t="s">
        <v>1</v>
      </c>
    </row>
    <row r="4" spans="1:11">
      <c r="C4" s="1"/>
    </row>
    <row r="5" spans="1:1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</row>
    <row r="6" spans="1:11">
      <c r="C6" s="1" t="s">
        <v>2</v>
      </c>
      <c r="D6" s="5">
        <v>12051.06</v>
      </c>
      <c r="E6" s="6">
        <v>4064.21</v>
      </c>
      <c r="F6" s="5">
        <v>-5780.02</v>
      </c>
      <c r="G6" s="6">
        <v>5066.84</v>
      </c>
      <c r="H6" s="5">
        <v>-7926.78</v>
      </c>
      <c r="I6" s="5">
        <v>-577.05999999999995</v>
      </c>
      <c r="J6" s="5">
        <v>20892.509999999998</v>
      </c>
      <c r="K6" s="5">
        <v>3421.93</v>
      </c>
    </row>
    <row r="7" spans="1:11">
      <c r="C7" s="1" t="s">
        <v>3</v>
      </c>
      <c r="D7" s="4">
        <v>6</v>
      </c>
      <c r="E7" s="3">
        <v>5.98</v>
      </c>
      <c r="F7" s="3">
        <v>5.97</v>
      </c>
      <c r="G7" s="3">
        <v>5.92</v>
      </c>
      <c r="H7" s="3">
        <v>5.94</v>
      </c>
      <c r="I7" s="3">
        <v>5.92</v>
      </c>
      <c r="J7" s="3">
        <v>6.02</v>
      </c>
      <c r="K7" s="3">
        <v>5.99</v>
      </c>
    </row>
    <row r="8" spans="1:11">
      <c r="A8" s="8">
        <f>B8/F2</f>
        <v>5.4267467528406688E-4</v>
      </c>
      <c r="B8" s="7">
        <f>SUM(D8:M8)</f>
        <v>5185.6906620794862</v>
      </c>
      <c r="C8" s="1" t="s">
        <v>4</v>
      </c>
      <c r="D8">
        <f>D6/D7</f>
        <v>2008.51</v>
      </c>
      <c r="E8">
        <f t="shared" ref="E8:H8" si="0">E6/E7</f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ref="I8:J8" si="1">I6/I7</f>
        <v>-97.47635135135134</v>
      </c>
      <c r="J8">
        <f t="shared" si="1"/>
        <v>3470.5166112956808</v>
      </c>
      <c r="K8">
        <f t="shared" ref="K8" si="2">K6/K7</f>
        <v>571.27378964941568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 tint="0.39997558519241921"/>
  </sheetPr>
  <dimension ref="A2:K8"/>
  <sheetViews>
    <sheetView zoomScale="125" zoomScaleNormal="125" zoomScalePageLayoutView="125" workbookViewId="0">
      <selection activeCell="K7" sqref="K7"/>
    </sheetView>
  </sheetViews>
  <sheetFormatPr baseColWidth="10" defaultRowHeight="15" x14ac:dyDescent="0"/>
  <cols>
    <col min="2" max="2" width="11.83203125" bestFit="1" customWidth="1"/>
    <col min="3" max="4" width="15.1640625" bestFit="1" customWidth="1"/>
  </cols>
  <sheetData>
    <row r="2" spans="1:11">
      <c r="C2" s="1" t="s">
        <v>11</v>
      </c>
      <c r="D2" s="1" t="s">
        <v>7</v>
      </c>
      <c r="E2">
        <v>4.05</v>
      </c>
      <c r="F2">
        <f>E2*10000</f>
        <v>40500</v>
      </c>
    </row>
    <row r="3" spans="1:11">
      <c r="C3" s="1" t="s">
        <v>1</v>
      </c>
    </row>
    <row r="4" spans="1:11">
      <c r="C4" s="1"/>
    </row>
    <row r="5" spans="1:1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</row>
    <row r="6" spans="1:11">
      <c r="C6" s="1" t="s">
        <v>2</v>
      </c>
      <c r="D6" s="5">
        <v>47.13</v>
      </c>
      <c r="E6" s="6">
        <v>340.97</v>
      </c>
      <c r="F6" s="5">
        <v>-32.82</v>
      </c>
      <c r="G6" s="6">
        <v>3671.71</v>
      </c>
      <c r="H6" s="5">
        <v>-266.42</v>
      </c>
      <c r="I6" s="5">
        <v>1139.07</v>
      </c>
      <c r="J6" s="5">
        <v>439.94</v>
      </c>
      <c r="K6" s="5">
        <v>-31.17</v>
      </c>
    </row>
    <row r="7" spans="1:11">
      <c r="C7" s="1" t="s">
        <v>3</v>
      </c>
      <c r="D7" s="4">
        <v>16.45</v>
      </c>
      <c r="E7" s="3">
        <v>16.61</v>
      </c>
      <c r="F7" s="3">
        <v>16.690000000000001</v>
      </c>
      <c r="G7" s="3">
        <v>18.36</v>
      </c>
      <c r="H7" s="3">
        <v>18.41</v>
      </c>
      <c r="I7" s="3">
        <v>18.57</v>
      </c>
      <c r="J7" s="3">
        <v>18.5</v>
      </c>
      <c r="K7" s="3">
        <v>18.149999999999999</v>
      </c>
    </row>
    <row r="8" spans="1:11">
      <c r="A8" s="8">
        <f>B8/F2</f>
        <v>7.1689322898750704E-3</v>
      </c>
      <c r="B8" s="7">
        <f>SUM(D8:M8)</f>
        <v>290.34175773994036</v>
      </c>
      <c r="C8" s="1" t="s">
        <v>4</v>
      </c>
      <c r="D8">
        <f>D6/D7</f>
        <v>2.8650455927051675</v>
      </c>
      <c r="E8">
        <f t="shared" ref="E8:H8" si="0">E6/E7</f>
        <v>20.527995183624324</v>
      </c>
      <c r="F8">
        <f t="shared" si="0"/>
        <v>-1.9664469742360693</v>
      </c>
      <c r="G8">
        <f t="shared" si="0"/>
        <v>199.98420479302834</v>
      </c>
      <c r="H8">
        <f t="shared" si="0"/>
        <v>-14.47148288973384</v>
      </c>
      <c r="I8">
        <f t="shared" ref="I8:J8" si="1">I6/I7</f>
        <v>61.339256865912759</v>
      </c>
      <c r="J8">
        <f t="shared" si="1"/>
        <v>23.780540540540539</v>
      </c>
      <c r="K8">
        <f t="shared" ref="K8" si="2">K6/K7</f>
        <v>-1.7173553719008268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8"/>
  <sheetViews>
    <sheetView zoomScale="125" zoomScaleNormal="125" zoomScalePageLayoutView="125" workbookViewId="0">
      <selection activeCell="K7" sqref="K7"/>
    </sheetView>
  </sheetViews>
  <sheetFormatPr baseColWidth="10" defaultRowHeight="15" x14ac:dyDescent="0"/>
  <cols>
    <col min="2" max="2" width="15" customWidth="1"/>
    <col min="3" max="4" width="15.1640625" bestFit="1" customWidth="1"/>
  </cols>
  <sheetData>
    <row r="2" spans="1:11">
      <c r="C2" s="1" t="s">
        <v>12</v>
      </c>
      <c r="D2" s="1" t="s">
        <v>7</v>
      </c>
      <c r="E2">
        <v>9.36</v>
      </c>
      <c r="F2">
        <f>E2*10000</f>
        <v>93600</v>
      </c>
    </row>
    <row r="3" spans="1:11">
      <c r="C3" s="1" t="s">
        <v>1</v>
      </c>
    </row>
    <row r="4" spans="1:11">
      <c r="C4" s="1"/>
    </row>
    <row r="5" spans="1:1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</row>
    <row r="6" spans="1:11">
      <c r="C6" s="1" t="s">
        <v>2</v>
      </c>
      <c r="D6" s="5">
        <v>1074.42</v>
      </c>
      <c r="E6" s="6">
        <v>-3820.16</v>
      </c>
      <c r="F6" s="5">
        <v>1339.85</v>
      </c>
      <c r="G6" s="6">
        <v>-1621.19</v>
      </c>
      <c r="H6" s="5">
        <v>2580.94</v>
      </c>
      <c r="I6" s="5">
        <v>-37.770000000000003</v>
      </c>
      <c r="J6" s="5">
        <v>54.34</v>
      </c>
      <c r="K6" s="5">
        <v>-1975.94</v>
      </c>
    </row>
    <row r="7" spans="1:11">
      <c r="C7" s="1" t="s">
        <v>3</v>
      </c>
      <c r="D7" s="4">
        <v>10.61</v>
      </c>
      <c r="E7" s="3">
        <v>10.5</v>
      </c>
      <c r="F7" s="3">
        <v>10.58</v>
      </c>
      <c r="G7" s="3">
        <v>10.39</v>
      </c>
      <c r="H7" s="3">
        <v>10.55</v>
      </c>
      <c r="I7" s="3">
        <v>10.44</v>
      </c>
      <c r="J7" s="3">
        <v>10.44</v>
      </c>
      <c r="K7" s="3">
        <v>10.3</v>
      </c>
    </row>
    <row r="8" spans="1:11">
      <c r="A8" s="8">
        <f>B8/F2</f>
        <v>-2.5381038965598423E-3</v>
      </c>
      <c r="B8" s="7">
        <f>SUM(D8:M8)</f>
        <v>-237.56652471800123</v>
      </c>
      <c r="C8" s="1" t="s">
        <v>4</v>
      </c>
      <c r="D8">
        <f>D6/D7</f>
        <v>101.26484448633366</v>
      </c>
      <c r="E8">
        <f t="shared" ref="E8:H8" si="0">E6/E7</f>
        <v>-363.82476190476189</v>
      </c>
      <c r="F8">
        <f t="shared" si="0"/>
        <v>126.63988657844989</v>
      </c>
      <c r="G8">
        <f t="shared" si="0"/>
        <v>-156.03368623676613</v>
      </c>
      <c r="H8">
        <f t="shared" si="0"/>
        <v>244.63886255924169</v>
      </c>
      <c r="I8">
        <f t="shared" ref="I8:J8" si="1">I6/I7</f>
        <v>-3.6178160919540234</v>
      </c>
      <c r="J8">
        <f t="shared" si="1"/>
        <v>5.204980842911878</v>
      </c>
      <c r="K8">
        <f t="shared" ref="K8" si="2">K6/K7</f>
        <v>-191.83883495145631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 tint="0.39997558519241921"/>
  </sheetPr>
  <dimension ref="A2:K8"/>
  <sheetViews>
    <sheetView zoomScale="125" zoomScaleNormal="125" zoomScalePageLayoutView="125" workbookViewId="0">
      <selection activeCell="K7" sqref="K7"/>
    </sheetView>
  </sheetViews>
  <sheetFormatPr baseColWidth="10" defaultRowHeight="15" x14ac:dyDescent="0"/>
  <cols>
    <col min="2" max="2" width="15.83203125" customWidth="1"/>
    <col min="3" max="4" width="15.1640625" bestFit="1" customWidth="1"/>
  </cols>
  <sheetData>
    <row r="2" spans="1:11">
      <c r="C2" s="1" t="s">
        <v>13</v>
      </c>
      <c r="D2" s="1" t="s">
        <v>7</v>
      </c>
      <c r="E2">
        <v>6.98</v>
      </c>
      <c r="F2">
        <f>E2*10000</f>
        <v>69800</v>
      </c>
    </row>
    <row r="3" spans="1:11">
      <c r="C3" s="1" t="s">
        <v>1</v>
      </c>
    </row>
    <row r="4" spans="1:11">
      <c r="C4" s="1"/>
    </row>
    <row r="5" spans="1:1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</row>
    <row r="6" spans="1:11">
      <c r="C6" s="1" t="s">
        <v>2</v>
      </c>
      <c r="D6" s="5">
        <v>-5587.2</v>
      </c>
      <c r="E6" s="6">
        <v>321.14999999999998</v>
      </c>
      <c r="F6" s="5">
        <v>451.41</v>
      </c>
      <c r="G6" s="6">
        <v>7513.55</v>
      </c>
      <c r="H6" s="5">
        <v>-1473.72</v>
      </c>
      <c r="I6" s="5">
        <v>14284</v>
      </c>
      <c r="J6" s="5">
        <v>-3083.18</v>
      </c>
      <c r="K6" s="5">
        <v>-5598.59</v>
      </c>
    </row>
    <row r="7" spans="1:11">
      <c r="C7" s="1" t="s">
        <v>3</v>
      </c>
      <c r="D7" s="4">
        <v>11.5</v>
      </c>
      <c r="E7" s="3">
        <v>11.5</v>
      </c>
      <c r="F7" s="3">
        <v>11.7</v>
      </c>
      <c r="G7" s="3">
        <v>12.33</v>
      </c>
      <c r="H7" s="3">
        <v>12.22</v>
      </c>
      <c r="I7" s="3">
        <v>12.81</v>
      </c>
      <c r="J7" s="3">
        <v>12.73</v>
      </c>
      <c r="K7" s="3">
        <v>12.29</v>
      </c>
    </row>
    <row r="8" spans="1:11">
      <c r="A8" s="8">
        <f>B8/F2</f>
        <v>6.9737136661971576E-3</v>
      </c>
      <c r="B8" s="7">
        <f>SUM(D8:M8)</f>
        <v>486.7652139005616</v>
      </c>
      <c r="C8" s="1" t="s">
        <v>4</v>
      </c>
      <c r="D8">
        <f>D6/D7</f>
        <v>-485.84347826086957</v>
      </c>
      <c r="E8">
        <f t="shared" ref="E8:H8" si="0">E6/E7</f>
        <v>27.926086956521736</v>
      </c>
      <c r="F8">
        <f t="shared" si="0"/>
        <v>38.582051282051289</v>
      </c>
      <c r="G8">
        <f t="shared" si="0"/>
        <v>609.37145174371449</v>
      </c>
      <c r="H8">
        <f t="shared" si="0"/>
        <v>-120.59901800327332</v>
      </c>
      <c r="I8">
        <f t="shared" ref="I8:J8" si="1">I6/I7</f>
        <v>1115.0663544106167</v>
      </c>
      <c r="J8">
        <f t="shared" si="1"/>
        <v>-242.19795758051845</v>
      </c>
      <c r="K8">
        <f t="shared" ref="K8" si="2">K6/K7</f>
        <v>-455.54027664768108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8"/>
  <sheetViews>
    <sheetView zoomScale="125" zoomScaleNormal="125" zoomScalePageLayoutView="125" workbookViewId="0">
      <selection activeCell="K7" sqref="K7"/>
    </sheetView>
  </sheetViews>
  <sheetFormatPr baseColWidth="10" defaultRowHeight="15" x14ac:dyDescent="0"/>
  <cols>
    <col min="2" max="2" width="11.83203125" bestFit="1" customWidth="1"/>
    <col min="3" max="4" width="15.1640625" bestFit="1" customWidth="1"/>
  </cols>
  <sheetData>
    <row r="2" spans="1:11">
      <c r="C2" s="1" t="s">
        <v>14</v>
      </c>
      <c r="D2" s="1" t="s">
        <v>7</v>
      </c>
      <c r="E2">
        <v>19.88</v>
      </c>
      <c r="F2">
        <f>E2*10000</f>
        <v>198800</v>
      </c>
    </row>
    <row r="3" spans="1:11">
      <c r="C3" s="1" t="s">
        <v>1</v>
      </c>
    </row>
    <row r="4" spans="1:11">
      <c r="C4" s="1"/>
    </row>
    <row r="5" spans="1:1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</row>
    <row r="6" spans="1:11">
      <c r="C6" s="1" t="s">
        <v>2</v>
      </c>
      <c r="D6" s="5">
        <v>1560.66</v>
      </c>
      <c r="E6" s="6">
        <v>640.62</v>
      </c>
      <c r="F6" s="5">
        <v>-863.63</v>
      </c>
      <c r="G6" s="6">
        <v>400.78</v>
      </c>
      <c r="H6" s="5">
        <v>-144.65</v>
      </c>
      <c r="I6" s="5">
        <v>178.14</v>
      </c>
      <c r="J6" s="5">
        <v>-2011.59</v>
      </c>
      <c r="K6" s="5">
        <v>172.87</v>
      </c>
    </row>
    <row r="7" spans="1:11">
      <c r="C7" s="1" t="s">
        <v>3</v>
      </c>
      <c r="D7" s="4">
        <v>4.28</v>
      </c>
      <c r="E7" s="3">
        <v>4.3899999999999997</v>
      </c>
      <c r="F7" s="3">
        <v>4.3</v>
      </c>
      <c r="G7" s="3">
        <v>4.34</v>
      </c>
      <c r="H7" s="3">
        <v>4.3499999999999996</v>
      </c>
      <c r="I7" s="3">
        <v>4.3099999999999996</v>
      </c>
      <c r="J7" s="3">
        <v>4.25</v>
      </c>
      <c r="K7" s="3">
        <v>4.25</v>
      </c>
    </row>
    <row r="8" spans="1:11">
      <c r="A8" s="8">
        <f>B8/F2</f>
        <v>-1.1314062861971632E-4</v>
      </c>
      <c r="B8" s="7">
        <f>SUM(D8:M8)</f>
        <v>-22.492356969599605</v>
      </c>
      <c r="C8" s="1" t="s">
        <v>4</v>
      </c>
      <c r="D8">
        <f>D6/D7</f>
        <v>364.64018691588785</v>
      </c>
      <c r="E8">
        <f t="shared" ref="E8:H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ref="I8:J8" si="1">I6/I7</f>
        <v>41.331786542923432</v>
      </c>
      <c r="J8">
        <f t="shared" si="1"/>
        <v>-473.31529411764706</v>
      </c>
      <c r="K8">
        <f t="shared" ref="K8" si="2">K6/K7</f>
        <v>40.675294117647063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达华智能</vt:lpstr>
      <vt:lpstr>中远海发</vt:lpstr>
      <vt:lpstr>包钢股份</vt:lpstr>
      <vt:lpstr>景兴纸业</vt:lpstr>
      <vt:lpstr>中国石化</vt:lpstr>
      <vt:lpstr>远大控股</vt:lpstr>
      <vt:lpstr>浙江医药</vt:lpstr>
      <vt:lpstr>远望谷</vt:lpstr>
      <vt:lpstr>st智慧</vt:lpstr>
      <vt:lpstr>天宝食品</vt:lpstr>
      <vt:lpstr>中国中冶</vt:lpstr>
      <vt:lpstr>宝钢股份</vt:lpstr>
      <vt:lpstr>民生银行</vt:lpstr>
      <vt:lpstr>巨轮智能</vt:lpstr>
      <vt:lpstr>沪电股份</vt:lpstr>
      <vt:lpstr>大金重工</vt:lpstr>
      <vt:lpstr>万方发展</vt:lpstr>
      <vt:lpstr>普邦股份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2017-08-22T09:46:39Z</dcterms:modified>
</cp:coreProperties>
</file>