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40" yWindow="160" windowWidth="25600" windowHeight="16060" tabRatio="996" activeTab="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万方发展" sheetId="17" r:id="rId18"/>
    <sheet name="贵州茅台" sheetId="19" r:id="rId19"/>
    <sheet name="圆通" sheetId="20" r:id="rId2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0" l="1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D8" i="20"/>
  <c r="B8" i="20"/>
  <c r="F2" i="20"/>
  <c r="A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<sst xmlns="http://schemas.openxmlformats.org/spreadsheetml/2006/main" count="258" uniqueCount="67">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</sst>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远大控股!$D$9:$BD$9</c:f>
              <c:numCache>
                <c:formatCode>[Red]0.00;[Green]\-0.00</c:formatCode>
                <c:ptCount val="5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31560"/>
        <c:axId val="-2084128920"/>
      </c:lineChart>
      <c:catAx>
        <c:axId val="-20841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128920"/>
        <c:crosses val="autoZero"/>
        <c:auto val="1"/>
        <c:lblAlgn val="ctr"/>
        <c:lblOffset val="100"/>
        <c:noMultiLvlLbl val="0"/>
      </c:catAx>
      <c:valAx>
        <c:axId val="-2084128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13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83480"/>
        <c:axId val="-2084263640"/>
      </c:lineChart>
      <c:catAx>
        <c:axId val="-208408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63640"/>
        <c:crosses val="autoZero"/>
        <c:auto val="1"/>
        <c:lblAlgn val="ctr"/>
        <c:lblOffset val="100"/>
        <c:noMultiLvlLbl val="0"/>
      </c:catAx>
      <c:valAx>
        <c:axId val="-208426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08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73512"/>
        <c:axId val="-2084270504"/>
      </c:lineChart>
      <c:catAx>
        <c:axId val="-2084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70504"/>
        <c:crosses val="autoZero"/>
        <c:auto val="1"/>
        <c:lblAlgn val="ctr"/>
        <c:lblOffset val="100"/>
        <c:noMultiLvlLbl val="0"/>
      </c:catAx>
      <c:valAx>
        <c:axId val="-208427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7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757167879065"/>
          <c:y val="0.0572687224669603"/>
          <c:w val="0.72972070124501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34504"/>
        <c:axId val="-2083743640"/>
      </c:lineChart>
      <c:catAx>
        <c:axId val="-208433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43640"/>
        <c:crosses val="autoZero"/>
        <c:auto val="1"/>
        <c:lblAlgn val="ctr"/>
        <c:lblOffset val="100"/>
        <c:noMultiLvlLbl val="0"/>
      </c:catAx>
      <c:valAx>
        <c:axId val="-208374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3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97720"/>
        <c:axId val="-2083894712"/>
      </c:lineChart>
      <c:catAx>
        <c:axId val="-20838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94712"/>
        <c:crosses val="autoZero"/>
        <c:auto val="1"/>
        <c:lblAlgn val="ctr"/>
        <c:lblOffset val="100"/>
        <c:noMultiLvlLbl val="0"/>
      </c:catAx>
      <c:valAx>
        <c:axId val="-208389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9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75912"/>
        <c:axId val="-2083872904"/>
      </c:lineChart>
      <c:catAx>
        <c:axId val="-208387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872904"/>
        <c:crosses val="autoZero"/>
        <c:auto val="1"/>
        <c:lblAlgn val="ctr"/>
        <c:lblOffset val="100"/>
        <c:noMultiLvlLbl val="0"/>
      </c:catAx>
      <c:valAx>
        <c:axId val="-2083872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7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75000"/>
        <c:axId val="2146176152"/>
      </c:lineChart>
      <c:catAx>
        <c:axId val="21413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176152"/>
        <c:crosses val="autoZero"/>
        <c:auto val="1"/>
        <c:lblAlgn val="ctr"/>
        <c:lblOffset val="100"/>
        <c:noMultiLvlLbl val="0"/>
      </c:catAx>
      <c:valAx>
        <c:axId val="214617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37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73000"/>
        <c:axId val="2146317304"/>
      </c:lineChart>
      <c:catAx>
        <c:axId val="21420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17304"/>
        <c:crosses val="autoZero"/>
        <c:auto val="1"/>
        <c:lblAlgn val="ctr"/>
        <c:lblOffset val="100"/>
        <c:noMultiLvlLbl val="0"/>
      </c:catAx>
      <c:valAx>
        <c:axId val="2146317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07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822008"/>
        <c:axId val="2146259288"/>
      </c:lineChart>
      <c:catAx>
        <c:axId val="-207782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259288"/>
        <c:crosses val="autoZero"/>
        <c:auto val="1"/>
        <c:lblAlgn val="ctr"/>
        <c:lblOffset val="100"/>
        <c:noMultiLvlLbl val="0"/>
      </c:catAx>
      <c:valAx>
        <c:axId val="214625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82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53464"/>
        <c:axId val="-2095608376"/>
      </c:lineChart>
      <c:catAx>
        <c:axId val="214735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08376"/>
        <c:crosses val="autoZero"/>
        <c:auto val="1"/>
        <c:lblAlgn val="ctr"/>
        <c:lblOffset val="100"/>
        <c:noMultiLvlLbl val="0"/>
      </c:catAx>
      <c:valAx>
        <c:axId val="-209560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3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24872"/>
        <c:axId val="-2069121864"/>
      </c:lineChart>
      <c:catAx>
        <c:axId val="-206912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121864"/>
        <c:crosses val="autoZero"/>
        <c:auto val="1"/>
        <c:lblAlgn val="ctr"/>
        <c:lblOffset val="100"/>
        <c:noMultiLvlLbl val="0"/>
      </c:catAx>
      <c:valAx>
        <c:axId val="-206912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1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041578819041"/>
          <c:y val="0.0528455284552845"/>
          <c:w val="0.75178850594495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远大控股!$D$7:$BD$7</c:f>
              <c:numCache>
                <c:formatCode>#,##0.00;[Red]#,##0.00</c:formatCode>
                <c:ptCount val="5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711208"/>
        <c:axId val="-2084038184"/>
      </c:lineChart>
      <c:catAx>
        <c:axId val="-208371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038184"/>
        <c:crosses val="autoZero"/>
        <c:auto val="1"/>
        <c:lblAlgn val="ctr"/>
        <c:lblOffset val="100"/>
        <c:noMultiLvlLbl val="0"/>
      </c:catAx>
      <c:valAx>
        <c:axId val="-208403818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71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84520"/>
        <c:axId val="-2069081544"/>
      </c:lineChart>
      <c:catAx>
        <c:axId val="-206908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81544"/>
        <c:crosses val="autoZero"/>
        <c:auto val="1"/>
        <c:lblAlgn val="ctr"/>
        <c:lblOffset val="100"/>
        <c:noMultiLvlLbl val="0"/>
      </c:catAx>
      <c:valAx>
        <c:axId val="-2069081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08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62152"/>
        <c:axId val="-2069459144"/>
      </c:lineChart>
      <c:catAx>
        <c:axId val="-20694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59144"/>
        <c:crosses val="autoZero"/>
        <c:auto val="1"/>
        <c:lblAlgn val="ctr"/>
        <c:lblOffset val="100"/>
        <c:noMultiLvlLbl val="0"/>
      </c:catAx>
      <c:valAx>
        <c:axId val="-206945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6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427240"/>
        <c:axId val="-2069424232"/>
      </c:lineChart>
      <c:catAx>
        <c:axId val="-206942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24232"/>
        <c:crosses val="autoZero"/>
        <c:auto val="1"/>
        <c:lblAlgn val="ctr"/>
        <c:lblOffset val="100"/>
        <c:noMultiLvlLbl val="0"/>
      </c:catAx>
      <c:valAx>
        <c:axId val="-20694242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42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42440"/>
        <c:axId val="-2069539432"/>
      </c:lineChart>
      <c:catAx>
        <c:axId val="-206954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39432"/>
        <c:crosses val="autoZero"/>
        <c:auto val="1"/>
        <c:lblAlgn val="ctr"/>
        <c:lblOffset val="100"/>
        <c:noMultiLvlLbl val="0"/>
      </c:catAx>
      <c:valAx>
        <c:axId val="-206953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54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35976"/>
        <c:axId val="-2068932968"/>
      </c:lineChart>
      <c:catAx>
        <c:axId val="-206893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32968"/>
        <c:crosses val="autoZero"/>
        <c:auto val="1"/>
        <c:lblAlgn val="ctr"/>
        <c:lblOffset val="100"/>
        <c:noMultiLvlLbl val="0"/>
      </c:catAx>
      <c:valAx>
        <c:axId val="-20689329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93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03976"/>
        <c:axId val="-2069000968"/>
      </c:lineChart>
      <c:catAx>
        <c:axId val="-20690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000968"/>
        <c:crosses val="autoZero"/>
        <c:auto val="1"/>
        <c:lblAlgn val="ctr"/>
        <c:lblOffset val="100"/>
        <c:noMultiLvlLbl val="0"/>
      </c:catAx>
      <c:valAx>
        <c:axId val="-206900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0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02664"/>
        <c:axId val="2089205672"/>
      </c:lineChart>
      <c:catAx>
        <c:axId val="208920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5672"/>
        <c:crosses val="autoZero"/>
        <c:auto val="1"/>
        <c:lblAlgn val="ctr"/>
        <c:lblOffset val="100"/>
        <c:noMultiLvlLbl val="0"/>
      </c:catAx>
      <c:valAx>
        <c:axId val="2089205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202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68008"/>
        <c:axId val="-2095862696"/>
      </c:lineChart>
      <c:catAx>
        <c:axId val="-209566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62696"/>
        <c:crosses val="autoZero"/>
        <c:auto val="1"/>
        <c:lblAlgn val="ctr"/>
        <c:lblOffset val="100"/>
        <c:noMultiLvlLbl val="0"/>
      </c:catAx>
      <c:valAx>
        <c:axId val="-20958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68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85032"/>
        <c:axId val="-2096082024"/>
      </c:lineChart>
      <c:catAx>
        <c:axId val="-209608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82024"/>
        <c:crosses val="autoZero"/>
        <c:auto val="1"/>
        <c:lblAlgn val="ctr"/>
        <c:lblOffset val="100"/>
        <c:noMultiLvlLbl val="0"/>
      </c:catAx>
      <c:valAx>
        <c:axId val="-20960820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8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99928"/>
        <c:axId val="-2095430984"/>
      </c:lineChart>
      <c:catAx>
        <c:axId val="-20951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30984"/>
        <c:crosses val="autoZero"/>
        <c:auto val="1"/>
        <c:lblAlgn val="ctr"/>
        <c:lblOffset val="100"/>
        <c:noMultiLvlLbl val="0"/>
      </c:catAx>
      <c:valAx>
        <c:axId val="-209543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9944"/>
        <c:axId val="-2083963064"/>
      </c:lineChart>
      <c:catAx>
        <c:axId val="-208428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63064"/>
        <c:crosses val="autoZero"/>
        <c:auto val="1"/>
        <c:lblAlgn val="ctr"/>
        <c:lblOffset val="100"/>
        <c:noMultiLvlLbl val="0"/>
      </c:catAx>
      <c:valAx>
        <c:axId val="-208396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8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34328"/>
        <c:axId val="2146537000"/>
      </c:lineChart>
      <c:catAx>
        <c:axId val="214653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537000"/>
        <c:crosses val="autoZero"/>
        <c:auto val="1"/>
        <c:lblAlgn val="ctr"/>
        <c:lblOffset val="100"/>
        <c:noMultiLvlLbl val="0"/>
      </c:catAx>
      <c:valAx>
        <c:axId val="2146537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53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48888"/>
        <c:axId val="2147286568"/>
      </c:lineChart>
      <c:catAx>
        <c:axId val="-209574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86568"/>
        <c:crosses val="autoZero"/>
        <c:auto val="1"/>
        <c:lblAlgn val="ctr"/>
        <c:lblOffset val="100"/>
        <c:noMultiLvlLbl val="0"/>
      </c:catAx>
      <c:valAx>
        <c:axId val="214728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4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73624"/>
        <c:axId val="-2095448056"/>
      </c:lineChart>
      <c:catAx>
        <c:axId val="-20958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48056"/>
        <c:crosses val="autoZero"/>
        <c:auto val="1"/>
        <c:lblAlgn val="ctr"/>
        <c:lblOffset val="100"/>
        <c:noMultiLvlLbl val="0"/>
      </c:catAx>
      <c:valAx>
        <c:axId val="-209544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7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45448"/>
        <c:axId val="-2069842392"/>
      </c:lineChart>
      <c:catAx>
        <c:axId val="-20698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42392"/>
        <c:crosses val="autoZero"/>
        <c:auto val="1"/>
        <c:lblAlgn val="ctr"/>
        <c:lblOffset val="100"/>
        <c:noMultiLvlLbl val="0"/>
      </c:catAx>
      <c:valAx>
        <c:axId val="-206984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84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810936"/>
        <c:axId val="-2069807928"/>
      </c:lineChart>
      <c:catAx>
        <c:axId val="-206981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07928"/>
        <c:crosses val="autoZero"/>
        <c:auto val="1"/>
        <c:lblAlgn val="ctr"/>
        <c:lblOffset val="100"/>
        <c:noMultiLvlLbl val="0"/>
      </c:catAx>
      <c:valAx>
        <c:axId val="-2069807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81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64280"/>
        <c:axId val="-2069761272"/>
      </c:lineChart>
      <c:catAx>
        <c:axId val="-20697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61272"/>
        <c:crosses val="autoZero"/>
        <c:auto val="1"/>
        <c:lblAlgn val="ctr"/>
        <c:lblOffset val="100"/>
        <c:noMultiLvlLbl val="0"/>
      </c:catAx>
      <c:valAx>
        <c:axId val="-2069761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7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728744"/>
        <c:axId val="-2069725736"/>
      </c:lineChart>
      <c:catAx>
        <c:axId val="-20697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725736"/>
        <c:crosses val="autoZero"/>
        <c:auto val="1"/>
        <c:lblAlgn val="ctr"/>
        <c:lblOffset val="100"/>
        <c:noMultiLvlLbl val="0"/>
      </c:catAx>
      <c:valAx>
        <c:axId val="-2069725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72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02776"/>
        <c:axId val="-2069299768"/>
      </c:lineChart>
      <c:catAx>
        <c:axId val="-206930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99768"/>
        <c:crosses val="autoZero"/>
        <c:auto val="1"/>
        <c:lblAlgn val="ctr"/>
        <c:lblOffset val="100"/>
        <c:noMultiLvlLbl val="0"/>
      </c:catAx>
      <c:valAx>
        <c:axId val="-206929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30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86520"/>
        <c:axId val="-2069683544"/>
      </c:lineChart>
      <c:catAx>
        <c:axId val="-206968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3544"/>
        <c:crosses val="autoZero"/>
        <c:auto val="1"/>
        <c:lblAlgn val="ctr"/>
        <c:lblOffset val="100"/>
        <c:noMultiLvlLbl val="0"/>
      </c:catAx>
      <c:valAx>
        <c:axId val="-2069683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8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00184"/>
        <c:axId val="-2084497240"/>
      </c:lineChart>
      <c:catAx>
        <c:axId val="-20845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497240"/>
        <c:crosses val="autoZero"/>
        <c:auto val="1"/>
        <c:lblAlgn val="ctr"/>
        <c:lblOffset val="100"/>
        <c:noMultiLvlLbl val="0"/>
      </c:catAx>
      <c:valAx>
        <c:axId val="-208449724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0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298504"/>
        <c:axId val="2141710008"/>
      </c:lineChart>
      <c:catAx>
        <c:axId val="214129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10008"/>
        <c:crosses val="autoZero"/>
        <c:auto val="1"/>
        <c:lblAlgn val="ctr"/>
        <c:lblOffset val="100"/>
        <c:noMultiLvlLbl val="0"/>
      </c:catAx>
      <c:valAx>
        <c:axId val="214171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29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296568"/>
        <c:axId val="-2077479176"/>
      </c:lineChart>
      <c:catAx>
        <c:axId val="21052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9176"/>
        <c:crosses val="autoZero"/>
        <c:auto val="1"/>
        <c:lblAlgn val="ctr"/>
        <c:lblOffset val="100"/>
        <c:noMultiLvlLbl val="0"/>
      </c:catAx>
      <c:valAx>
        <c:axId val="-20774791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9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40152"/>
        <c:axId val="-2084343416"/>
      </c:lineChart>
      <c:catAx>
        <c:axId val="-20843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43416"/>
        <c:crosses val="autoZero"/>
        <c:auto val="1"/>
        <c:lblAlgn val="ctr"/>
        <c:lblOffset val="100"/>
        <c:noMultiLvlLbl val="0"/>
      </c:catAx>
      <c:valAx>
        <c:axId val="-2084343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12856"/>
        <c:axId val="-2084342168"/>
      </c:lineChart>
      <c:catAx>
        <c:axId val="-208381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342168"/>
        <c:crosses val="autoZero"/>
        <c:auto val="1"/>
        <c:lblAlgn val="ctr"/>
        <c:lblOffset val="100"/>
        <c:noMultiLvlLbl val="0"/>
      </c:catAx>
      <c:valAx>
        <c:axId val="-20843421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812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63144"/>
        <c:axId val="-2083789224"/>
      </c:lineChart>
      <c:catAx>
        <c:axId val="-208386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89224"/>
        <c:crosses val="autoZero"/>
        <c:auto val="1"/>
        <c:lblAlgn val="ctr"/>
        <c:lblOffset val="100"/>
        <c:noMultiLvlLbl val="0"/>
      </c:catAx>
      <c:valAx>
        <c:axId val="-208378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6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14</xdr:col>
      <xdr:colOff>228600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14</xdr:col>
      <xdr:colOff>228600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J13"/>
  <sheetViews>
    <sheetView topLeftCell="A10" workbookViewId="0">
      <selection activeCell="AJ7" sqref="AJ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36">
      <c r="C2" s="1" t="s">
        <v>11</v>
      </c>
      <c r="D2" s="1" t="s">
        <v>7</v>
      </c>
      <c r="E2">
        <v>4.05</v>
      </c>
      <c r="F2">
        <f>E2*10000</f>
        <v>40500</v>
      </c>
    </row>
    <row r="3" spans="1:36">
      <c r="C3" s="1" t="s">
        <v>1</v>
      </c>
    </row>
    <row r="4" spans="1:3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 s="27" customFormat="1">
      <c r="B6" s="28">
        <f>SUM(D6:MI6)</f>
        <v>8230.2300000000032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</row>
    <row r="7" spans="1:3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</row>
    <row r="8" spans="1:36">
      <c r="A8" s="8">
        <f>B8/F2</f>
        <v>1.0916307791215977E-2</v>
      </c>
      <c r="B8" s="7">
        <f>SUM(D8:MI8)</f>
        <v>442.11046554424706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" si="14">AJ6/AJ7</f>
        <v>8.1633352370074235</v>
      </c>
    </row>
    <row r="9" spans="1:3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</row>
    <row r="12" spans="1:36">
      <c r="C12" s="17" t="s">
        <v>27</v>
      </c>
      <c r="D12" s="17" t="s">
        <v>28</v>
      </c>
    </row>
    <row r="13" spans="1:36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5"/>
  <sheetViews>
    <sheetView tabSelected="1" topLeftCell="D10" workbookViewId="0">
      <selection activeCell="AJ7" sqref="AJ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6">
      <c r="C2" s="1" t="s">
        <v>14</v>
      </c>
      <c r="D2" s="1" t="s">
        <v>7</v>
      </c>
      <c r="E2">
        <v>19.88</v>
      </c>
      <c r="F2">
        <f>E2*10000</f>
        <v>198800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1327.1199999999994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</row>
    <row r="7" spans="1:3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</row>
    <row r="8" spans="1:36">
      <c r="A8" s="8">
        <f>B8/F2</f>
        <v>1.3047807413128615E-3</v>
      </c>
      <c r="B8" s="7">
        <f>SUM(D8:MI8)</f>
        <v>259.39041137299688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" si="14">AJ6/AJ7</f>
        <v>-93.648752399232251</v>
      </c>
    </row>
    <row r="9" spans="1:3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</row>
    <row r="10" spans="1:3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36">
      <c r="C13" s="17" t="s">
        <v>27</v>
      </c>
      <c r="D13" s="17" t="s">
        <v>28</v>
      </c>
      <c r="E13" s="1" t="s">
        <v>36</v>
      </c>
    </row>
    <row r="14" spans="1:3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3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5"/>
  <sheetViews>
    <sheetView topLeftCell="D17" workbookViewId="0">
      <selection activeCell="AJ7" sqref="A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6">
      <c r="C2" s="1" t="s">
        <v>17</v>
      </c>
      <c r="D2" s="1" t="s">
        <v>7</v>
      </c>
      <c r="E2">
        <v>220.9</v>
      </c>
      <c r="F2">
        <f>E2*10000</f>
        <v>2209000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-48306.699999999975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</row>
    <row r="7" spans="1:3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</row>
    <row r="8" spans="1:36">
      <c r="A8" s="8">
        <f>B8/F2</f>
        <v>-3.2938329724536385E-3</v>
      </c>
      <c r="B8" s="7">
        <f>SUM(D8:MI8)</f>
        <v>-7276.0770361500872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" si="14">AJ6/AJ7</f>
        <v>771.52544704264096</v>
      </c>
    </row>
    <row r="9" spans="1:3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</row>
    <row r="10" spans="1:36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36">
      <c r="AB11" s="1" t="s">
        <v>62</v>
      </c>
    </row>
    <row r="13" spans="1:36">
      <c r="C13" s="17" t="s">
        <v>27</v>
      </c>
      <c r="D13" s="17" t="s">
        <v>28</v>
      </c>
      <c r="E13" s="1" t="s">
        <v>29</v>
      </c>
    </row>
    <row r="14" spans="1:3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3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4"/>
  <sheetViews>
    <sheetView topLeftCell="I5" workbookViewId="0">
      <selection activeCell="AJ7" sqref="A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6">
      <c r="C2" s="1" t="s">
        <v>10</v>
      </c>
      <c r="D2" s="1" t="s">
        <v>7</v>
      </c>
      <c r="E2">
        <v>955.58</v>
      </c>
      <c r="F2">
        <f>E2*10000</f>
        <v>9555800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10995.420000000006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</row>
    <row r="7" spans="1:3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</row>
    <row r="8" spans="1:36">
      <c r="A8" s="8">
        <f>B8/F2</f>
        <v>1.9313958631315826E-4</v>
      </c>
      <c r="B8" s="7">
        <f>SUM(D8:MI8)</f>
        <v>1845.6032588912776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" si="14">AJ6/AJ7</f>
        <v>2797.2080536912754</v>
      </c>
    </row>
    <row r="9" spans="1:3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</row>
    <row r="12" spans="1:36">
      <c r="C12" s="17" t="s">
        <v>27</v>
      </c>
      <c r="D12" s="17" t="s">
        <v>28</v>
      </c>
    </row>
    <row r="13" spans="1:36">
      <c r="C13" s="10">
        <v>1000</v>
      </c>
      <c r="D13" s="10">
        <v>7.5910000000000002</v>
      </c>
    </row>
    <row r="14" spans="1:36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V1" workbookViewId="0">
      <selection activeCell="AJ7" sqref="A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-548.2199999999948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</row>
    <row r="7" spans="1:3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</row>
    <row r="8" spans="1:36">
      <c r="A8" s="8">
        <f>B8/F2</f>
        <v>-3.0943202042592674E-4</v>
      </c>
      <c r="B8" s="7">
        <f>SUM(D8:MI8)</f>
        <v>-502.48665796966236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" si="14">AJ6/AJ7</f>
        <v>597.9247104247105</v>
      </c>
    </row>
    <row r="9" spans="1:3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</row>
    <row r="10" spans="1:36">
      <c r="U10" s="1" t="s">
        <v>52</v>
      </c>
      <c r="V10" s="1" t="s">
        <v>42</v>
      </c>
    </row>
    <row r="12" spans="1:36">
      <c r="C12" s="1" t="s">
        <v>27</v>
      </c>
      <c r="D12" s="1" t="s">
        <v>28</v>
      </c>
    </row>
    <row r="13" spans="1:36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A10" workbookViewId="0">
      <selection activeCell="AJ7" sqref="A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36">
      <c r="C2" s="1" t="s">
        <v>13</v>
      </c>
      <c r="D2" s="1" t="s">
        <v>7</v>
      </c>
      <c r="E2">
        <v>6.98</v>
      </c>
      <c r="F2">
        <f>E2*10000</f>
        <v>69800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-44417.25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</row>
    <row r="7" spans="1:3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</row>
    <row r="8" spans="1:36">
      <c r="A8" s="8">
        <f>B8/F2</f>
        <v>-5.4297417710034837E-2</v>
      </c>
      <c r="B8" s="7">
        <f>SUM(D8:MI8)</f>
        <v>-3789.9597561604314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" si="14">AJ6/AJ7</f>
        <v>-67.326855123674903</v>
      </c>
    </row>
    <row r="9" spans="1:3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</row>
    <row r="12" spans="1:36">
      <c r="C12" s="1" t="s">
        <v>27</v>
      </c>
      <c r="D12" s="1" t="s">
        <v>28</v>
      </c>
    </row>
    <row r="13" spans="1:36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A16" workbookViewId="0">
      <selection activeCell="AJ7" sqref="A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6">
      <c r="C2" s="1" t="s">
        <v>19</v>
      </c>
      <c r="D2" s="1" t="s">
        <v>7</v>
      </c>
      <c r="E2">
        <v>18.72</v>
      </c>
      <c r="F2">
        <f>E2*10000</f>
        <v>187200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-5419.35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</row>
    <row r="7" spans="1:3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</row>
    <row r="8" spans="1:36">
      <c r="A8" s="8">
        <f>B8/F2</f>
        <v>-9.5004174367767005E-3</v>
      </c>
      <c r="B8" s="7">
        <f>SUM(D8:MI8)</f>
        <v>-1778.4781441645982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" si="14">AJ6/AJ7</f>
        <v>-150.31189710610934</v>
      </c>
    </row>
    <row r="9" spans="1:3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</row>
    <row r="12" spans="1:36">
      <c r="C12" s="17" t="s">
        <v>27</v>
      </c>
      <c r="D12" s="17" t="s">
        <v>28</v>
      </c>
    </row>
    <row r="13" spans="1:36">
      <c r="C13" s="10">
        <v>600</v>
      </c>
      <c r="D13" s="10">
        <v>7.2480000000000002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topLeftCell="A5" workbookViewId="0">
      <selection activeCell="AJ7" sqref="AJ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6">
      <c r="C2" s="1" t="s">
        <v>21</v>
      </c>
      <c r="D2" s="1" t="s">
        <v>7</v>
      </c>
      <c r="E2">
        <v>5.4</v>
      </c>
      <c r="F2">
        <f>E2*10000</f>
        <v>54000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-3156.27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</row>
    <row r="7" spans="1:3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</row>
    <row r="8" spans="1:36">
      <c r="A8" s="8">
        <f>B8/F2</f>
        <v>-9.5456367159259085E-3</v>
      </c>
      <c r="B8" s="7">
        <f>SUM(D8:MI8)</f>
        <v>-515.46438265999905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" si="14">AJ6/AJ7</f>
        <v>-9.7949152542372868</v>
      </c>
    </row>
    <row r="9" spans="1:3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</row>
    <row r="12" spans="1:36">
      <c r="C12" s="17" t="s">
        <v>27</v>
      </c>
      <c r="D12" s="17" t="s">
        <v>28</v>
      </c>
    </row>
    <row r="13" spans="1:36">
      <c r="C13" s="10">
        <v>300</v>
      </c>
      <c r="D13" s="10">
        <v>8.4870000000000001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M1" workbookViewId="0">
      <selection activeCell="W7" sqref="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1">
      <c r="C2" s="1" t="s">
        <v>34</v>
      </c>
      <c r="D2" s="1" t="s">
        <v>7</v>
      </c>
      <c r="E2">
        <v>11.74</v>
      </c>
      <c r="F2">
        <f>E2*10000</f>
        <v>117400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</row>
    <row r="6" spans="1:31">
      <c r="B6" s="15">
        <f>SUM(D6:MI6)</f>
        <v>-2430.06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</row>
    <row r="7" spans="1:3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</row>
    <row r="8" spans="1:31">
      <c r="A8" s="8">
        <f>B8/F2</f>
        <v>-3.8676620297136946E-3</v>
      </c>
      <c r="B8" s="7">
        <f>SUM(D8:MI8)</f>
        <v>-454.06352228838773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" si="8">W6/W7</f>
        <v>-67.140712945590991</v>
      </c>
    </row>
    <row r="9" spans="1:3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</row>
    <row r="12" spans="1:31">
      <c r="C12" s="17" t="s">
        <v>27</v>
      </c>
      <c r="D12" s="17" t="s">
        <v>28</v>
      </c>
    </row>
    <row r="13" spans="1:31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2" zoomScale="125" zoomScaleNormal="125" zoomScalePageLayoutView="125" workbookViewId="0">
      <selection activeCell="D4" sqref="D4:AE4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E13"/>
  <sheetViews>
    <sheetView topLeftCell="I5" workbookViewId="0">
      <selection activeCell="V7" sqref="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1">
      <c r="C2" s="1" t="s">
        <v>54</v>
      </c>
      <c r="D2" s="1" t="s">
        <v>7</v>
      </c>
      <c r="E2">
        <v>12.56</v>
      </c>
      <c r="F2">
        <f>E2*10000</f>
        <v>125600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43001</v>
      </c>
      <c r="V5" s="2">
        <v>43002</v>
      </c>
    </row>
    <row r="6" spans="1:31">
      <c r="B6" s="15">
        <f>SUM(D6:MI6)</f>
        <v>140399.09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</row>
    <row r="7" spans="1:3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</row>
    <row r="8" spans="1:31">
      <c r="A8" s="8">
        <f>B8/F2</f>
        <v>2.2098088801948594E-3</v>
      </c>
      <c r="B8" s="7">
        <f>SUM(D8:MI8)</f>
        <v>277.55199535247436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" si="7">V6/V7</f>
        <v>28.290384653144574</v>
      </c>
    </row>
    <row r="9" spans="1:3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</row>
    <row r="12" spans="1:31">
      <c r="C12" s="17" t="s">
        <v>27</v>
      </c>
      <c r="D12" s="17" t="s">
        <v>28</v>
      </c>
    </row>
    <row r="13" spans="1:31">
      <c r="C13" s="10">
        <v>0</v>
      </c>
      <c r="D13" s="1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J15"/>
  <sheetViews>
    <sheetView topLeftCell="A4" workbookViewId="0">
      <selection activeCell="AJ7" sqref="AJ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36">
      <c r="C2" s="1" t="s">
        <v>20</v>
      </c>
      <c r="D2" s="1" t="s">
        <v>7</v>
      </c>
      <c r="E2">
        <v>16.73</v>
      </c>
      <c r="F2">
        <f>E2*10000</f>
        <v>167300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17017.699999999997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</row>
    <row r="7" spans="1:3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</row>
    <row r="8" spans="1:36">
      <c r="A8" s="8">
        <f>B8/F2</f>
        <v>2.1694508185557817E-2</v>
      </c>
      <c r="B8" s="7">
        <f>SUM(D8:MI8)</f>
        <v>3629.491219443823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" si="14">AJ6/AJ7</f>
        <v>25.252118644067796</v>
      </c>
    </row>
    <row r="9" spans="1:3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</row>
    <row r="12" spans="1:36">
      <c r="C12" s="17" t="s">
        <v>27</v>
      </c>
      <c r="D12" s="17" t="s">
        <v>28</v>
      </c>
    </row>
    <row r="13" spans="1:36">
      <c r="C13" s="10">
        <v>400</v>
      </c>
      <c r="D13" s="10">
        <v>8.4030000000000005</v>
      </c>
    </row>
    <row r="14" spans="1:36">
      <c r="A14" s="1" t="s">
        <v>30</v>
      </c>
      <c r="B14" s="23">
        <v>42991</v>
      </c>
      <c r="C14">
        <v>2000</v>
      </c>
      <c r="D14">
        <v>4.75</v>
      </c>
    </row>
    <row r="15" spans="1:36">
      <c r="A15" s="1" t="s">
        <v>30</v>
      </c>
      <c r="B15" s="11">
        <v>42993</v>
      </c>
      <c r="C15">
        <v>2000</v>
      </c>
      <c r="D15">
        <v>4.71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A3" workbookViewId="0">
      <selection activeCell="Q7" sqref="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43001</v>
      </c>
      <c r="Q5" s="2">
        <v>43002</v>
      </c>
    </row>
    <row r="6" spans="1:31">
      <c r="B6" s="15">
        <f>SUM(D6:MI6)</f>
        <v>11089.240000000003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</row>
    <row r="8" spans="1:31">
      <c r="A8" s="8">
        <f>B8/F2</f>
        <v>1.5936234629924616E-2</v>
      </c>
      <c r="B8" s="7">
        <f>SUM(D8:MI8)</f>
        <v>525.89574278751229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" si="5">Q6/Q7</f>
        <v>-29.451437066402381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J14"/>
  <sheetViews>
    <sheetView workbookViewId="0">
      <selection activeCell="AJ7" sqref="AJ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3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36010.560000000005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</row>
    <row r="7" spans="1:3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</row>
    <row r="8" spans="1:36">
      <c r="A8" s="8">
        <f>B8/F2</f>
        <v>3.5141398957034824E-2</v>
      </c>
      <c r="B8" s="7">
        <f>SUM(D8:MI8)</f>
        <v>2013.6021602380958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</row>
    <row r="9" spans="1:3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</row>
    <row r="12" spans="1:36">
      <c r="C12" s="1" t="s">
        <v>27</v>
      </c>
      <c r="D12" s="1" t="s">
        <v>28</v>
      </c>
      <c r="E12" s="1" t="s">
        <v>29</v>
      </c>
    </row>
    <row r="13" spans="1:3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36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J13"/>
  <sheetViews>
    <sheetView topLeftCell="K1" workbookViewId="0">
      <selection activeCell="AJ7" sqref="A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6">
      <c r="C2" s="1" t="s">
        <v>18</v>
      </c>
      <c r="D2" s="1" t="s">
        <v>7</v>
      </c>
      <c r="E2">
        <v>295.52</v>
      </c>
      <c r="F2">
        <f>E2*10000</f>
        <v>2955200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-49606.639999999992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</row>
    <row r="7" spans="1:3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</row>
    <row r="8" spans="1:36">
      <c r="A8" s="8">
        <f>B8/F2</f>
        <v>-2.0377487470156623E-3</v>
      </c>
      <c r="B8" s="7">
        <f>SUM(D8:MI8)</f>
        <v>-6021.9550971806857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" si="14">AJ6/AJ7</f>
        <v>43.89813664596273</v>
      </c>
    </row>
    <row r="9" spans="1:3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</row>
    <row r="10" spans="1:36">
      <c r="AJ10" t="s">
        <v>66</v>
      </c>
    </row>
    <row r="12" spans="1:36">
      <c r="C12" s="17" t="s">
        <v>27</v>
      </c>
      <c r="D12" s="17" t="s">
        <v>28</v>
      </c>
      <c r="E12" s="1" t="s">
        <v>31</v>
      </c>
    </row>
    <row r="13" spans="1:3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J14"/>
  <sheetViews>
    <sheetView topLeftCell="A13" workbookViewId="0">
      <selection activeCell="AJ39" sqref="AJ39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6">
      <c r="C2" s="1" t="s">
        <v>8</v>
      </c>
      <c r="D2" s="1" t="s">
        <v>7</v>
      </c>
      <c r="E2">
        <v>220.39</v>
      </c>
      <c r="F2">
        <f>E2*10000</f>
        <v>2203900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-48307.939999999995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</row>
    <row r="7" spans="1:3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</row>
    <row r="8" spans="1:36">
      <c r="A8" s="8">
        <f>B8/F2</f>
        <v>-8.053388475065839E-3</v>
      </c>
      <c r="B8" s="7">
        <f>SUM(D8:MI8)</f>
        <v>-17748.862860197602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" si="14">AJ6/AJ7</f>
        <v>23.396296296296295</v>
      </c>
    </row>
    <row r="9" spans="1:3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</row>
    <row r="10" spans="1:36">
      <c r="T10" s="22" t="s">
        <v>50</v>
      </c>
    </row>
    <row r="13" spans="1:36">
      <c r="C13" s="1" t="s">
        <v>27</v>
      </c>
      <c r="D13" s="1" t="s">
        <v>28</v>
      </c>
      <c r="E13" s="1" t="s">
        <v>48</v>
      </c>
    </row>
    <row r="14" spans="1:3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J15"/>
  <sheetViews>
    <sheetView topLeftCell="A9" workbookViewId="0">
      <selection activeCell="AJ7" sqref="A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6">
      <c r="C2" s="1" t="s">
        <v>9</v>
      </c>
      <c r="D2" s="1" t="s">
        <v>7</v>
      </c>
      <c r="E2">
        <v>9.6</v>
      </c>
      <c r="F2">
        <f>E2*10000</f>
        <v>96000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  <c r="AJ5" s="2">
        <v>43002</v>
      </c>
    </row>
    <row r="6" spans="1:36">
      <c r="B6" s="15">
        <f>SUM(D6:MI6)</f>
        <v>8296.36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</row>
    <row r="7" spans="1:3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</row>
    <row r="8" spans="1:36">
      <c r="A8" s="8">
        <f>B8/F2</f>
        <v>1.1472849647067157E-2</v>
      </c>
      <c r="B8" s="7">
        <f>SUM(D8:MI8)</f>
        <v>1101.3935661184471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" si="14">AJ6/AJ7</f>
        <v>1083.9715504978662</v>
      </c>
    </row>
    <row r="9" spans="1:3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</row>
    <row r="12" spans="1:36">
      <c r="C12" s="1" t="s">
        <v>27</v>
      </c>
      <c r="D12" s="1" t="s">
        <v>28</v>
      </c>
      <c r="E12" s="1" t="s">
        <v>31</v>
      </c>
    </row>
    <row r="13" spans="1:3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36">
      <c r="C14" s="12"/>
      <c r="D14" s="13"/>
      <c r="E14" s="13"/>
    </row>
    <row r="15" spans="1:3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AJ17"/>
  <sheetViews>
    <sheetView topLeftCell="A11" workbookViewId="0">
      <selection activeCell="AJ7" sqref="A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6">
      <c r="C2" s="1" t="s">
        <v>12</v>
      </c>
      <c r="D2" s="1" t="s">
        <v>7</v>
      </c>
      <c r="E2">
        <v>9.36</v>
      </c>
      <c r="F2">
        <f>E2*10000</f>
        <v>93600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43001</v>
      </c>
      <c r="AJ5" s="2">
        <v>43002</v>
      </c>
    </row>
    <row r="6" spans="1:36">
      <c r="B6" s="15">
        <f>SUM(D6:MI6)</f>
        <v>1281.9700000000003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</row>
    <row r="7" spans="1:3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</row>
    <row r="8" spans="1:36">
      <c r="A8" s="8">
        <f>B8/F2</f>
        <v>9.7940673436263791E-4</v>
      </c>
      <c r="B8" s="7">
        <f>SUM(D8:MI8)</f>
        <v>91.672470336342911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" si="14">AJ6/AJ7</f>
        <v>-120.08607350096713</v>
      </c>
    </row>
    <row r="9" spans="1:3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</row>
    <row r="16" spans="1:3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2:AJ15"/>
  <sheetViews>
    <sheetView topLeftCell="A15" workbookViewId="0">
      <selection activeCell="AJ7" sqref="A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6">
      <c r="C2" s="1" t="s">
        <v>15</v>
      </c>
      <c r="D2" s="1" t="s">
        <v>7</v>
      </c>
      <c r="E2">
        <v>3.89</v>
      </c>
      <c r="F2">
        <f>E2*10000</f>
        <v>38900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-1324.4300000000003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</row>
    <row r="7" spans="1:3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</row>
    <row r="8" spans="1:36">
      <c r="A8" s="8">
        <f>B8/F2</f>
        <v>-4.3205982274394511E-3</v>
      </c>
      <c r="B8" s="7">
        <f>SUM(D8:MI8)</f>
        <v>-168.07127104739465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" si="14">AJ6/AJ7</f>
        <v>-37.770352369380319</v>
      </c>
    </row>
    <row r="9" spans="1:3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</row>
    <row r="14" spans="1:36">
      <c r="C14" s="1" t="s">
        <v>27</v>
      </c>
      <c r="D14" s="17" t="s">
        <v>28</v>
      </c>
      <c r="E14" s="1" t="s">
        <v>31</v>
      </c>
    </row>
    <row r="15" spans="1:3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7"/>
  <sheetViews>
    <sheetView topLeftCell="A24" workbookViewId="0">
      <selection activeCell="AJ7" sqref="A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</row>
    <row r="6" spans="1:36">
      <c r="B6" s="15">
        <f>SUM(D6:MI6)</f>
        <v>-33332.350000000006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</row>
    <row r="7" spans="1:3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</row>
    <row r="8" spans="1:36">
      <c r="A8" s="8">
        <f>B8/F2</f>
        <v>-1.0531304916543286E-2</v>
      </c>
      <c r="B8" s="7">
        <f>SUM(D8:MI8)</f>
        <v>-8353.4310598021329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" si="14">AJ6/AJ7</f>
        <v>-199.74285714285713</v>
      </c>
    </row>
    <row r="9" spans="1:3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</row>
    <row r="14" spans="1:36">
      <c r="C14" s="1" t="s">
        <v>27</v>
      </c>
      <c r="D14" s="1" t="s">
        <v>28</v>
      </c>
      <c r="E14" s="1" t="s">
        <v>31</v>
      </c>
    </row>
    <row r="15" spans="1:3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3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万方发展</vt:lpstr>
      <vt:lpstr>贵州茅台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2017-09-26T14:02:09Z</dcterms:modified>
</cp:coreProperties>
</file>