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showInkAnnotation="0" autoCompressPictures="0"/>
  <bookViews>
    <workbookView xWindow="1500" yWindow="0" windowWidth="25600" windowHeight="16060" tabRatio="954" activeTab="3"/>
  </bookViews>
  <sheets>
    <sheet name="达华智能" sheetId="1" r:id="rId1"/>
    <sheet name="民生银行" sheetId="13" r:id="rId2"/>
    <sheet name="中远海发" sheetId="2" r:id="rId3"/>
    <sheet name="景兴纸业" sheetId="4" r:id="rId4"/>
    <sheet name="浙江医药" sheetId="7" r:id="rId5"/>
    <sheet name="st智慧" sheetId="9" r:id="rId6"/>
    <sheet name="天宝食品" sheetId="10" r:id="rId7"/>
    <sheet name="宝钢股份" sheetId="12" r:id="rId8"/>
    <sheet name="包钢股份" sheetId="3" r:id="rId9"/>
    <sheet name="中国石化" sheetId="5" r:id="rId10"/>
    <sheet name="远大控股" sheetId="6" r:id="rId11"/>
    <sheet name="远望谷" sheetId="8" r:id="rId12"/>
    <sheet name="中国中冶" sheetId="11" r:id="rId13"/>
    <sheet name="巨轮智能" sheetId="14" r:id="rId14"/>
    <sheet name="沪电股份" sheetId="15" r:id="rId15"/>
    <sheet name="大金重工" sheetId="16" r:id="rId16"/>
    <sheet name="万方发展" sheetId="17" r:id="rId17"/>
    <sheet name="普邦股份" sheetId="18" r:id="rId18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8" i="16" l="1"/>
  <c r="S8" i="15"/>
  <c r="S8" i="14"/>
  <c r="S8" i="11"/>
  <c r="S8" i="8"/>
  <c r="S8" i="6"/>
  <c r="S8" i="5"/>
  <c r="S8" i="3"/>
  <c r="S8" i="12"/>
  <c r="S8" i="10"/>
  <c r="S8" i="9"/>
  <c r="S8" i="7"/>
  <c r="S8" i="4"/>
  <c r="S8" i="2"/>
  <c r="S8" i="13"/>
  <c r="S8" i="1"/>
  <c r="R8" i="16"/>
  <c r="R8" i="15"/>
  <c r="R8" i="14"/>
  <c r="R8" i="11"/>
  <c r="R8" i="8"/>
  <c r="R8" i="6"/>
  <c r="R8" i="5"/>
  <c r="R8" i="3"/>
  <c r="R8" i="12"/>
  <c r="R8" i="13"/>
  <c r="R8" i="10"/>
  <c r="R8" i="9"/>
  <c r="R8" i="7"/>
  <c r="R8" i="4"/>
  <c r="R8" i="2"/>
  <c r="R8" i="1"/>
  <c r="Q8" i="16"/>
  <c r="Q8" i="15"/>
  <c r="Q8" i="14"/>
  <c r="Q8" i="12"/>
  <c r="Q8" i="11"/>
  <c r="Q8" i="8"/>
  <c r="Q8" i="6"/>
  <c r="Q8" i="5"/>
  <c r="Q8" i="3"/>
  <c r="Q8" i="13"/>
  <c r="Q8" i="10"/>
  <c r="Q8" i="9"/>
  <c r="Q8" i="7"/>
  <c r="Q8" i="4"/>
  <c r="Q8" i="2"/>
  <c r="Q8" i="1"/>
  <c r="P8" i="16"/>
  <c r="P8" i="15"/>
  <c r="P8" i="14"/>
  <c r="P8" i="13"/>
  <c r="P8" i="12"/>
  <c r="P8" i="11"/>
  <c r="P8" i="9"/>
  <c r="P8" i="8"/>
  <c r="P8" i="7"/>
  <c r="P8" i="6"/>
  <c r="P8" i="5"/>
  <c r="P8" i="4"/>
  <c r="P8" i="3"/>
  <c r="P8" i="2"/>
  <c r="P8" i="1"/>
  <c r="P8" i="10"/>
  <c r="O8" i="15"/>
  <c r="O8" i="16"/>
  <c r="O8" i="14"/>
  <c r="O8" i="13"/>
  <c r="O8" i="12"/>
  <c r="O8" i="11"/>
  <c r="O8" i="10"/>
  <c r="O8" i="9"/>
  <c r="O8" i="8"/>
  <c r="O8" i="7"/>
  <c r="O8" i="6"/>
  <c r="O8" i="5"/>
  <c r="O8" i="4"/>
  <c r="O8" i="3"/>
  <c r="O8" i="2"/>
  <c r="O8" i="1"/>
  <c r="N8" i="16"/>
  <c r="N8" i="15"/>
  <c r="N8" i="14"/>
  <c r="N8" i="13"/>
  <c r="N8" i="12"/>
  <c r="N8" i="11"/>
  <c r="N8" i="10"/>
  <c r="N8" i="9"/>
  <c r="N8" i="8"/>
  <c r="N8" i="7"/>
  <c r="N8" i="6"/>
  <c r="N8" i="5"/>
  <c r="N8" i="4"/>
  <c r="N8" i="3"/>
  <c r="N8" i="2"/>
  <c r="N8" i="1"/>
  <c r="M8" i="16"/>
  <c r="M8" i="15"/>
  <c r="M8" i="14"/>
  <c r="M8" i="13"/>
  <c r="M8" i="12"/>
  <c r="M8" i="11"/>
  <c r="M8" i="10"/>
  <c r="M8" i="9"/>
  <c r="M8" i="8"/>
  <c r="M8" i="7"/>
  <c r="M8" i="6"/>
  <c r="M8" i="5"/>
  <c r="M8" i="4"/>
  <c r="M8" i="3"/>
  <c r="M8" i="2"/>
  <c r="M8" i="1"/>
  <c r="H8" i="18"/>
  <c r="B8" i="18"/>
  <c r="H8" i="17"/>
  <c r="B8" i="17"/>
  <c r="B8" i="16"/>
  <c r="B8" i="15"/>
  <c r="B8" i="14"/>
  <c r="B8" i="13"/>
  <c r="B8" i="12"/>
  <c r="B8" i="11"/>
  <c r="B8" i="10"/>
  <c r="B8" i="9"/>
  <c r="B8" i="8"/>
  <c r="B8" i="7"/>
  <c r="B8" i="6"/>
  <c r="B8" i="5"/>
  <c r="B8" i="4"/>
  <c r="B8" i="3"/>
  <c r="B8" i="2"/>
  <c r="L8" i="16"/>
  <c r="L8" i="15"/>
  <c r="L8" i="14"/>
  <c r="L8" i="13"/>
  <c r="L8" i="12"/>
  <c r="L8" i="11"/>
  <c r="L8" i="10"/>
  <c r="L8" i="9"/>
  <c r="L8" i="8"/>
  <c r="L8" i="7"/>
  <c r="L8" i="6"/>
  <c r="L8" i="5"/>
  <c r="L8" i="4"/>
  <c r="L8" i="3"/>
  <c r="L8" i="2"/>
  <c r="L8" i="1"/>
  <c r="B6" i="18"/>
  <c r="B6" i="17"/>
  <c r="B6" i="16"/>
  <c r="B6" i="15"/>
  <c r="B6" i="14"/>
  <c r="B6" i="13"/>
  <c r="B6" i="12"/>
  <c r="B6" i="11"/>
  <c r="B6" i="10"/>
  <c r="B6" i="9"/>
  <c r="B6" i="8"/>
  <c r="B6" i="7"/>
  <c r="B6" i="6"/>
  <c r="B6" i="5"/>
  <c r="B6" i="4"/>
  <c r="B6" i="3"/>
  <c r="B6" i="2"/>
  <c r="B6" i="1"/>
  <c r="B8" i="1"/>
  <c r="K8" i="16"/>
  <c r="K8" i="15"/>
  <c r="K8" i="14"/>
  <c r="K8" i="13"/>
  <c r="K8" i="12"/>
  <c r="K8" i="11"/>
  <c r="K8" i="10"/>
  <c r="K8" i="9"/>
  <c r="K8" i="8"/>
  <c r="K8" i="7"/>
  <c r="K8" i="6"/>
  <c r="K8" i="5"/>
  <c r="K8" i="4"/>
  <c r="K8" i="3"/>
  <c r="K8" i="2"/>
  <c r="K8" i="1"/>
  <c r="J8" i="16"/>
  <c r="J8" i="15"/>
  <c r="J8" i="14"/>
  <c r="J8" i="13"/>
  <c r="J8" i="12"/>
  <c r="J8" i="11"/>
  <c r="J8" i="10"/>
  <c r="J8" i="9"/>
  <c r="J8" i="7"/>
  <c r="J8" i="6"/>
  <c r="J8" i="5"/>
  <c r="J8" i="4"/>
  <c r="J8" i="3"/>
  <c r="J8" i="2"/>
  <c r="J8" i="1"/>
  <c r="J8" i="8"/>
  <c r="I8" i="8"/>
  <c r="I8" i="16"/>
  <c r="I8" i="14"/>
  <c r="I8" i="13"/>
  <c r="I8" i="12"/>
  <c r="I8" i="11"/>
  <c r="I8" i="10"/>
  <c r="I8" i="9"/>
  <c r="I8" i="7"/>
  <c r="I8" i="6"/>
  <c r="I8" i="5"/>
  <c r="I8" i="4"/>
  <c r="I8" i="3"/>
  <c r="I8" i="2"/>
  <c r="I8" i="1"/>
  <c r="I8" i="15"/>
  <c r="G8" i="18"/>
  <c r="F8" i="18"/>
  <c r="E8" i="18"/>
  <c r="D8" i="18"/>
  <c r="F2" i="18"/>
  <c r="A8" i="18"/>
  <c r="G8" i="17"/>
  <c r="F8" i="17"/>
  <c r="E8" i="17"/>
  <c r="D8" i="17"/>
  <c r="F2" i="17"/>
  <c r="A8" i="17"/>
  <c r="H8" i="16"/>
  <c r="G8" i="16"/>
  <c r="F8" i="16"/>
  <c r="E8" i="16"/>
  <c r="D8" i="16"/>
  <c r="F2" i="16"/>
  <c r="A8" i="16"/>
  <c r="H8" i="15"/>
  <c r="G8" i="15"/>
  <c r="F8" i="15"/>
  <c r="E8" i="15"/>
  <c r="D8" i="15"/>
  <c r="F2" i="15"/>
  <c r="A8" i="15"/>
  <c r="H8" i="14"/>
  <c r="G8" i="14"/>
  <c r="F8" i="14"/>
  <c r="E8" i="14"/>
  <c r="D8" i="14"/>
  <c r="F2" i="14"/>
  <c r="A8" i="14"/>
  <c r="H8" i="13"/>
  <c r="G8" i="13"/>
  <c r="F8" i="13"/>
  <c r="E8" i="13"/>
  <c r="D8" i="13"/>
  <c r="F2" i="13"/>
  <c r="A8" i="13"/>
  <c r="H8" i="12"/>
  <c r="G8" i="12"/>
  <c r="F8" i="12"/>
  <c r="E8" i="12"/>
  <c r="D8" i="12"/>
  <c r="F2" i="12"/>
  <c r="A8" i="12"/>
  <c r="H8" i="11"/>
  <c r="G8" i="11"/>
  <c r="F8" i="11"/>
  <c r="E8" i="11"/>
  <c r="D8" i="11"/>
  <c r="F2" i="11"/>
  <c r="A8" i="11"/>
  <c r="H8" i="10"/>
  <c r="G8" i="10"/>
  <c r="F8" i="10"/>
  <c r="E8" i="10"/>
  <c r="D8" i="10"/>
  <c r="F2" i="10"/>
  <c r="A8" i="10"/>
  <c r="H8" i="9"/>
  <c r="G8" i="9"/>
  <c r="F8" i="9"/>
  <c r="E8" i="9"/>
  <c r="D8" i="9"/>
  <c r="F2" i="9"/>
  <c r="A8" i="9"/>
  <c r="H8" i="8"/>
  <c r="G8" i="8"/>
  <c r="F8" i="8"/>
  <c r="E8" i="8"/>
  <c r="D8" i="8"/>
  <c r="F2" i="8"/>
  <c r="A8" i="8"/>
  <c r="H8" i="7"/>
  <c r="G8" i="7"/>
  <c r="F8" i="7"/>
  <c r="E8" i="7"/>
  <c r="D8" i="7"/>
  <c r="F2" i="7"/>
  <c r="A8" i="7"/>
  <c r="H8" i="6"/>
  <c r="G8" i="6"/>
  <c r="F8" i="6"/>
  <c r="E8" i="6"/>
  <c r="D8" i="6"/>
  <c r="F2" i="6"/>
  <c r="A8" i="6"/>
  <c r="H8" i="5"/>
  <c r="G8" i="5"/>
  <c r="F8" i="5"/>
  <c r="E8" i="5"/>
  <c r="D8" i="5"/>
  <c r="F2" i="5"/>
  <c r="A8" i="5"/>
  <c r="H8" i="4"/>
  <c r="G8" i="4"/>
  <c r="F8" i="4"/>
  <c r="E8" i="4"/>
  <c r="D8" i="4"/>
  <c r="F2" i="4"/>
  <c r="A8" i="4"/>
  <c r="H8" i="3"/>
  <c r="G8" i="3"/>
  <c r="F8" i="3"/>
  <c r="E8" i="3"/>
  <c r="D8" i="3"/>
  <c r="F2" i="3"/>
  <c r="A8" i="3"/>
  <c r="F2" i="2"/>
  <c r="F2" i="1"/>
  <c r="H8" i="2"/>
  <c r="G8" i="2"/>
  <c r="F8" i="2"/>
  <c r="E8" i="2"/>
  <c r="D8" i="2"/>
  <c r="A8" i="2"/>
  <c r="D8" i="1"/>
  <c r="E8" i="1"/>
  <c r="F8" i="1"/>
  <c r="G8" i="1"/>
  <c r="H8" i="1"/>
  <c r="A8" i="1"/>
</calcChain>
</file>

<file path=xl/sharedStrings.xml><?xml version="1.0" encoding="utf-8"?>
<sst xmlns="http://schemas.openxmlformats.org/spreadsheetml/2006/main" count="197" uniqueCount="49">
  <si>
    <t>达华智能</t>
  </si>
  <si>
    <t>万元</t>
  </si>
  <si>
    <t>净流入（万元）</t>
  </si>
  <si>
    <t>收盘价（元）</t>
  </si>
  <si>
    <t>持股净增(万股）</t>
  </si>
  <si>
    <t>日期</t>
  </si>
  <si>
    <t>中远海发</t>
  </si>
  <si>
    <t>流通股本（亿）</t>
  </si>
  <si>
    <t>包钢股份</t>
  </si>
  <si>
    <t>景兴纸业</t>
  </si>
  <si>
    <t>中国石化</t>
  </si>
  <si>
    <t>远大控股</t>
  </si>
  <si>
    <t>浙江医药</t>
  </si>
  <si>
    <t>远望谷</t>
  </si>
  <si>
    <t>st智慧</t>
  </si>
  <si>
    <t>天宝食品</t>
  </si>
  <si>
    <t>中国中冶</t>
  </si>
  <si>
    <t>宝钢股份</t>
  </si>
  <si>
    <t>民生银行</t>
  </si>
  <si>
    <t>巨轮智能</t>
  </si>
  <si>
    <t>沪电股份</t>
  </si>
  <si>
    <t>大金重工</t>
  </si>
  <si>
    <t>万方发展</t>
  </si>
  <si>
    <t>亏646.88</t>
  </si>
  <si>
    <t>走得及时啊</t>
  </si>
  <si>
    <t>亏1179.38</t>
  </si>
  <si>
    <t>亏692.88</t>
  </si>
  <si>
    <t>持仓</t>
  </si>
  <si>
    <t>均价</t>
  </si>
  <si>
    <t>卖</t>
  </si>
  <si>
    <t>买</t>
  </si>
  <si>
    <t>卖价</t>
  </si>
  <si>
    <t>跌得太厉害了，抖动都懒得理</t>
  </si>
  <si>
    <r>
      <t>md</t>
    </r>
    <r>
      <rPr>
        <sz val="12"/>
        <color theme="1"/>
        <rFont val="宋体"/>
        <family val="2"/>
        <charset val="134"/>
      </rPr>
      <t>戴帽子了，落刀子不能接</t>
    </r>
  </si>
  <si>
    <t>普邦股份</t>
  </si>
  <si>
    <t>亏946.47</t>
  </si>
  <si>
    <t>卖出价</t>
  </si>
  <si>
    <t>亏1814.68</t>
  </si>
  <si>
    <r>
      <t xml:space="preserve">4.0 </t>
    </r>
    <r>
      <rPr>
        <sz val="12"/>
        <color theme="1"/>
        <rFont val="宋体"/>
        <family val="2"/>
        <charset val="134"/>
      </rPr>
      <t>卖</t>
    </r>
  </si>
  <si>
    <t>亏485.96</t>
  </si>
  <si>
    <t>卖了居然涨停</t>
  </si>
  <si>
    <t>亏249.64</t>
  </si>
  <si>
    <t>涨停</t>
  </si>
  <si>
    <t>又卖亏了。。。</t>
  </si>
  <si>
    <t>应该补而不是卖</t>
  </si>
  <si>
    <t>散户接盘</t>
  </si>
  <si>
    <t>不该卖，主力有5亿还在，怕啥?</t>
  </si>
  <si>
    <t>找机会低吸一下</t>
  </si>
  <si>
    <t>卖出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</si>
</sst>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4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8000"/>
      <name val="Calibri"/>
      <scheme val="minor"/>
    </font>
    <font>
      <sz val="12"/>
      <name val="Calibri"/>
      <scheme val="minor"/>
    </font>
    <font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theme="0" tint="-0.34998626667073579"/>
      <name val="宋体"/>
      <family val="2"/>
      <charset val="134"/>
    </font>
    <font>
      <sz val="12"/>
      <color rgb="FF000000"/>
      <name val="宋体"/>
      <family val="2"/>
      <charset val="134"/>
    </font>
    <font>
      <b/>
      <sz val="12"/>
      <color rgb="FF008000"/>
      <name val="宋体"/>
      <charset val="134"/>
    </font>
    <font>
      <sz val="12"/>
      <color rgb="FFFF0000"/>
      <name val="宋体"/>
      <charset val="134"/>
    </font>
    <font>
      <b/>
      <sz val="12"/>
      <color rgb="FF008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1">
    <xf numFmtId="0" fontId="0" fillId="0" borderId="0" xfId="0"/>
    <xf numFmtId="0" fontId="4" fillId="0" borderId="0" xfId="0" applyFont="1"/>
    <xf numFmtId="14" fontId="0" fillId="0" borderId="0" xfId="0" applyNumberFormat="1"/>
    <xf numFmtId="164" fontId="0" fillId="0" borderId="0" xfId="0" applyNumberFormat="1"/>
    <xf numFmtId="164" fontId="6" fillId="0" borderId="0" xfId="0" applyNumberFormat="1" applyFont="1"/>
    <xf numFmtId="165" fontId="1" fillId="0" borderId="0" xfId="0" applyNumberFormat="1" applyFont="1"/>
    <xf numFmtId="165" fontId="5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7" fillId="0" borderId="0" xfId="0" applyNumberFormat="1" applyFont="1"/>
    <xf numFmtId="0" fontId="7" fillId="0" borderId="0" xfId="0" applyFont="1"/>
    <xf numFmtId="16" fontId="0" fillId="0" borderId="0" xfId="0" applyNumberFormat="1"/>
    <xf numFmtId="16" fontId="8" fillId="0" borderId="0" xfId="0" applyNumberFormat="1" applyFont="1"/>
    <xf numFmtId="0" fontId="8" fillId="0" borderId="0" xfId="0" applyFont="1"/>
    <xf numFmtId="0" fontId="9" fillId="0" borderId="0" xfId="0" applyFont="1"/>
    <xf numFmtId="165" fontId="0" fillId="0" borderId="0" xfId="0" applyNumberFormat="1"/>
    <xf numFmtId="16" fontId="7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</cellXfs>
  <cellStyles count="7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styles" Target="styles.xml"/><Relationship Id="rId21" Type="http://schemas.openxmlformats.org/officeDocument/2006/relationships/sharedStrings" Target="sharedStrings.xml"/><Relationship Id="rId22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theme" Target="theme/theme1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S13"/>
  <sheetViews>
    <sheetView workbookViewId="0">
      <selection activeCell="R7" sqref="R7"/>
    </sheetView>
  </sheetViews>
  <sheetFormatPr baseColWidth="10" defaultRowHeight="15" x14ac:dyDescent="0"/>
  <cols>
    <col min="2" max="2" width="11.83203125" bestFit="1" customWidth="1"/>
    <col min="3" max="3" width="15.1640625" bestFit="1" customWidth="1"/>
    <col min="4" max="4" width="14.1640625" customWidth="1"/>
  </cols>
  <sheetData>
    <row r="2" spans="1:19">
      <c r="C2" s="1" t="s">
        <v>0</v>
      </c>
      <c r="D2" s="1" t="s">
        <v>7</v>
      </c>
      <c r="E2">
        <v>5.73</v>
      </c>
      <c r="F2">
        <f>E2*10000</f>
        <v>57300.000000000007</v>
      </c>
    </row>
    <row r="3" spans="1:19">
      <c r="C3" s="1" t="s">
        <v>1</v>
      </c>
    </row>
    <row r="4" spans="1:19">
      <c r="C4" s="1"/>
    </row>
    <row r="5" spans="1:19">
      <c r="C5" s="1" t="s">
        <v>5</v>
      </c>
      <c r="D5" s="2">
        <v>42944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</row>
    <row r="6" spans="1:19">
      <c r="B6" s="15">
        <f>SUM(D6:MI6)</f>
        <v>16665.43</v>
      </c>
      <c r="C6" s="1" t="s">
        <v>2</v>
      </c>
      <c r="D6" s="5">
        <v>716.65</v>
      </c>
      <c r="E6" s="6">
        <v>3356.54</v>
      </c>
      <c r="F6" s="5">
        <v>1618.98</v>
      </c>
      <c r="G6" s="6">
        <v>534.94000000000005</v>
      </c>
      <c r="H6" s="5">
        <v>3517.1</v>
      </c>
      <c r="I6" s="5">
        <v>1392.28</v>
      </c>
      <c r="J6" s="5">
        <v>1483.73</v>
      </c>
      <c r="K6" s="5">
        <v>1031.3</v>
      </c>
      <c r="L6" s="5">
        <v>618.53</v>
      </c>
      <c r="M6" s="5">
        <v>536.73</v>
      </c>
      <c r="N6" s="5">
        <v>-104.72</v>
      </c>
      <c r="O6" s="5">
        <v>552.15</v>
      </c>
      <c r="P6" s="5">
        <v>206.12</v>
      </c>
      <c r="Q6" s="5">
        <v>132.47999999999999</v>
      </c>
      <c r="R6" s="5">
        <v>586.94000000000005</v>
      </c>
      <c r="S6" s="5">
        <v>485.68</v>
      </c>
    </row>
    <row r="7" spans="1:19">
      <c r="C7" s="1" t="s">
        <v>3</v>
      </c>
      <c r="D7">
        <v>16.829999999999998</v>
      </c>
      <c r="E7">
        <v>17.36</v>
      </c>
      <c r="F7">
        <v>17.329999999999998</v>
      </c>
      <c r="G7">
        <v>17.350000000000001</v>
      </c>
      <c r="H7">
        <v>17.55</v>
      </c>
      <c r="I7">
        <v>17.38</v>
      </c>
      <c r="J7">
        <v>17.07</v>
      </c>
      <c r="K7">
        <v>17</v>
      </c>
      <c r="L7">
        <v>16.93</v>
      </c>
      <c r="M7">
        <v>16.95</v>
      </c>
      <c r="N7">
        <v>17.07</v>
      </c>
      <c r="O7">
        <v>17.11</v>
      </c>
      <c r="P7">
        <v>16.989999999999998</v>
      </c>
      <c r="Q7">
        <v>16.899999999999999</v>
      </c>
      <c r="R7">
        <v>17.07</v>
      </c>
      <c r="S7">
        <v>17.09</v>
      </c>
    </row>
    <row r="8" spans="1:19">
      <c r="A8" s="8">
        <f>B8/F2</f>
        <v>1.6848019758869535E-2</v>
      </c>
      <c r="B8" s="7">
        <f>SUM(D8:MI8)</f>
        <v>965.39153218322451</v>
      </c>
      <c r="C8" s="1" t="s">
        <v>4</v>
      </c>
      <c r="D8">
        <f>D6/D7</f>
        <v>42.58169934640523</v>
      </c>
      <c r="E8">
        <f t="shared" ref="E8:H8" si="0">E6/E7</f>
        <v>193.34907834101384</v>
      </c>
      <c r="F8">
        <f t="shared" si="0"/>
        <v>93.420657818811321</v>
      </c>
      <c r="G8">
        <f t="shared" si="0"/>
        <v>30.832276657060518</v>
      </c>
      <c r="H8">
        <f t="shared" si="0"/>
        <v>200.4045584045584</v>
      </c>
      <c r="I8">
        <f t="shared" ref="I8:J8" si="1">I6/I7</f>
        <v>80.108170310701965</v>
      </c>
      <c r="J8">
        <f t="shared" si="1"/>
        <v>86.920328060925598</v>
      </c>
      <c r="K8">
        <f t="shared" ref="K8:L8" si="2">K6/K7</f>
        <v>60.664705882352941</v>
      </c>
      <c r="L8">
        <f t="shared" si="2"/>
        <v>36.53455404607206</v>
      </c>
      <c r="M8">
        <f t="shared" ref="M8:O8" si="3">M6/M7</f>
        <v>31.665486725663719</v>
      </c>
      <c r="N8">
        <f t="shared" si="3"/>
        <v>-6.1347393087287641</v>
      </c>
      <c r="O8">
        <f t="shared" si="3"/>
        <v>32.270601987142022</v>
      </c>
      <c r="P8">
        <f t="shared" ref="P8:Q8" si="4">P6/P7</f>
        <v>12.131842260153032</v>
      </c>
      <c r="Q8">
        <f t="shared" si="4"/>
        <v>7.8390532544378697</v>
      </c>
      <c r="R8">
        <f t="shared" ref="R8:S8" si="5">R6/R7</f>
        <v>34.384299941417694</v>
      </c>
      <c r="S8">
        <f t="shared" si="5"/>
        <v>28.418958455236982</v>
      </c>
    </row>
    <row r="12" spans="1:19">
      <c r="C12" s="1" t="s">
        <v>27</v>
      </c>
      <c r="D12" s="1" t="s">
        <v>28</v>
      </c>
    </row>
    <row r="13" spans="1:19">
      <c r="C13">
        <v>1000</v>
      </c>
      <c r="D13">
        <v>17.239999999999998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2:S13"/>
  <sheetViews>
    <sheetView topLeftCell="C2" workbookViewId="0">
      <selection activeCell="S7" sqref="S7"/>
    </sheetView>
  </sheetViews>
  <sheetFormatPr baseColWidth="10" defaultRowHeight="15" x14ac:dyDescent="0"/>
  <cols>
    <col min="2" max="2" width="12.83203125" bestFit="1" customWidth="1"/>
    <col min="3" max="4" width="15.1640625" bestFit="1" customWidth="1"/>
  </cols>
  <sheetData>
    <row r="2" spans="1:19">
      <c r="C2" s="1" t="s">
        <v>10</v>
      </c>
      <c r="D2" s="1" t="s">
        <v>7</v>
      </c>
      <c r="E2">
        <v>955.58</v>
      </c>
      <c r="F2">
        <f>E2*10000</f>
        <v>9555800</v>
      </c>
    </row>
    <row r="3" spans="1:19">
      <c r="C3" s="1" t="s">
        <v>1</v>
      </c>
    </row>
    <row r="4" spans="1:19">
      <c r="C4" s="1"/>
    </row>
    <row r="5" spans="1:1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</row>
    <row r="6" spans="1:19">
      <c r="B6" s="15">
        <f>SUM(D6:MI6)</f>
        <v>13159.970000000003</v>
      </c>
      <c r="C6" s="1" t="s">
        <v>2</v>
      </c>
      <c r="D6" s="5">
        <v>12051.06</v>
      </c>
      <c r="E6" s="6">
        <v>4064.21</v>
      </c>
      <c r="F6" s="5">
        <v>-5780.02</v>
      </c>
      <c r="G6" s="6">
        <v>5066.84</v>
      </c>
      <c r="H6" s="5">
        <v>-7926.78</v>
      </c>
      <c r="I6" s="5">
        <v>-577.05999999999995</v>
      </c>
      <c r="J6" s="5">
        <v>20892.509999999998</v>
      </c>
      <c r="K6" s="5">
        <v>3421.93</v>
      </c>
      <c r="L6" s="5">
        <v>-6422.31</v>
      </c>
      <c r="M6" s="5">
        <v>7295.31</v>
      </c>
      <c r="N6" s="5">
        <v>7988.74</v>
      </c>
      <c r="O6" s="5">
        <v>-12717.05</v>
      </c>
      <c r="P6" s="5">
        <v>-2480.6</v>
      </c>
      <c r="Q6" s="5">
        <v>-8137.05</v>
      </c>
      <c r="R6" s="5">
        <v>-816.29</v>
      </c>
      <c r="S6" s="5">
        <v>-2763.47</v>
      </c>
    </row>
    <row r="7" spans="1:19">
      <c r="C7" s="1" t="s">
        <v>3</v>
      </c>
      <c r="D7" s="4">
        <v>6</v>
      </c>
      <c r="E7" s="3">
        <v>5.98</v>
      </c>
      <c r="F7" s="3">
        <v>5.97</v>
      </c>
      <c r="G7" s="3">
        <v>5.92</v>
      </c>
      <c r="H7" s="3">
        <v>5.94</v>
      </c>
      <c r="I7" s="3">
        <v>5.92</v>
      </c>
      <c r="J7" s="3">
        <v>6.02</v>
      </c>
      <c r="K7" s="3">
        <v>5.99</v>
      </c>
      <c r="L7" s="3">
        <v>5.95</v>
      </c>
      <c r="M7" s="3">
        <v>5.96</v>
      </c>
      <c r="N7" s="3">
        <v>6.03</v>
      </c>
      <c r="O7" s="3">
        <v>6.07</v>
      </c>
      <c r="P7" s="3">
        <v>6.06</v>
      </c>
      <c r="Q7" s="3">
        <v>6.06</v>
      </c>
      <c r="R7" s="3">
        <v>6.01</v>
      </c>
      <c r="S7" s="3">
        <v>5.99</v>
      </c>
    </row>
    <row r="8" spans="1:19">
      <c r="A8" s="8">
        <f>B8/F2</f>
        <v>2.3136378648553975E-4</v>
      </c>
      <c r="B8" s="7">
        <f>SUM(D8:MI8)</f>
        <v>2210.8660708985208</v>
      </c>
      <c r="C8" s="1" t="s">
        <v>4</v>
      </c>
      <c r="D8">
        <f>D6/D7</f>
        <v>2008.51</v>
      </c>
      <c r="E8">
        <f t="shared" ref="E8:H8" si="0">E6/E7</f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ref="I8:J8" si="1">I6/I7</f>
        <v>-97.47635135135134</v>
      </c>
      <c r="J8">
        <f t="shared" si="1"/>
        <v>3470.5166112956808</v>
      </c>
      <c r="K8">
        <f t="shared" ref="K8:L8" si="2">K6/K7</f>
        <v>571.27378964941568</v>
      </c>
      <c r="L8">
        <f t="shared" si="2"/>
        <v>-1079.3798319327732</v>
      </c>
      <c r="M8">
        <f t="shared" ref="M8:O8" si="3">M6/M7</f>
        <v>1224.045302013423</v>
      </c>
      <c r="N8">
        <f t="shared" si="3"/>
        <v>1324.8325041459368</v>
      </c>
      <c r="O8">
        <f t="shared" si="3"/>
        <v>-2095.0658978583192</v>
      </c>
      <c r="P8">
        <f t="shared" ref="P8:Q8" si="4">P6/P7</f>
        <v>-409.33993399339937</v>
      </c>
      <c r="Q8">
        <f t="shared" si="4"/>
        <v>-1342.7475247524753</v>
      </c>
      <c r="R8">
        <f t="shared" ref="R8:S8" si="5">R6/R7</f>
        <v>-135.82196339434276</v>
      </c>
      <c r="S8">
        <f t="shared" si="5"/>
        <v>-461.34724540901499</v>
      </c>
    </row>
    <row r="12" spans="1:19">
      <c r="C12" s="17" t="s">
        <v>27</v>
      </c>
      <c r="D12" s="17" t="s">
        <v>28</v>
      </c>
    </row>
    <row r="13" spans="1:19">
      <c r="C13" s="10">
        <v>1000</v>
      </c>
      <c r="D13" s="10">
        <v>7.5910000000000002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 tint="0.39997558519241921"/>
  </sheetPr>
  <dimension ref="A2:S13"/>
  <sheetViews>
    <sheetView topLeftCell="D1" workbookViewId="0">
      <selection activeCell="S7" sqref="S7"/>
    </sheetView>
  </sheetViews>
  <sheetFormatPr baseColWidth="10" defaultRowHeight="15" x14ac:dyDescent="0"/>
  <cols>
    <col min="2" max="2" width="11.83203125" bestFit="1" customWidth="1"/>
    <col min="3" max="4" width="15.1640625" bestFit="1" customWidth="1"/>
  </cols>
  <sheetData>
    <row r="2" spans="1:19">
      <c r="C2" s="1" t="s">
        <v>11</v>
      </c>
      <c r="D2" s="1" t="s">
        <v>7</v>
      </c>
      <c r="E2">
        <v>4.05</v>
      </c>
      <c r="F2">
        <f>E2*10000</f>
        <v>40500</v>
      </c>
    </row>
    <row r="3" spans="1:19">
      <c r="C3" s="1" t="s">
        <v>1</v>
      </c>
    </row>
    <row r="4" spans="1:19">
      <c r="C4" s="1"/>
    </row>
    <row r="5" spans="1:1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</row>
    <row r="6" spans="1:19">
      <c r="B6" s="15">
        <f>SUM(D6:MI6)</f>
        <v>7262.5199999999995</v>
      </c>
      <c r="C6" s="1" t="s">
        <v>2</v>
      </c>
      <c r="D6" s="5">
        <v>47.13</v>
      </c>
      <c r="E6" s="6">
        <v>340.97</v>
      </c>
      <c r="F6" s="5">
        <v>-32.82</v>
      </c>
      <c r="G6" s="6">
        <v>3671.71</v>
      </c>
      <c r="H6" s="5">
        <v>-266.42</v>
      </c>
      <c r="I6" s="5">
        <v>1139.07</v>
      </c>
      <c r="J6" s="5">
        <v>439.94</v>
      </c>
      <c r="K6" s="5">
        <v>-31.17</v>
      </c>
      <c r="L6" s="5">
        <v>250.11</v>
      </c>
      <c r="M6" s="5">
        <v>335.93</v>
      </c>
      <c r="N6" s="5">
        <v>425.25</v>
      </c>
      <c r="O6" s="5">
        <v>12.67</v>
      </c>
      <c r="P6" s="5">
        <v>-296.93</v>
      </c>
      <c r="Q6" s="5">
        <v>1739.8</v>
      </c>
      <c r="R6" s="5">
        <v>-385.21</v>
      </c>
      <c r="S6" s="5">
        <v>-127.51</v>
      </c>
    </row>
    <row r="7" spans="1:19">
      <c r="C7" s="1" t="s">
        <v>3</v>
      </c>
      <c r="D7" s="4">
        <v>16.45</v>
      </c>
      <c r="E7" s="3">
        <v>16.61</v>
      </c>
      <c r="F7" s="3">
        <v>16.690000000000001</v>
      </c>
      <c r="G7" s="3">
        <v>18.36</v>
      </c>
      <c r="H7" s="3">
        <v>18.41</v>
      </c>
      <c r="I7" s="3">
        <v>18.57</v>
      </c>
      <c r="J7" s="3">
        <v>18.5</v>
      </c>
      <c r="K7" s="3">
        <v>18.149999999999999</v>
      </c>
      <c r="L7" s="3">
        <v>17.829999999999998</v>
      </c>
      <c r="M7" s="3">
        <v>17.899999999999999</v>
      </c>
      <c r="N7" s="3">
        <v>18.149999999999999</v>
      </c>
      <c r="O7" s="3">
        <v>18.18</v>
      </c>
      <c r="P7" s="3">
        <v>17.829999999999998</v>
      </c>
      <c r="Q7" s="3">
        <v>18.36</v>
      </c>
      <c r="R7" s="3">
        <v>18.16</v>
      </c>
      <c r="S7" s="3">
        <v>18.23</v>
      </c>
    </row>
    <row r="8" spans="1:19">
      <c r="A8" s="8">
        <f>B8/F2</f>
        <v>9.8065033792834114E-3</v>
      </c>
      <c r="B8" s="7">
        <f>SUM(D8:MI8)</f>
        <v>397.16338686097816</v>
      </c>
      <c r="C8" s="1" t="s">
        <v>4</v>
      </c>
      <c r="D8">
        <f>D6/D7</f>
        <v>2.8650455927051675</v>
      </c>
      <c r="E8">
        <f t="shared" ref="E8:H8" si="0">E6/E7</f>
        <v>20.527995183624324</v>
      </c>
      <c r="F8">
        <f t="shared" si="0"/>
        <v>-1.9664469742360693</v>
      </c>
      <c r="G8">
        <f t="shared" si="0"/>
        <v>199.98420479302834</v>
      </c>
      <c r="H8">
        <f t="shared" si="0"/>
        <v>-14.47148288973384</v>
      </c>
      <c r="I8">
        <f t="shared" ref="I8:J8" si="1">I6/I7</f>
        <v>61.339256865912759</v>
      </c>
      <c r="J8">
        <f t="shared" si="1"/>
        <v>23.780540540540539</v>
      </c>
      <c r="K8">
        <f t="shared" ref="K8:L8" si="2">K6/K7</f>
        <v>-1.7173553719008268</v>
      </c>
      <c r="L8">
        <f t="shared" si="2"/>
        <v>14.027481772293889</v>
      </c>
      <c r="M8">
        <f t="shared" ref="M8:O8" si="3">M6/M7</f>
        <v>18.767039106145255</v>
      </c>
      <c r="N8">
        <f t="shared" si="3"/>
        <v>23.429752066115704</v>
      </c>
      <c r="O8">
        <f t="shared" si="3"/>
        <v>0.6969196919691969</v>
      </c>
      <c r="P8">
        <f t="shared" ref="P8:Q8" si="4">P6/P7</f>
        <v>-16.653393157599552</v>
      </c>
      <c r="Q8">
        <f t="shared" si="4"/>
        <v>94.760348583877999</v>
      </c>
      <c r="R8">
        <f t="shared" ref="R8:S8" si="5">R6/R7</f>
        <v>-21.212004405286343</v>
      </c>
      <c r="S8">
        <f t="shared" si="5"/>
        <v>-6.9945145364783325</v>
      </c>
    </row>
    <row r="12" spans="1:19">
      <c r="C12" s="17" t="s">
        <v>27</v>
      </c>
      <c r="D12" s="17" t="s">
        <v>28</v>
      </c>
    </row>
    <row r="13" spans="1:19">
      <c r="C13" s="10">
        <v>300</v>
      </c>
      <c r="D13" s="10">
        <v>27.286999999999999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13"/>
  <sheetViews>
    <sheetView topLeftCell="D1" workbookViewId="0">
      <selection activeCell="S7" sqref="S7"/>
    </sheetView>
  </sheetViews>
  <sheetFormatPr baseColWidth="10" defaultRowHeight="15" x14ac:dyDescent="0"/>
  <cols>
    <col min="2" max="2" width="15.83203125" customWidth="1"/>
    <col min="3" max="4" width="15.1640625" bestFit="1" customWidth="1"/>
  </cols>
  <sheetData>
    <row r="2" spans="1:19">
      <c r="C2" s="1" t="s">
        <v>13</v>
      </c>
      <c r="D2" s="1" t="s">
        <v>7</v>
      </c>
      <c r="E2">
        <v>6.98</v>
      </c>
      <c r="F2">
        <f>E2*10000</f>
        <v>69800</v>
      </c>
    </row>
    <row r="3" spans="1:19">
      <c r="C3" s="1" t="s">
        <v>1</v>
      </c>
    </row>
    <row r="4" spans="1:19">
      <c r="C4" s="1"/>
    </row>
    <row r="5" spans="1:1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</row>
    <row r="6" spans="1:19">
      <c r="B6" s="15">
        <f>SUM(D6:MI6)</f>
        <v>-10158.059999999998</v>
      </c>
      <c r="C6" s="1" t="s">
        <v>2</v>
      </c>
      <c r="D6" s="5">
        <v>-5587.2</v>
      </c>
      <c r="E6" s="6">
        <v>321.14999999999998</v>
      </c>
      <c r="F6" s="5">
        <v>451.41</v>
      </c>
      <c r="G6" s="6">
        <v>7513.55</v>
      </c>
      <c r="H6" s="5">
        <v>-1473.72</v>
      </c>
      <c r="I6" s="5">
        <v>14284</v>
      </c>
      <c r="J6" s="5">
        <v>-3083.18</v>
      </c>
      <c r="K6" s="5">
        <v>-5598.59</v>
      </c>
      <c r="L6" s="5">
        <v>14506.7</v>
      </c>
      <c r="M6" s="5">
        <v>-9341.89</v>
      </c>
      <c r="N6" s="5">
        <v>-5077.55</v>
      </c>
      <c r="O6" s="5">
        <v>1660.76</v>
      </c>
      <c r="P6" s="5">
        <v>-5062.4799999999996</v>
      </c>
      <c r="Q6" s="5">
        <v>-1474.97</v>
      </c>
      <c r="R6" s="5">
        <v>-2373.5500000000002</v>
      </c>
      <c r="S6" s="5">
        <v>-9822.5</v>
      </c>
    </row>
    <row r="7" spans="1:19">
      <c r="C7" s="1" t="s">
        <v>3</v>
      </c>
      <c r="D7" s="4">
        <v>11.5</v>
      </c>
      <c r="E7" s="3">
        <v>11.5</v>
      </c>
      <c r="F7" s="3">
        <v>11.7</v>
      </c>
      <c r="G7" s="3">
        <v>12.33</v>
      </c>
      <c r="H7" s="3">
        <v>12.22</v>
      </c>
      <c r="I7" s="3">
        <v>12.81</v>
      </c>
      <c r="J7" s="3">
        <v>12.73</v>
      </c>
      <c r="K7" s="3">
        <v>12.29</v>
      </c>
      <c r="L7" s="3">
        <v>13.09</v>
      </c>
      <c r="M7" s="3">
        <v>12.6</v>
      </c>
      <c r="N7" s="3">
        <v>12.56</v>
      </c>
      <c r="O7" s="3">
        <v>12.52</v>
      </c>
      <c r="P7" s="3">
        <v>12.26</v>
      </c>
      <c r="Q7" s="3">
        <v>12.27</v>
      </c>
      <c r="R7" s="3">
        <v>12.28</v>
      </c>
      <c r="S7" s="3">
        <v>12</v>
      </c>
    </row>
    <row r="8" spans="1:19">
      <c r="A8" s="8">
        <f>B8/F2</f>
        <v>-1.3796640217466903E-2</v>
      </c>
      <c r="B8" s="7">
        <f>SUM(D8:MI8)</f>
        <v>-963.0054871791898</v>
      </c>
      <c r="C8" s="1" t="s">
        <v>4</v>
      </c>
      <c r="D8">
        <f>D6/D7</f>
        <v>-485.84347826086957</v>
      </c>
      <c r="E8">
        <f t="shared" ref="E8:H8" si="0">E6/E7</f>
        <v>27.926086956521736</v>
      </c>
      <c r="F8">
        <f t="shared" si="0"/>
        <v>38.582051282051289</v>
      </c>
      <c r="G8">
        <f t="shared" si="0"/>
        <v>609.37145174371449</v>
      </c>
      <c r="H8">
        <f t="shared" si="0"/>
        <v>-120.59901800327332</v>
      </c>
      <c r="I8">
        <f t="shared" ref="I8:J8" si="1">I6/I7</f>
        <v>1115.0663544106167</v>
      </c>
      <c r="J8">
        <f t="shared" si="1"/>
        <v>-242.19795758051845</v>
      </c>
      <c r="K8">
        <f t="shared" ref="K8:L8" si="2">K6/K7</f>
        <v>-455.54027664768108</v>
      </c>
      <c r="L8">
        <f t="shared" si="2"/>
        <v>1108.227654698243</v>
      </c>
      <c r="M8">
        <f t="shared" ref="M8:O8" si="3">M6/M7</f>
        <v>-741.4198412698413</v>
      </c>
      <c r="N8">
        <f t="shared" si="3"/>
        <v>-404.26353503184714</v>
      </c>
      <c r="O8">
        <f t="shared" si="3"/>
        <v>132.6485623003195</v>
      </c>
      <c r="P8">
        <f t="shared" ref="P8:Q8" si="4">P6/P7</f>
        <v>-412.92659053833603</v>
      </c>
      <c r="Q8">
        <f t="shared" si="4"/>
        <v>-120.20945395273024</v>
      </c>
      <c r="R8">
        <f t="shared" ref="R8:S8" si="5">R6/R7</f>
        <v>-193.28583061889253</v>
      </c>
      <c r="S8">
        <f t="shared" si="5"/>
        <v>-818.54166666666663</v>
      </c>
    </row>
    <row r="12" spans="1:19">
      <c r="C12" s="1" t="s">
        <v>27</v>
      </c>
      <c r="D12" s="1" t="s">
        <v>28</v>
      </c>
    </row>
    <row r="13" spans="1:19">
      <c r="C13">
        <v>400</v>
      </c>
      <c r="D13">
        <v>27.524999999999999</v>
      </c>
      <c r="G13" s="1" t="s">
        <v>32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 tint="0.39997558519241921"/>
  </sheetPr>
  <dimension ref="A2:S13"/>
  <sheetViews>
    <sheetView workbookViewId="0">
      <selection activeCell="S7" sqref="S7"/>
    </sheetView>
  </sheetViews>
  <sheetFormatPr baseColWidth="10" defaultRowHeight="15" x14ac:dyDescent="0"/>
  <cols>
    <col min="2" max="2" width="12.83203125" bestFit="1" customWidth="1"/>
    <col min="3" max="4" width="15.1640625" bestFit="1" customWidth="1"/>
  </cols>
  <sheetData>
    <row r="2" spans="1:19">
      <c r="C2" s="1" t="s">
        <v>16</v>
      </c>
      <c r="D2" s="1" t="s">
        <v>7</v>
      </c>
      <c r="E2">
        <v>162.38999999999999</v>
      </c>
      <c r="F2">
        <f>E2*10000</f>
        <v>1623899.9999999998</v>
      </c>
    </row>
    <row r="3" spans="1:19">
      <c r="C3" s="1" t="s">
        <v>1</v>
      </c>
    </row>
    <row r="4" spans="1:19">
      <c r="C4" s="1"/>
    </row>
    <row r="5" spans="1:1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</row>
    <row r="6" spans="1:19">
      <c r="B6" s="15">
        <f>SUM(D6:MI6)</f>
        <v>32203.31</v>
      </c>
      <c r="C6" s="1" t="s">
        <v>2</v>
      </c>
      <c r="D6" s="5">
        <v>6669.91</v>
      </c>
      <c r="E6" s="6">
        <v>622.99</v>
      </c>
      <c r="F6" s="5">
        <v>1046.03</v>
      </c>
      <c r="G6" s="6">
        <v>216.6</v>
      </c>
      <c r="H6" s="5">
        <v>6596.98</v>
      </c>
      <c r="I6" s="5">
        <v>-1071.74</v>
      </c>
      <c r="J6" s="5">
        <v>-888.2</v>
      </c>
      <c r="K6" s="5">
        <v>-615.26</v>
      </c>
      <c r="L6" s="5">
        <v>-241.26</v>
      </c>
      <c r="M6" s="5">
        <v>-2612.46</v>
      </c>
      <c r="N6" s="5">
        <v>8596.9500000000007</v>
      </c>
      <c r="O6" s="5">
        <v>12551.97</v>
      </c>
      <c r="P6" s="5">
        <v>-848.94</v>
      </c>
      <c r="Q6" s="5">
        <v>3839.87</v>
      </c>
      <c r="R6" s="5">
        <v>-1745.65</v>
      </c>
      <c r="S6" s="5">
        <v>85.52</v>
      </c>
    </row>
    <row r="7" spans="1:19">
      <c r="C7" s="1" t="s">
        <v>3</v>
      </c>
      <c r="D7" s="4">
        <v>5.04</v>
      </c>
      <c r="E7" s="3">
        <v>5.04</v>
      </c>
      <c r="F7" s="3">
        <v>5.03</v>
      </c>
      <c r="G7" s="3">
        <v>5.01</v>
      </c>
      <c r="H7" s="3">
        <v>5.08</v>
      </c>
      <c r="I7" s="3">
        <v>5.05</v>
      </c>
      <c r="J7" s="3">
        <v>5.0599999999999996</v>
      </c>
      <c r="K7" s="3">
        <v>5.04</v>
      </c>
      <c r="L7" s="3">
        <v>5.01</v>
      </c>
      <c r="M7" s="3">
        <v>4.97</v>
      </c>
      <c r="N7" s="3">
        <v>5.0599999999999996</v>
      </c>
      <c r="O7" s="3">
        <v>5.1100000000000003</v>
      </c>
      <c r="P7" s="3">
        <v>5.09</v>
      </c>
      <c r="Q7" s="3">
        <v>5.12</v>
      </c>
      <c r="R7" s="3">
        <v>5.07</v>
      </c>
      <c r="S7" s="3">
        <v>5.08</v>
      </c>
    </row>
    <row r="8" spans="1:19">
      <c r="A8" s="8">
        <f>B8/F2</f>
        <v>3.8944808678265759E-3</v>
      </c>
      <c r="B8" s="7">
        <f>SUM(D8:MI8)</f>
        <v>6324.2474812635755</v>
      </c>
      <c r="C8" s="1" t="s">
        <v>4</v>
      </c>
      <c r="D8">
        <f>D6/D7</f>
        <v>1323.3948412698412</v>
      </c>
      <c r="E8">
        <f t="shared" ref="E8:H8" si="0">E6/E7</f>
        <v>123.60912698412699</v>
      </c>
      <c r="F8">
        <f t="shared" si="0"/>
        <v>207.95825049701787</v>
      </c>
      <c r="G8">
        <f t="shared" si="0"/>
        <v>43.233532934131738</v>
      </c>
      <c r="H8">
        <f t="shared" si="0"/>
        <v>1298.6181102362204</v>
      </c>
      <c r="I8">
        <f t="shared" ref="I8:J8" si="1">I6/I7</f>
        <v>-212.22574257425742</v>
      </c>
      <c r="J8">
        <f t="shared" si="1"/>
        <v>-175.53359683794469</v>
      </c>
      <c r="K8">
        <f t="shared" ref="K8:L8" si="2">K6/K7</f>
        <v>-122.07539682539682</v>
      </c>
      <c r="L8">
        <f t="shared" si="2"/>
        <v>-48.155688622754489</v>
      </c>
      <c r="M8">
        <f t="shared" ref="M8:O8" si="3">M6/M7</f>
        <v>-525.6458752515091</v>
      </c>
      <c r="N8">
        <f t="shared" si="3"/>
        <v>1699.0019762845852</v>
      </c>
      <c r="O8">
        <f t="shared" si="3"/>
        <v>2456.3542074363991</v>
      </c>
      <c r="P8">
        <f t="shared" ref="P8:Q8" si="4">P6/P7</f>
        <v>-166.7858546168959</v>
      </c>
      <c r="Q8">
        <f t="shared" si="4"/>
        <v>749.974609375</v>
      </c>
      <c r="R8">
        <f t="shared" ref="R8:S8" si="5">R6/R7</f>
        <v>-344.30966469428006</v>
      </c>
      <c r="S8">
        <f t="shared" si="5"/>
        <v>16.834645669291337</v>
      </c>
    </row>
    <row r="12" spans="1:19">
      <c r="C12" s="1" t="s">
        <v>27</v>
      </c>
      <c r="D12" s="1" t="s">
        <v>28</v>
      </c>
    </row>
    <row r="13" spans="1:19">
      <c r="C13">
        <v>800</v>
      </c>
      <c r="D13">
        <v>9.1660000000000004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13"/>
  <sheetViews>
    <sheetView workbookViewId="0">
      <selection activeCell="S7" sqref="S7"/>
    </sheetView>
  </sheetViews>
  <sheetFormatPr baseColWidth="10" defaultRowHeight="15" x14ac:dyDescent="0"/>
  <cols>
    <col min="2" max="2" width="12.83203125" bestFit="1" customWidth="1"/>
    <col min="3" max="4" width="15.1640625" bestFit="1" customWidth="1"/>
  </cols>
  <sheetData>
    <row r="2" spans="1:19">
      <c r="C2" s="1" t="s">
        <v>19</v>
      </c>
      <c r="D2" s="1" t="s">
        <v>7</v>
      </c>
      <c r="E2">
        <v>18.72</v>
      </c>
      <c r="F2">
        <f>E2*10000</f>
        <v>187200</v>
      </c>
    </row>
    <row r="3" spans="1:19">
      <c r="C3" s="1" t="s">
        <v>1</v>
      </c>
    </row>
    <row r="4" spans="1:19">
      <c r="C4" s="1"/>
    </row>
    <row r="5" spans="1:1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</row>
    <row r="6" spans="1:19">
      <c r="B6" s="15">
        <f>SUM(D6:MI6)</f>
        <v>-82.179999999999751</v>
      </c>
      <c r="C6" s="1" t="s">
        <v>2</v>
      </c>
      <c r="D6" s="5">
        <v>-1260.6400000000001</v>
      </c>
      <c r="E6" s="6">
        <v>814.23</v>
      </c>
      <c r="F6" s="5">
        <v>544.08000000000004</v>
      </c>
      <c r="G6" s="6">
        <v>92.02</v>
      </c>
      <c r="H6" s="5">
        <v>4107.3900000000003</v>
      </c>
      <c r="I6" s="5">
        <v>-2368.12</v>
      </c>
      <c r="J6" s="5">
        <v>0.45</v>
      </c>
      <c r="K6" s="5">
        <v>-866.54</v>
      </c>
      <c r="L6" s="5">
        <v>-560.17999999999995</v>
      </c>
      <c r="M6" s="5">
        <v>-293.70999999999998</v>
      </c>
      <c r="N6" s="5">
        <v>380.5</v>
      </c>
      <c r="O6" s="5">
        <v>273.60000000000002</v>
      </c>
      <c r="P6" s="5">
        <v>-716.34</v>
      </c>
      <c r="Q6" s="5">
        <v>-165.51</v>
      </c>
      <c r="R6" s="5">
        <v>-233.22</v>
      </c>
      <c r="S6" s="5">
        <v>169.81</v>
      </c>
    </row>
    <row r="7" spans="1:19">
      <c r="C7" s="1" t="s">
        <v>3</v>
      </c>
      <c r="D7" s="4">
        <v>3.04</v>
      </c>
      <c r="E7" s="3">
        <v>3.09</v>
      </c>
      <c r="F7" s="3">
        <v>3.12</v>
      </c>
      <c r="G7" s="3">
        <v>3.15</v>
      </c>
      <c r="H7" s="3">
        <v>3.25</v>
      </c>
      <c r="I7" s="3">
        <v>3.16</v>
      </c>
      <c r="J7" s="3">
        <v>3.18</v>
      </c>
      <c r="K7" s="3">
        <v>3.14</v>
      </c>
      <c r="L7" s="3">
        <v>3.14</v>
      </c>
      <c r="M7" s="3">
        <v>3.11</v>
      </c>
      <c r="N7" s="3">
        <v>3.14</v>
      </c>
      <c r="O7" s="3">
        <v>3.17</v>
      </c>
      <c r="P7" s="3">
        <v>3.13</v>
      </c>
      <c r="Q7" s="3">
        <v>3.14</v>
      </c>
      <c r="R7" s="3">
        <v>3.15</v>
      </c>
      <c r="S7" s="3">
        <v>3.16</v>
      </c>
    </row>
    <row r="8" spans="1:19">
      <c r="A8" s="8">
        <f>B8/F2</f>
        <v>-4.0720780923615804E-4</v>
      </c>
      <c r="B8" s="7">
        <f>SUM(D8:MI8)</f>
        <v>-76.229301889008781</v>
      </c>
      <c r="C8" s="1" t="s">
        <v>4</v>
      </c>
      <c r="D8">
        <f>D6/D7</f>
        <v>-414.68421052631584</v>
      </c>
      <c r="E8">
        <f t="shared" ref="E8:H8" si="0">E6/E7</f>
        <v>263.50485436893206</v>
      </c>
      <c r="F8">
        <f t="shared" si="0"/>
        <v>174.38461538461539</v>
      </c>
      <c r="G8">
        <f t="shared" si="0"/>
        <v>29.212698412698412</v>
      </c>
      <c r="H8">
        <f t="shared" si="0"/>
        <v>1263.8123076923077</v>
      </c>
      <c r="I8">
        <f t="shared" ref="I8:J8" si="1">I6/I7</f>
        <v>-749.40506329113919</v>
      </c>
      <c r="J8">
        <f t="shared" si="1"/>
        <v>0.14150943396226415</v>
      </c>
      <c r="K8">
        <f t="shared" ref="K8:L8" si="2">K6/K7</f>
        <v>-275.96815286624201</v>
      </c>
      <c r="L8">
        <f t="shared" si="2"/>
        <v>-178.40127388535029</v>
      </c>
      <c r="M8">
        <f t="shared" ref="M8:O8" si="3">M6/M7</f>
        <v>-94.440514469453376</v>
      </c>
      <c r="N8">
        <f t="shared" si="3"/>
        <v>121.17834394904457</v>
      </c>
      <c r="O8">
        <f t="shared" si="3"/>
        <v>86.309148264984231</v>
      </c>
      <c r="P8">
        <f t="shared" ref="P8:Q8" si="4">P6/P7</f>
        <v>-228.86261980830673</v>
      </c>
      <c r="Q8">
        <f t="shared" si="4"/>
        <v>-52.710191082802545</v>
      </c>
      <c r="R8">
        <f t="shared" ref="R8:S8" si="5">R6/R7</f>
        <v>-74.038095238095238</v>
      </c>
      <c r="S8">
        <f t="shared" si="5"/>
        <v>53.7373417721519</v>
      </c>
    </row>
    <row r="12" spans="1:19">
      <c r="C12" s="17" t="s">
        <v>27</v>
      </c>
      <c r="D12" s="17" t="s">
        <v>28</v>
      </c>
    </row>
    <row r="13" spans="1:19">
      <c r="C13" s="10">
        <v>600</v>
      </c>
      <c r="D13" s="10">
        <v>7.2480000000000002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2:S13"/>
  <sheetViews>
    <sheetView workbookViewId="0">
      <selection activeCell="S7" sqref="S7"/>
    </sheetView>
  </sheetViews>
  <sheetFormatPr baseColWidth="10" defaultRowHeight="15" x14ac:dyDescent="0"/>
  <cols>
    <col min="2" max="2" width="12.83203125" bestFit="1" customWidth="1"/>
    <col min="3" max="4" width="15.1640625" bestFit="1" customWidth="1"/>
  </cols>
  <sheetData>
    <row r="2" spans="1:19">
      <c r="C2" s="1" t="s">
        <v>20</v>
      </c>
      <c r="D2" s="1" t="s">
        <v>7</v>
      </c>
      <c r="E2">
        <v>16.73</v>
      </c>
      <c r="F2">
        <f>E2*10000</f>
        <v>167300</v>
      </c>
    </row>
    <row r="3" spans="1:19">
      <c r="C3" s="1" t="s">
        <v>1</v>
      </c>
    </row>
    <row r="4" spans="1:19">
      <c r="C4" s="1"/>
    </row>
    <row r="5" spans="1:1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</row>
    <row r="6" spans="1:19">
      <c r="B6" s="15">
        <f>SUM(D6:MI6)</f>
        <v>6046.9100000000008</v>
      </c>
      <c r="C6" s="1" t="s">
        <v>2</v>
      </c>
      <c r="D6" s="5">
        <v>-296.07</v>
      </c>
      <c r="E6" s="6">
        <v>191.78</v>
      </c>
      <c r="F6" s="5">
        <v>355.5</v>
      </c>
      <c r="G6" s="6">
        <v>1391.63</v>
      </c>
      <c r="H6" s="5">
        <v>1681.46</v>
      </c>
      <c r="I6" s="5">
        <v>-1.31</v>
      </c>
      <c r="J6" s="5">
        <v>1020.58</v>
      </c>
      <c r="K6" s="5">
        <v>1803.04</v>
      </c>
      <c r="L6" s="5">
        <v>664.46</v>
      </c>
      <c r="M6" s="5">
        <v>961.8</v>
      </c>
      <c r="N6" s="5">
        <v>213.69</v>
      </c>
      <c r="O6" s="5">
        <v>-201.84</v>
      </c>
      <c r="P6" s="5">
        <v>-755.77</v>
      </c>
      <c r="Q6" s="5">
        <v>-941.92</v>
      </c>
      <c r="R6" s="5">
        <v>-38.090000000000003</v>
      </c>
      <c r="S6" s="5">
        <v>-2.0299999999999998</v>
      </c>
    </row>
    <row r="7" spans="1:19">
      <c r="C7" s="1" t="s">
        <v>3</v>
      </c>
      <c r="D7" s="4">
        <v>4.37</v>
      </c>
      <c r="E7" s="3">
        <v>4.4400000000000004</v>
      </c>
      <c r="F7" s="3">
        <v>4.43</v>
      </c>
      <c r="G7" s="3">
        <v>4.49</v>
      </c>
      <c r="H7" s="3">
        <v>4.51</v>
      </c>
      <c r="I7" s="3">
        <v>4.53</v>
      </c>
      <c r="J7" s="3">
        <v>4.57</v>
      </c>
      <c r="K7" s="3">
        <v>4.59</v>
      </c>
      <c r="L7" s="3">
        <v>4.5199999999999996</v>
      </c>
      <c r="M7" s="3">
        <v>4.5199999999999996</v>
      </c>
      <c r="N7" s="3">
        <v>4.57</v>
      </c>
      <c r="O7" s="3">
        <v>4.6100000000000003</v>
      </c>
      <c r="P7" s="3">
        <v>4.59</v>
      </c>
      <c r="Q7" s="3">
        <v>4.58</v>
      </c>
      <c r="R7" s="3">
        <v>4.62</v>
      </c>
      <c r="S7" s="3">
        <v>4.63</v>
      </c>
    </row>
    <row r="8" spans="1:19">
      <c r="A8" s="8">
        <f>B8/F2</f>
        <v>7.9981008629098696E-3</v>
      </c>
      <c r="B8" s="7">
        <f>SUM(D8:MI8)</f>
        <v>1338.0822743648212</v>
      </c>
      <c r="C8" s="1" t="s">
        <v>4</v>
      </c>
      <c r="D8">
        <f>D6/D7</f>
        <v>-67.750572082379861</v>
      </c>
      <c r="E8">
        <f t="shared" ref="E8:I8" si="0">E6/E7</f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ref="J8:K8" si="1">J6/J7</f>
        <v>223.32166301969366</v>
      </c>
      <c r="K8">
        <f t="shared" si="1"/>
        <v>392.81917211328977</v>
      </c>
      <c r="L8">
        <f t="shared" ref="L8:M8" si="2">L6/L7</f>
        <v>147.00442477876109</v>
      </c>
      <c r="M8">
        <f t="shared" si="2"/>
        <v>212.78761061946904</v>
      </c>
      <c r="N8">
        <f t="shared" ref="N8:O8" si="3">N6/N7</f>
        <v>46.759299781181618</v>
      </c>
      <c r="O8">
        <f t="shared" si="3"/>
        <v>-43.783080260303684</v>
      </c>
      <c r="P8">
        <f t="shared" ref="P8:Q8" si="4">P6/P7</f>
        <v>-164.65577342047931</v>
      </c>
      <c r="Q8">
        <f t="shared" si="4"/>
        <v>-205.65938864628819</v>
      </c>
      <c r="R8">
        <f t="shared" ref="R8:S8" si="5">R6/R7</f>
        <v>-8.2445887445887447</v>
      </c>
      <c r="S8">
        <f t="shared" si="5"/>
        <v>-0.43844492440604749</v>
      </c>
    </row>
    <row r="12" spans="1:19">
      <c r="C12" s="17" t="s">
        <v>27</v>
      </c>
      <c r="D12" s="17" t="s">
        <v>28</v>
      </c>
    </row>
    <row r="13" spans="1:19">
      <c r="C13" s="10">
        <v>400</v>
      </c>
      <c r="D13" s="10">
        <v>8.4030000000000005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13"/>
  <sheetViews>
    <sheetView workbookViewId="0">
      <selection activeCell="S7" sqref="S7"/>
    </sheetView>
  </sheetViews>
  <sheetFormatPr baseColWidth="10" defaultRowHeight="15" x14ac:dyDescent="0"/>
  <cols>
    <col min="2" max="2" width="17.6640625" customWidth="1"/>
    <col min="3" max="4" width="15.1640625" bestFit="1" customWidth="1"/>
  </cols>
  <sheetData>
    <row r="2" spans="1:19">
      <c r="C2" s="1" t="s">
        <v>21</v>
      </c>
      <c r="D2" s="1" t="s">
        <v>7</v>
      </c>
      <c r="E2">
        <v>5.4</v>
      </c>
      <c r="F2">
        <f>E2*10000</f>
        <v>54000</v>
      </c>
    </row>
    <row r="3" spans="1:19">
      <c r="C3" s="1" t="s">
        <v>1</v>
      </c>
    </row>
    <row r="4" spans="1:19">
      <c r="C4" s="1"/>
    </row>
    <row r="5" spans="1:1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</row>
    <row r="6" spans="1:19">
      <c r="B6" s="15">
        <f>SUM(D6:MI6)</f>
        <v>-736.90000000000009</v>
      </c>
      <c r="C6" s="1" t="s">
        <v>2</v>
      </c>
      <c r="D6" s="5">
        <v>77.569999999999993</v>
      </c>
      <c r="E6" s="6">
        <v>214.59</v>
      </c>
      <c r="F6" s="5">
        <v>79.16</v>
      </c>
      <c r="G6" s="6">
        <v>44.29</v>
      </c>
      <c r="H6" s="5">
        <v>75.2</v>
      </c>
      <c r="I6" s="5">
        <v>-124.32</v>
      </c>
      <c r="J6" s="5">
        <v>-122.46</v>
      </c>
      <c r="K6" s="5">
        <v>-332.37</v>
      </c>
      <c r="L6" s="5">
        <v>244.05</v>
      </c>
      <c r="M6" s="5">
        <v>-301.54000000000002</v>
      </c>
      <c r="N6" s="5">
        <v>250.6</v>
      </c>
      <c r="O6" s="5">
        <v>-40.78</v>
      </c>
      <c r="P6" s="5">
        <v>-320.97000000000003</v>
      </c>
      <c r="Q6" s="5">
        <v>23.87</v>
      </c>
      <c r="R6" s="5">
        <v>-216.73</v>
      </c>
      <c r="S6" s="5">
        <v>-287.06</v>
      </c>
    </row>
    <row r="7" spans="1:19">
      <c r="C7" s="1" t="s">
        <v>3</v>
      </c>
      <c r="D7" s="4">
        <v>5.72</v>
      </c>
      <c r="E7" s="3">
        <v>5.86</v>
      </c>
      <c r="F7" s="3">
        <v>5.9</v>
      </c>
      <c r="G7" s="3">
        <v>5.93</v>
      </c>
      <c r="H7" s="3">
        <v>5.95</v>
      </c>
      <c r="I7" s="3">
        <v>5.95</v>
      </c>
      <c r="J7" s="3">
        <v>6.07</v>
      </c>
      <c r="K7" s="3">
        <v>5.94</v>
      </c>
      <c r="L7" s="3">
        <v>6.02</v>
      </c>
      <c r="M7" s="3">
        <v>5.94</v>
      </c>
      <c r="N7" s="3">
        <v>6.02</v>
      </c>
      <c r="O7" s="3">
        <v>6.04</v>
      </c>
      <c r="P7" s="3">
        <v>6.04</v>
      </c>
      <c r="Q7" s="3">
        <v>6.11</v>
      </c>
      <c r="R7" s="3">
        <v>6.12</v>
      </c>
      <c r="S7" s="3">
        <v>6.16</v>
      </c>
    </row>
    <row r="8" spans="1:19">
      <c r="A8" s="8">
        <f>B8/F2</f>
        <v>-2.2206388869177949E-3</v>
      </c>
      <c r="B8" s="7">
        <f>SUM(D8:MI8)</f>
        <v>-119.91449989356093</v>
      </c>
      <c r="C8" s="1" t="s">
        <v>4</v>
      </c>
      <c r="D8">
        <f>D6/D7</f>
        <v>13.56118881118881</v>
      </c>
      <c r="E8">
        <f t="shared" ref="E8:H8" si="0">E6/E7</f>
        <v>36.619453924914673</v>
      </c>
      <c r="F8">
        <f t="shared" si="0"/>
        <v>13.416949152542372</v>
      </c>
      <c r="G8">
        <f t="shared" si="0"/>
        <v>7.4688026981450255</v>
      </c>
      <c r="H8">
        <f t="shared" si="0"/>
        <v>12.638655462184873</v>
      </c>
      <c r="I8">
        <f t="shared" ref="I8:J8" si="1">I6/I7</f>
        <v>-20.89411764705882</v>
      </c>
      <c r="J8">
        <f t="shared" si="1"/>
        <v>-20.174629324546949</v>
      </c>
      <c r="K8">
        <f t="shared" ref="K8:L8" si="2">K6/K7</f>
        <v>-55.954545454545453</v>
      </c>
      <c r="L8">
        <f t="shared" si="2"/>
        <v>40.539867109634557</v>
      </c>
      <c r="M8">
        <f t="shared" ref="M8:O8" si="3">M6/M7</f>
        <v>-50.764309764309765</v>
      </c>
      <c r="N8">
        <f t="shared" si="3"/>
        <v>41.627906976744185</v>
      </c>
      <c r="O8">
        <f t="shared" si="3"/>
        <v>-6.7516556291390728</v>
      </c>
      <c r="P8">
        <f t="shared" ref="P8:Q8" si="4">P6/P7</f>
        <v>-53.140728476821195</v>
      </c>
      <c r="Q8">
        <f t="shared" si="4"/>
        <v>3.90671031096563</v>
      </c>
      <c r="R8">
        <f t="shared" ref="R8:S8" si="5">R6/R7</f>
        <v>-35.413398692810453</v>
      </c>
      <c r="S8">
        <f t="shared" si="5"/>
        <v>-46.600649350649348</v>
      </c>
    </row>
    <row r="12" spans="1:19">
      <c r="C12" s="17" t="s">
        <v>27</v>
      </c>
      <c r="D12" s="17" t="s">
        <v>28</v>
      </c>
    </row>
    <row r="13" spans="1:19">
      <c r="C13" s="10">
        <v>300</v>
      </c>
      <c r="D13" s="10">
        <v>8.4870000000000001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3"/>
  <sheetViews>
    <sheetView zoomScale="125" zoomScaleNormal="125" zoomScalePageLayoutView="125" workbookViewId="0">
      <selection activeCell="H8" sqref="H8"/>
    </sheetView>
  </sheetViews>
  <sheetFormatPr baseColWidth="10" defaultRowHeight="15" x14ac:dyDescent="0"/>
  <cols>
    <col min="3" max="4" width="15.1640625" bestFit="1" customWidth="1"/>
  </cols>
  <sheetData>
    <row r="2" spans="1:8">
      <c r="C2" s="1" t="s">
        <v>22</v>
      </c>
      <c r="D2" s="1" t="s">
        <v>7</v>
      </c>
      <c r="E2">
        <v>3.09</v>
      </c>
      <c r="F2">
        <f>E2*10000</f>
        <v>30900</v>
      </c>
    </row>
    <row r="3" spans="1:8">
      <c r="C3" s="1" t="s">
        <v>1</v>
      </c>
    </row>
    <row r="4" spans="1:8">
      <c r="C4" s="1"/>
    </row>
    <row r="5" spans="1:8">
      <c r="C5" s="1" t="s">
        <v>5</v>
      </c>
      <c r="D5" s="2">
        <v>42928</v>
      </c>
      <c r="E5" s="2">
        <v>42929</v>
      </c>
      <c r="F5" s="2">
        <v>42930</v>
      </c>
      <c r="G5" s="2">
        <v>42933</v>
      </c>
      <c r="H5" s="2">
        <v>42964</v>
      </c>
    </row>
    <row r="6" spans="1:8">
      <c r="B6" s="15">
        <f>SUM(D6:MI6)</f>
        <v>215.34999999999991</v>
      </c>
      <c r="C6" s="1" t="s">
        <v>2</v>
      </c>
      <c r="D6" s="5">
        <v>-420.05</v>
      </c>
      <c r="E6" s="6">
        <v>103.51</v>
      </c>
      <c r="F6" s="5">
        <v>1590.33</v>
      </c>
      <c r="G6" s="6">
        <v>-1058.44</v>
      </c>
      <c r="H6" s="5">
        <v>0</v>
      </c>
    </row>
    <row r="7" spans="1:8">
      <c r="C7" s="1" t="s">
        <v>3</v>
      </c>
      <c r="D7" s="4">
        <v>12.31</v>
      </c>
      <c r="E7" s="3">
        <v>12.09</v>
      </c>
      <c r="F7" s="3">
        <v>12.17</v>
      </c>
      <c r="G7" s="3">
        <v>11.14</v>
      </c>
      <c r="H7" s="3">
        <v>1</v>
      </c>
    </row>
    <row r="8" spans="1:8">
      <c r="A8" s="8">
        <f>B8/F2</f>
        <v>3.269463569744558E-4</v>
      </c>
      <c r="B8" s="7">
        <f>SUM(D8:MI8)</f>
        <v>10.102642430510684</v>
      </c>
      <c r="C8" s="1" t="s">
        <v>4</v>
      </c>
      <c r="D8">
        <f>D6/D7</f>
        <v>-34.122664500406174</v>
      </c>
      <c r="E8">
        <f t="shared" ref="E8:H8" si="0">E6/E7</f>
        <v>8.5616211745244009</v>
      </c>
      <c r="F8">
        <f t="shared" si="0"/>
        <v>130.67625308134757</v>
      </c>
      <c r="G8">
        <f t="shared" si="0"/>
        <v>-95.012567324955114</v>
      </c>
      <c r="H8">
        <f t="shared" si="0"/>
        <v>0</v>
      </c>
    </row>
    <row r="12" spans="1:8">
      <c r="C12" s="17" t="s">
        <v>27</v>
      </c>
      <c r="D12" s="17" t="s">
        <v>28</v>
      </c>
    </row>
    <row r="13" spans="1:8">
      <c r="C13" s="10">
        <v>300</v>
      </c>
      <c r="D13" s="10">
        <v>16.887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3"/>
  <sheetViews>
    <sheetView zoomScale="125" zoomScaleNormal="125" zoomScalePageLayoutView="125" workbookViewId="0">
      <selection activeCell="H8" sqref="H8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8">
      <c r="C2" s="1" t="s">
        <v>34</v>
      </c>
      <c r="D2" s="1" t="s">
        <v>7</v>
      </c>
      <c r="E2">
        <v>11.74</v>
      </c>
      <c r="F2">
        <f>E2*10000</f>
        <v>117400</v>
      </c>
    </row>
    <row r="3" spans="1:8">
      <c r="C3" s="1" t="s">
        <v>1</v>
      </c>
    </row>
    <row r="4" spans="1:8">
      <c r="C4" s="1"/>
    </row>
    <row r="5" spans="1:8">
      <c r="C5" s="1" t="s">
        <v>5</v>
      </c>
      <c r="D5" s="2">
        <v>42927</v>
      </c>
      <c r="E5" s="2">
        <v>42928</v>
      </c>
      <c r="F5" s="2">
        <v>42929</v>
      </c>
      <c r="G5" s="2">
        <v>42930</v>
      </c>
      <c r="H5" s="2">
        <v>42964</v>
      </c>
    </row>
    <row r="6" spans="1:8">
      <c r="B6" s="15">
        <f>SUM(D6:MI6)</f>
        <v>945.67</v>
      </c>
      <c r="C6" s="1" t="s">
        <v>2</v>
      </c>
      <c r="D6" s="5">
        <v>-1286.24</v>
      </c>
      <c r="E6" s="6">
        <v>786.76</v>
      </c>
      <c r="F6" s="5">
        <v>584.53</v>
      </c>
      <c r="G6" s="6">
        <v>860.62</v>
      </c>
      <c r="H6" s="5">
        <v>0</v>
      </c>
    </row>
    <row r="7" spans="1:8">
      <c r="C7" s="1" t="s">
        <v>3</v>
      </c>
      <c r="D7" s="4">
        <v>5.41</v>
      </c>
      <c r="E7" s="3">
        <v>5.41</v>
      </c>
      <c r="F7" s="3">
        <v>5.45</v>
      </c>
      <c r="G7" s="3">
        <v>5.49</v>
      </c>
      <c r="H7" s="3">
        <v>1</v>
      </c>
    </row>
    <row r="8" spans="1:8">
      <c r="A8" s="8">
        <f>B8/F2</f>
        <v>1.4624299137076912E-3</v>
      </c>
      <c r="B8" s="7">
        <f>SUM(D8:MI8)</f>
        <v>171.68927186928295</v>
      </c>
      <c r="C8" s="1" t="s">
        <v>4</v>
      </c>
      <c r="D8">
        <f>D6/D7</f>
        <v>-237.75231053604435</v>
      </c>
      <c r="E8">
        <f t="shared" ref="E8:H8" si="0">E6/E7</f>
        <v>145.42698706099816</v>
      </c>
      <c r="F8">
        <f t="shared" si="0"/>
        <v>107.25321100917431</v>
      </c>
      <c r="G8">
        <f t="shared" si="0"/>
        <v>156.76138433515482</v>
      </c>
      <c r="H8">
        <f t="shared" si="0"/>
        <v>0</v>
      </c>
    </row>
    <row r="12" spans="1:8">
      <c r="C12" s="17" t="s">
        <v>27</v>
      </c>
      <c r="D12" s="17" t="s">
        <v>28</v>
      </c>
    </row>
    <row r="13" spans="1:8">
      <c r="C13" s="10">
        <v>800</v>
      </c>
      <c r="D13" s="10">
        <v>14.318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8000"/>
  </sheetPr>
  <dimension ref="A2:S13"/>
  <sheetViews>
    <sheetView workbookViewId="0">
      <selection activeCell="S7" sqref="S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19">
      <c r="C2" s="1" t="s">
        <v>18</v>
      </c>
      <c r="D2" s="1" t="s">
        <v>7</v>
      </c>
      <c r="E2">
        <v>295.52</v>
      </c>
      <c r="F2">
        <f>E2*10000</f>
        <v>2955200</v>
      </c>
    </row>
    <row r="3" spans="1:19">
      <c r="C3" s="1" t="s">
        <v>1</v>
      </c>
    </row>
    <row r="4" spans="1:19">
      <c r="C4" s="1"/>
    </row>
    <row r="5" spans="1:1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</row>
    <row r="6" spans="1:19">
      <c r="B6" s="15">
        <f>SUM(D6:MI6)</f>
        <v>-41842.560000000005</v>
      </c>
      <c r="C6" s="1" t="s">
        <v>2</v>
      </c>
      <c r="D6" s="5">
        <v>-3240.47</v>
      </c>
      <c r="E6" s="6">
        <v>-9894.83</v>
      </c>
      <c r="F6" s="5">
        <v>295.26</v>
      </c>
      <c r="G6" s="6">
        <v>-10161.91</v>
      </c>
      <c r="H6" s="5">
        <v>-2626</v>
      </c>
      <c r="I6" s="5">
        <v>1494.95</v>
      </c>
      <c r="J6" s="5">
        <v>-7226.41</v>
      </c>
      <c r="K6" s="5">
        <v>1353.67</v>
      </c>
      <c r="L6" s="5">
        <v>-1168.08</v>
      </c>
      <c r="M6" s="5">
        <v>-3401.9</v>
      </c>
      <c r="N6" s="5">
        <v>16274.41</v>
      </c>
      <c r="O6" s="5">
        <v>-853.54</v>
      </c>
      <c r="P6" s="5">
        <v>-7377.09</v>
      </c>
      <c r="Q6" s="5">
        <v>-2198.5500000000002</v>
      </c>
      <c r="R6" s="5">
        <v>-11059.35</v>
      </c>
      <c r="S6" s="5">
        <v>-2052.7199999999998</v>
      </c>
    </row>
    <row r="7" spans="1:19">
      <c r="C7" s="1" t="s">
        <v>3</v>
      </c>
      <c r="D7" s="4">
        <v>8.18</v>
      </c>
      <c r="E7" s="3">
        <v>8.18</v>
      </c>
      <c r="F7" s="3">
        <v>8.23</v>
      </c>
      <c r="G7" s="3">
        <v>8.17</v>
      </c>
      <c r="H7" s="3">
        <v>8.2200000000000006</v>
      </c>
      <c r="I7" s="3">
        <v>8.2100000000000009</v>
      </c>
      <c r="J7" s="3">
        <v>8.19</v>
      </c>
      <c r="K7" s="3">
        <v>8.1999999999999993</v>
      </c>
      <c r="L7" s="3">
        <v>8.24</v>
      </c>
      <c r="M7" s="3">
        <v>8.19</v>
      </c>
      <c r="N7" s="3">
        <v>8.3800000000000008</v>
      </c>
      <c r="O7" s="3">
        <v>8.4499999999999993</v>
      </c>
      <c r="P7" s="3">
        <v>8.43</v>
      </c>
      <c r="Q7" s="3">
        <v>8.44</v>
      </c>
      <c r="R7" s="3">
        <v>8.4</v>
      </c>
      <c r="S7" s="3">
        <v>8.3699999999999992</v>
      </c>
    </row>
    <row r="8" spans="1:19">
      <c r="A8" s="8">
        <f>B8/F2</f>
        <v>-1.7196360290571546E-3</v>
      </c>
      <c r="B8" s="7">
        <f>SUM(D8:MI8)</f>
        <v>-5081.8683930697034</v>
      </c>
      <c r="C8" s="1" t="s">
        <v>4</v>
      </c>
      <c r="D8">
        <f>D6/D7</f>
        <v>-396.14547677261612</v>
      </c>
      <c r="E8">
        <f t="shared" ref="E8:H8" si="0">E6/E7</f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ref="I8:J8" si="1">I6/I7</f>
        <v>182.08891595615103</v>
      </c>
      <c r="J8">
        <f t="shared" si="1"/>
        <v>-882.34554334554343</v>
      </c>
      <c r="K8">
        <f t="shared" ref="K8:L8" si="2">K6/K7</f>
        <v>165.08170731707318</v>
      </c>
      <c r="L8">
        <f t="shared" si="2"/>
        <v>-141.75728155339806</v>
      </c>
      <c r="M8">
        <f t="shared" ref="M8:O8" si="3">M6/M7</f>
        <v>-415.37240537240541</v>
      </c>
      <c r="N8">
        <f t="shared" si="3"/>
        <v>1942.0536992840093</v>
      </c>
      <c r="O8">
        <f t="shared" si="3"/>
        <v>-101.01065088757397</v>
      </c>
      <c r="P8">
        <f t="shared" ref="P8:Q8" si="4">P6/P7</f>
        <v>-875.09964412811394</v>
      </c>
      <c r="Q8">
        <f t="shared" si="4"/>
        <v>-260.49170616113747</v>
      </c>
      <c r="R8">
        <f t="shared" ref="R8:S8" si="5">R6/R7</f>
        <v>-1316.5892857142858</v>
      </c>
      <c r="S8">
        <f t="shared" si="5"/>
        <v>-245.24731182795699</v>
      </c>
    </row>
    <row r="12" spans="1:19">
      <c r="C12" s="17" t="s">
        <v>27</v>
      </c>
      <c r="D12" s="17" t="s">
        <v>28</v>
      </c>
      <c r="E12" s="1" t="s">
        <v>31</v>
      </c>
    </row>
    <row r="13" spans="1:19">
      <c r="A13" s="1" t="s">
        <v>29</v>
      </c>
      <c r="B13" s="11">
        <v>42977</v>
      </c>
      <c r="C13" s="10">
        <v>300</v>
      </c>
      <c r="D13" s="10">
        <v>10.034000000000001</v>
      </c>
      <c r="E13">
        <v>8.43</v>
      </c>
      <c r="F13" s="18" t="s">
        <v>39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8000"/>
  </sheetPr>
  <dimension ref="A2:S16"/>
  <sheetViews>
    <sheetView topLeftCell="C1" workbookViewId="0">
      <selection activeCell="S7" sqref="S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19">
      <c r="C2" s="1" t="s">
        <v>6</v>
      </c>
      <c r="D2" s="1" t="s">
        <v>7</v>
      </c>
      <c r="E2">
        <v>79.319999999999993</v>
      </c>
      <c r="F2">
        <f>E2*10000</f>
        <v>793199.99999999988</v>
      </c>
    </row>
    <row r="3" spans="1:19">
      <c r="C3" s="1" t="s">
        <v>1</v>
      </c>
    </row>
    <row r="4" spans="1:19">
      <c r="C4" s="1"/>
    </row>
    <row r="5" spans="1:1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</row>
    <row r="6" spans="1:19">
      <c r="B6" s="15">
        <f>SUM(D6:MI6)</f>
        <v>-20065.210000000003</v>
      </c>
      <c r="C6" s="1" t="s">
        <v>2</v>
      </c>
      <c r="D6" s="5">
        <v>-14643.97</v>
      </c>
      <c r="E6" s="6">
        <v>-261.02</v>
      </c>
      <c r="F6" s="5">
        <v>-3748.62</v>
      </c>
      <c r="G6" s="6">
        <v>-3807.77</v>
      </c>
      <c r="H6" s="5">
        <v>1312.78</v>
      </c>
      <c r="I6" s="5">
        <v>-11.81</v>
      </c>
      <c r="J6" s="5">
        <v>1499.86</v>
      </c>
      <c r="K6" s="5">
        <v>-1914.76</v>
      </c>
      <c r="L6" s="5">
        <v>-2420.63</v>
      </c>
      <c r="M6" s="5">
        <v>-2367.3200000000002</v>
      </c>
      <c r="N6" s="5">
        <v>1305.8699999999999</v>
      </c>
      <c r="O6" s="5">
        <v>463.59</v>
      </c>
      <c r="P6" s="5">
        <v>-451.54</v>
      </c>
      <c r="Q6" s="5">
        <v>333.02</v>
      </c>
      <c r="R6" s="5">
        <v>36.29</v>
      </c>
      <c r="S6" s="5">
        <v>4610.82</v>
      </c>
    </row>
    <row r="7" spans="1:19">
      <c r="C7" s="1" t="s">
        <v>3</v>
      </c>
      <c r="D7">
        <v>4.07</v>
      </c>
      <c r="E7">
        <v>4.12</v>
      </c>
      <c r="F7">
        <v>4.03</v>
      </c>
      <c r="G7">
        <v>3.99</v>
      </c>
      <c r="H7">
        <v>4.05</v>
      </c>
      <c r="I7">
        <v>4.03</v>
      </c>
      <c r="J7">
        <v>4.08</v>
      </c>
      <c r="K7">
        <v>4.08</v>
      </c>
      <c r="L7">
        <v>4</v>
      </c>
      <c r="M7">
        <v>3.92</v>
      </c>
      <c r="N7">
        <v>3.97</v>
      </c>
      <c r="O7">
        <v>4.01</v>
      </c>
      <c r="P7">
        <v>3.99</v>
      </c>
      <c r="Q7">
        <v>4.0199999999999996</v>
      </c>
      <c r="R7">
        <v>4.04</v>
      </c>
      <c r="S7">
        <v>4.0999999999999996</v>
      </c>
    </row>
    <row r="8" spans="1:19">
      <c r="A8" s="8">
        <f>B8/F2</f>
        <v>-6.2880027064455141E-3</v>
      </c>
      <c r="B8" s="7">
        <f>SUM(D8:MI8)</f>
        <v>-4987.6437467525811</v>
      </c>
      <c r="C8" s="1" t="s">
        <v>4</v>
      </c>
      <c r="D8">
        <f>D6/D7</f>
        <v>-3598.0270270270266</v>
      </c>
      <c r="E8">
        <f t="shared" ref="E8:H8" si="0">E6/E7</f>
        <v>-63.354368932038831</v>
      </c>
      <c r="F8">
        <f t="shared" si="0"/>
        <v>-930.17866004962775</v>
      </c>
      <c r="G8">
        <f t="shared" si="0"/>
        <v>-954.32832080200501</v>
      </c>
      <c r="H8">
        <f t="shared" si="0"/>
        <v>324.14320987654321</v>
      </c>
      <c r="I8">
        <f t="shared" ref="I8:J8" si="1">I6/I7</f>
        <v>-2.9305210918114142</v>
      </c>
      <c r="J8">
        <f t="shared" si="1"/>
        <v>367.61274509803917</v>
      </c>
      <c r="K8">
        <f t="shared" ref="K8:L8" si="2">K6/K7</f>
        <v>-469.30392156862746</v>
      </c>
      <c r="L8">
        <f t="shared" si="2"/>
        <v>-605.15750000000003</v>
      </c>
      <c r="M8">
        <f t="shared" ref="M8:O8" si="3">M6/M7</f>
        <v>-603.90816326530614</v>
      </c>
      <c r="N8">
        <f t="shared" si="3"/>
        <v>328.93450881612085</v>
      </c>
      <c r="O8">
        <f t="shared" si="3"/>
        <v>115.60847880299252</v>
      </c>
      <c r="P8">
        <f t="shared" ref="P8:Q8" si="4">P6/P7</f>
        <v>-113.16791979949875</v>
      </c>
      <c r="Q8">
        <f t="shared" si="4"/>
        <v>82.840796019900495</v>
      </c>
      <c r="R8">
        <f t="shared" ref="R8:S8" si="5">R6/R7</f>
        <v>8.9826732673267315</v>
      </c>
      <c r="S8">
        <f t="shared" si="5"/>
        <v>1124.5902439024389</v>
      </c>
    </row>
    <row r="14" spans="1:19">
      <c r="C14" s="1" t="s">
        <v>27</v>
      </c>
      <c r="D14" s="1" t="s">
        <v>28</v>
      </c>
      <c r="E14" s="1" t="s">
        <v>31</v>
      </c>
    </row>
    <row r="15" spans="1:19">
      <c r="A15" s="1" t="s">
        <v>29</v>
      </c>
      <c r="B15" s="11">
        <v>42969</v>
      </c>
      <c r="C15">
        <v>2300</v>
      </c>
      <c r="D15">
        <v>4.4000000000000004</v>
      </c>
      <c r="E15">
        <v>4.0999999999999996</v>
      </c>
      <c r="F15" s="18" t="s">
        <v>23</v>
      </c>
      <c r="G15" s="1" t="s">
        <v>24</v>
      </c>
    </row>
    <row r="16" spans="1:19">
      <c r="A16" s="1" t="s">
        <v>30</v>
      </c>
      <c r="B16" s="11">
        <v>42972</v>
      </c>
      <c r="C16">
        <v>300</v>
      </c>
      <c r="D16">
        <v>3.9769999999999999</v>
      </c>
      <c r="E16" t="s">
        <v>38</v>
      </c>
      <c r="G16" s="1" t="s">
        <v>44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0.39997558519241921"/>
  </sheetPr>
  <dimension ref="A2:S15"/>
  <sheetViews>
    <sheetView tabSelected="1" workbookViewId="0">
      <selection activeCell="S7" sqref="S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19">
      <c r="C2" s="1" t="s">
        <v>9</v>
      </c>
      <c r="D2" s="1" t="s">
        <v>7</v>
      </c>
      <c r="E2">
        <v>9.6</v>
      </c>
      <c r="F2">
        <f>E2*10000</f>
        <v>96000</v>
      </c>
    </row>
    <row r="3" spans="1:19">
      <c r="C3" s="1" t="s">
        <v>1</v>
      </c>
    </row>
    <row r="4" spans="1:19">
      <c r="C4" s="1"/>
    </row>
    <row r="5" spans="1:1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</row>
    <row r="6" spans="1:19">
      <c r="B6" s="15">
        <f>SUM(D6:MI6)</f>
        <v>-2166.0499999999993</v>
      </c>
      <c r="C6" s="1" t="s">
        <v>2</v>
      </c>
      <c r="D6" s="5">
        <v>-2926.17</v>
      </c>
      <c r="E6" s="6">
        <v>-729.21</v>
      </c>
      <c r="F6" s="5">
        <v>571.54</v>
      </c>
      <c r="G6" s="6">
        <v>-70.55</v>
      </c>
      <c r="H6" s="5">
        <v>-386.24</v>
      </c>
      <c r="I6" s="5">
        <v>-594.82000000000005</v>
      </c>
      <c r="J6" s="5">
        <v>3066.04</v>
      </c>
      <c r="K6" s="5">
        <v>-3203.46</v>
      </c>
      <c r="L6" s="5">
        <v>-2587.08</v>
      </c>
      <c r="M6" s="5">
        <v>359.73</v>
      </c>
      <c r="N6" s="5">
        <v>1987.9</v>
      </c>
      <c r="O6" s="5">
        <v>-1935.65</v>
      </c>
      <c r="P6" s="5">
        <v>399.1</v>
      </c>
      <c r="Q6" s="5">
        <v>3296.1</v>
      </c>
      <c r="R6" s="5">
        <v>-370.33</v>
      </c>
      <c r="S6" s="5">
        <v>957.05</v>
      </c>
    </row>
    <row r="7" spans="1:19">
      <c r="C7" s="1" t="s">
        <v>3</v>
      </c>
      <c r="D7">
        <v>6.22</v>
      </c>
      <c r="E7">
        <v>6.27</v>
      </c>
      <c r="F7">
        <v>6.27</v>
      </c>
      <c r="G7">
        <v>6.28</v>
      </c>
      <c r="H7">
        <v>6.28</v>
      </c>
      <c r="I7">
        <v>6.26</v>
      </c>
      <c r="J7" s="10">
        <v>6.42</v>
      </c>
      <c r="K7" s="10">
        <v>6.3</v>
      </c>
      <c r="L7" s="10">
        <v>6.17</v>
      </c>
      <c r="M7" s="10">
        <v>6.17</v>
      </c>
      <c r="N7" s="10">
        <v>6.32</v>
      </c>
      <c r="O7" s="10">
        <v>6.3</v>
      </c>
      <c r="P7" s="10">
        <v>6.3</v>
      </c>
      <c r="Q7" s="10">
        <v>6.41</v>
      </c>
      <c r="R7" s="10">
        <v>6.42</v>
      </c>
      <c r="S7" s="10">
        <v>6.48</v>
      </c>
    </row>
    <row r="8" spans="1:19">
      <c r="A8" s="8">
        <f>B8/F2</f>
        <v>-3.9623860877481603E-3</v>
      </c>
      <c r="B8" s="7">
        <f>SUM(D8:MI8)</f>
        <v>-380.38906442382336</v>
      </c>
      <c r="C8" s="1" t="s">
        <v>4</v>
      </c>
      <c r="D8">
        <f>D6/D7</f>
        <v>-470.44533762057881</v>
      </c>
      <c r="E8">
        <f t="shared" ref="E8:H8" si="0">E6/E7</f>
        <v>-116.30143540669857</v>
      </c>
      <c r="F8">
        <f t="shared" si="0"/>
        <v>91.154704944178633</v>
      </c>
      <c r="G8">
        <f t="shared" si="0"/>
        <v>-11.234076433121018</v>
      </c>
      <c r="H8">
        <f t="shared" si="0"/>
        <v>-61.503184713375795</v>
      </c>
      <c r="I8">
        <f t="shared" ref="I8:J8" si="1">I6/I7</f>
        <v>-95.019169329073492</v>
      </c>
      <c r="J8">
        <f t="shared" si="1"/>
        <v>477.57632398753896</v>
      </c>
      <c r="K8">
        <f t="shared" ref="K8:L8" si="2">K6/K7</f>
        <v>-508.48571428571432</v>
      </c>
      <c r="L8">
        <f t="shared" si="2"/>
        <v>-419.29983792544567</v>
      </c>
      <c r="M8">
        <f t="shared" ref="M8:O8" si="3">M6/M7</f>
        <v>58.30307941653161</v>
      </c>
      <c r="N8">
        <f t="shared" si="3"/>
        <v>314.54113924050631</v>
      </c>
      <c r="O8">
        <f t="shared" si="3"/>
        <v>-307.24603174603175</v>
      </c>
      <c r="P8">
        <f t="shared" ref="P8:Q8" si="4">P6/P7</f>
        <v>63.349206349206355</v>
      </c>
      <c r="Q8">
        <f t="shared" si="4"/>
        <v>514.21216848673942</v>
      </c>
      <c r="R8">
        <f t="shared" ref="R8:S8" si="5">R6/R7</f>
        <v>-57.68380062305296</v>
      </c>
      <c r="S8">
        <f t="shared" si="5"/>
        <v>147.6929012345679</v>
      </c>
    </row>
    <row r="12" spans="1:19">
      <c r="C12" s="1" t="s">
        <v>27</v>
      </c>
      <c r="D12" s="1" t="s">
        <v>28</v>
      </c>
      <c r="E12" s="1" t="s">
        <v>31</v>
      </c>
    </row>
    <row r="13" spans="1:19">
      <c r="A13" s="1" t="s">
        <v>29</v>
      </c>
      <c r="B13" s="11">
        <v>42975</v>
      </c>
      <c r="C13">
        <v>1000</v>
      </c>
      <c r="D13">
        <v>7.2249999999999996</v>
      </c>
      <c r="E13">
        <v>6.28</v>
      </c>
      <c r="F13" s="18" t="s">
        <v>35</v>
      </c>
      <c r="G13" s="1" t="s">
        <v>43</v>
      </c>
    </row>
    <row r="14" spans="1:19">
      <c r="C14" s="12"/>
      <c r="D14" s="13"/>
      <c r="E14" s="13"/>
    </row>
    <row r="15" spans="1:19">
      <c r="C15" s="13"/>
      <c r="D15" s="13"/>
      <c r="E15" s="14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0.39997558519241921"/>
  </sheetPr>
  <dimension ref="A2:S17"/>
  <sheetViews>
    <sheetView workbookViewId="0">
      <selection activeCell="S7" sqref="S7"/>
    </sheetView>
  </sheetViews>
  <sheetFormatPr baseColWidth="10" defaultRowHeight="15" x14ac:dyDescent="0"/>
  <cols>
    <col min="2" max="2" width="15" customWidth="1"/>
    <col min="3" max="4" width="15.1640625" bestFit="1" customWidth="1"/>
  </cols>
  <sheetData>
    <row r="2" spans="1:19">
      <c r="C2" s="1" t="s">
        <v>12</v>
      </c>
      <c r="D2" s="1" t="s">
        <v>7</v>
      </c>
      <c r="E2">
        <v>9.36</v>
      </c>
      <c r="F2">
        <f>E2*10000</f>
        <v>93600</v>
      </c>
    </row>
    <row r="3" spans="1:19">
      <c r="C3" s="1" t="s">
        <v>1</v>
      </c>
    </row>
    <row r="4" spans="1:19">
      <c r="C4" s="1"/>
    </row>
    <row r="5" spans="1:1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</row>
    <row r="6" spans="1:19">
      <c r="B6" s="15">
        <f>SUM(D6:MI6)</f>
        <v>-2022.6899999999996</v>
      </c>
      <c r="C6" s="1" t="s">
        <v>2</v>
      </c>
      <c r="D6" s="5">
        <v>1074.42</v>
      </c>
      <c r="E6" s="6">
        <v>-3820.16</v>
      </c>
      <c r="F6" s="5">
        <v>1339.85</v>
      </c>
      <c r="G6" s="6">
        <v>-1621.19</v>
      </c>
      <c r="H6" s="5">
        <v>2580.94</v>
      </c>
      <c r="I6" s="5">
        <v>-37.770000000000003</v>
      </c>
      <c r="J6" s="5">
        <v>54.34</v>
      </c>
      <c r="K6" s="5">
        <v>-1975.94</v>
      </c>
      <c r="L6" s="5">
        <v>-422.32</v>
      </c>
      <c r="M6" s="5">
        <v>-1582.75</v>
      </c>
      <c r="N6" s="5">
        <v>-4.74</v>
      </c>
      <c r="O6" s="5">
        <v>398.45</v>
      </c>
      <c r="P6" s="5">
        <v>955.17</v>
      </c>
      <c r="Q6" s="5">
        <v>-629.1</v>
      </c>
      <c r="R6" s="5">
        <v>-55.54</v>
      </c>
      <c r="S6" s="5">
        <v>1723.65</v>
      </c>
    </row>
    <row r="7" spans="1:19">
      <c r="C7" s="1" t="s">
        <v>3</v>
      </c>
      <c r="D7" s="4">
        <v>10.61</v>
      </c>
      <c r="E7" s="3">
        <v>10.5</v>
      </c>
      <c r="F7" s="3">
        <v>10.58</v>
      </c>
      <c r="G7" s="3">
        <v>10.39</v>
      </c>
      <c r="H7" s="3">
        <v>10.55</v>
      </c>
      <c r="I7" s="3">
        <v>10.44</v>
      </c>
      <c r="J7" s="3">
        <v>10.44</v>
      </c>
      <c r="K7" s="3">
        <v>10.3</v>
      </c>
      <c r="L7" s="3">
        <v>10.210000000000001</v>
      </c>
      <c r="M7" s="3">
        <v>10.1</v>
      </c>
      <c r="N7" s="3">
        <v>10.199999999999999</v>
      </c>
      <c r="O7" s="3">
        <v>10.29</v>
      </c>
      <c r="P7" s="3">
        <v>10.37</v>
      </c>
      <c r="Q7" s="3">
        <v>10.29</v>
      </c>
      <c r="R7" s="3">
        <v>10.28</v>
      </c>
      <c r="S7" s="3">
        <v>10.45</v>
      </c>
    </row>
    <row r="8" spans="1:19">
      <c r="A8" s="8">
        <f>B8/F2</f>
        <v>-2.2101352398566404E-3</v>
      </c>
      <c r="B8" s="7">
        <f>SUM(D8:MI8)</f>
        <v>-206.86865845058153</v>
      </c>
      <c r="C8" s="1" t="s">
        <v>4</v>
      </c>
      <c r="D8">
        <f>D6/D7</f>
        <v>101.26484448633366</v>
      </c>
      <c r="E8">
        <f t="shared" ref="E8:H8" si="0">E6/E7</f>
        <v>-363.82476190476189</v>
      </c>
      <c r="F8">
        <f t="shared" si="0"/>
        <v>126.63988657844989</v>
      </c>
      <c r="G8">
        <f t="shared" si="0"/>
        <v>-156.03368623676613</v>
      </c>
      <c r="H8">
        <f t="shared" si="0"/>
        <v>244.63886255924169</v>
      </c>
      <c r="I8">
        <f t="shared" ref="I8:J8" si="1">I6/I7</f>
        <v>-3.6178160919540234</v>
      </c>
      <c r="J8">
        <f t="shared" si="1"/>
        <v>5.204980842911878</v>
      </c>
      <c r="K8">
        <f t="shared" ref="K8:L8" si="2">K6/K7</f>
        <v>-191.83883495145631</v>
      </c>
      <c r="L8">
        <f t="shared" si="2"/>
        <v>-41.363369245837411</v>
      </c>
      <c r="M8">
        <f t="shared" ref="M8:O8" si="3">M6/M7</f>
        <v>-156.70792079207922</v>
      </c>
      <c r="N8">
        <f t="shared" si="3"/>
        <v>-0.46470588235294125</v>
      </c>
      <c r="O8">
        <f t="shared" si="3"/>
        <v>38.722060252672499</v>
      </c>
      <c r="P8">
        <f t="shared" ref="P8:Q8" si="4">P6/P7</f>
        <v>92.108968177434917</v>
      </c>
      <c r="Q8">
        <f t="shared" si="4"/>
        <v>-61.137026239067062</v>
      </c>
      <c r="R8">
        <f t="shared" ref="R8:S8" si="5">R6/R7</f>
        <v>-5.4027237354085607</v>
      </c>
      <c r="S8">
        <f t="shared" si="5"/>
        <v>164.94258373205744</v>
      </c>
    </row>
    <row r="16" spans="1:19">
      <c r="C16" s="1" t="s">
        <v>27</v>
      </c>
      <c r="D16" s="17" t="s">
        <v>28</v>
      </c>
      <c r="E16" s="17" t="s">
        <v>31</v>
      </c>
    </row>
    <row r="17" spans="1:6">
      <c r="A17" t="s">
        <v>29</v>
      </c>
      <c r="B17" s="16">
        <v>42972</v>
      </c>
      <c r="C17" s="17">
        <v>500</v>
      </c>
      <c r="D17">
        <v>11.72</v>
      </c>
      <c r="E17" s="10">
        <v>10.199999999999999</v>
      </c>
      <c r="F17" s="18" t="s">
        <v>26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660066"/>
  </sheetPr>
  <dimension ref="A2:S13"/>
  <sheetViews>
    <sheetView workbookViewId="0">
      <selection activeCell="S10" sqref="S10"/>
    </sheetView>
  </sheetViews>
  <sheetFormatPr baseColWidth="10" defaultRowHeight="15" x14ac:dyDescent="0"/>
  <cols>
    <col min="2" max="2" width="13.33203125" customWidth="1"/>
    <col min="3" max="4" width="15.1640625" bestFit="1" customWidth="1"/>
  </cols>
  <sheetData>
    <row r="2" spans="1:19">
      <c r="C2" s="1" t="s">
        <v>14</v>
      </c>
      <c r="D2" s="1" t="s">
        <v>7</v>
      </c>
      <c r="E2">
        <v>19.88</v>
      </c>
      <c r="F2">
        <f>E2*10000</f>
        <v>198800</v>
      </c>
    </row>
    <row r="3" spans="1:19">
      <c r="C3" s="1" t="s">
        <v>1</v>
      </c>
    </row>
    <row r="4" spans="1:19">
      <c r="C4" s="1"/>
    </row>
    <row r="5" spans="1:1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</row>
    <row r="6" spans="1:19">
      <c r="B6" s="15">
        <f>SUM(D6:MI6)</f>
        <v>-489.26999999999975</v>
      </c>
      <c r="C6" s="1" t="s">
        <v>2</v>
      </c>
      <c r="D6" s="5">
        <v>1560.66</v>
      </c>
      <c r="E6" s="6">
        <v>640.62</v>
      </c>
      <c r="F6" s="5">
        <v>-863.63</v>
      </c>
      <c r="G6" s="6">
        <v>400.78</v>
      </c>
      <c r="H6" s="5">
        <v>-144.65</v>
      </c>
      <c r="I6" s="5">
        <v>178.14</v>
      </c>
      <c r="J6" s="5">
        <v>-2011.59</v>
      </c>
      <c r="K6" s="5">
        <v>172.87</v>
      </c>
      <c r="L6" s="5">
        <v>1045.7</v>
      </c>
      <c r="M6" s="5">
        <v>889.1</v>
      </c>
      <c r="N6" s="5">
        <v>0.87</v>
      </c>
      <c r="O6" s="5">
        <v>-684.27</v>
      </c>
      <c r="P6" s="5">
        <v>-701.18</v>
      </c>
      <c r="Q6" s="5">
        <v>-286.85000000000002</v>
      </c>
      <c r="R6" s="5">
        <v>652.49</v>
      </c>
      <c r="S6" s="5">
        <v>-1338.33</v>
      </c>
    </row>
    <row r="7" spans="1:19">
      <c r="C7" s="1" t="s">
        <v>3</v>
      </c>
      <c r="D7" s="4">
        <v>4.28</v>
      </c>
      <c r="E7" s="3">
        <v>4.3899999999999997</v>
      </c>
      <c r="F7" s="3">
        <v>4.3</v>
      </c>
      <c r="G7" s="3">
        <v>4.34</v>
      </c>
      <c r="H7" s="3">
        <v>4.3499999999999996</v>
      </c>
      <c r="I7" s="3">
        <v>4.3099999999999996</v>
      </c>
      <c r="J7" s="3">
        <v>4.25</v>
      </c>
      <c r="K7" s="3">
        <v>4.25</v>
      </c>
      <c r="L7" s="3">
        <v>4.3600000000000003</v>
      </c>
      <c r="M7" s="3">
        <v>4.4400000000000004</v>
      </c>
      <c r="N7" s="3">
        <v>4.46</v>
      </c>
      <c r="O7" s="3">
        <v>4.47</v>
      </c>
      <c r="P7" s="3">
        <v>4.41</v>
      </c>
      <c r="Q7" s="3">
        <v>4.38</v>
      </c>
      <c r="R7" s="3">
        <v>4.5999999999999996</v>
      </c>
      <c r="S7" s="3">
        <v>4.66</v>
      </c>
    </row>
    <row r="8" spans="1:19">
      <c r="A8" s="8">
        <f>B8/F2</f>
        <v>-5.2881718375755334E-4</v>
      </c>
      <c r="B8" s="7">
        <f>SUM(D8:MI8)</f>
        <v>-105.12885613100161</v>
      </c>
      <c r="C8" s="1" t="s">
        <v>4</v>
      </c>
      <c r="D8">
        <f>D6/D7</f>
        <v>364.64018691588785</v>
      </c>
      <c r="E8">
        <f t="shared" ref="E8:H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ref="I8:J8" si="1">I6/I7</f>
        <v>41.331786542923432</v>
      </c>
      <c r="J8">
        <f t="shared" si="1"/>
        <v>-473.31529411764706</v>
      </c>
      <c r="K8">
        <f t="shared" ref="K8:L8" si="2">K6/K7</f>
        <v>40.675294117647063</v>
      </c>
      <c r="L8">
        <f t="shared" si="2"/>
        <v>239.83944954128441</v>
      </c>
      <c r="M8">
        <f t="shared" ref="M8:O8" si="3">M6/M7</f>
        <v>200.24774774774772</v>
      </c>
      <c r="N8">
        <f t="shared" si="3"/>
        <v>0.19506726457399104</v>
      </c>
      <c r="O8">
        <f t="shared" si="3"/>
        <v>-153.08053691275168</v>
      </c>
      <c r="P8">
        <f t="shared" ref="P8:Q8" si="4">P6/P7</f>
        <v>-158.99773242630383</v>
      </c>
      <c r="Q8">
        <f t="shared" si="4"/>
        <v>-65.490867579908681</v>
      </c>
      <c r="R8">
        <f t="shared" ref="R8:S8" si="5">R6/R7</f>
        <v>141.84565217391307</v>
      </c>
      <c r="S8">
        <f t="shared" si="5"/>
        <v>-287.19527896995703</v>
      </c>
    </row>
    <row r="9" spans="1:19">
      <c r="R9" s="1" t="s">
        <v>42</v>
      </c>
      <c r="S9" s="1" t="s">
        <v>45</v>
      </c>
    </row>
    <row r="12" spans="1:19">
      <c r="C12" s="17" t="s">
        <v>27</v>
      </c>
      <c r="D12" s="17" t="s">
        <v>28</v>
      </c>
      <c r="E12" s="1" t="s">
        <v>36</v>
      </c>
    </row>
    <row r="13" spans="1:19">
      <c r="A13" s="1" t="s">
        <v>29</v>
      </c>
      <c r="B13" s="11">
        <v>42976</v>
      </c>
      <c r="C13" s="10">
        <v>1000</v>
      </c>
      <c r="D13" s="10">
        <v>6.2249999999999996</v>
      </c>
      <c r="E13">
        <v>4.42</v>
      </c>
      <c r="F13" s="18" t="s">
        <v>37</v>
      </c>
      <c r="G13" t="s">
        <v>33</v>
      </c>
      <c r="I13" s="19" t="s">
        <v>40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0.39997558519241921"/>
  </sheetPr>
  <dimension ref="A2:S15"/>
  <sheetViews>
    <sheetView workbookViewId="0">
      <selection activeCell="S7" sqref="S7"/>
    </sheetView>
  </sheetViews>
  <sheetFormatPr baseColWidth="10" defaultRowHeight="15" x14ac:dyDescent="0"/>
  <cols>
    <col min="2" max="2" width="11.83203125" bestFit="1" customWidth="1"/>
    <col min="3" max="4" width="15.1640625" bestFit="1" customWidth="1"/>
  </cols>
  <sheetData>
    <row r="2" spans="1:19">
      <c r="C2" s="1" t="s">
        <v>15</v>
      </c>
      <c r="D2" s="1" t="s">
        <v>7</v>
      </c>
      <c r="E2">
        <v>3.89</v>
      </c>
      <c r="F2">
        <f>E2*10000</f>
        <v>38900</v>
      </c>
    </row>
    <row r="3" spans="1:19">
      <c r="C3" s="1" t="s">
        <v>1</v>
      </c>
    </row>
    <row r="4" spans="1:19">
      <c r="C4" s="1"/>
    </row>
    <row r="5" spans="1:1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</row>
    <row r="6" spans="1:19">
      <c r="B6" s="15">
        <f>SUM(D6:MI6)</f>
        <v>-435.33</v>
      </c>
      <c r="C6" s="1" t="s">
        <v>2</v>
      </c>
      <c r="D6" s="5">
        <v>203.1</v>
      </c>
      <c r="E6" s="6">
        <v>130.58000000000001</v>
      </c>
      <c r="F6" s="5">
        <v>-82.17</v>
      </c>
      <c r="G6" s="6">
        <v>537.89</v>
      </c>
      <c r="H6" s="5">
        <v>34.83</v>
      </c>
      <c r="I6" s="5">
        <v>191.02</v>
      </c>
      <c r="J6" s="5">
        <v>-238.85</v>
      </c>
      <c r="K6" s="5">
        <v>-294.88</v>
      </c>
      <c r="L6" s="5">
        <v>-351.65</v>
      </c>
      <c r="M6" s="5">
        <v>-335.54</v>
      </c>
      <c r="N6" s="5">
        <v>-90.25</v>
      </c>
      <c r="O6" s="5">
        <v>135.6</v>
      </c>
      <c r="P6" s="5">
        <v>-143.1</v>
      </c>
      <c r="Q6" s="5">
        <v>236.32</v>
      </c>
      <c r="R6" s="5">
        <v>28.1</v>
      </c>
      <c r="S6" s="5">
        <v>-396.33</v>
      </c>
    </row>
    <row r="7" spans="1:19">
      <c r="C7" s="1" t="s">
        <v>3</v>
      </c>
      <c r="D7" s="4">
        <v>8.0500000000000007</v>
      </c>
      <c r="E7" s="3">
        <v>8.2100000000000009</v>
      </c>
      <c r="F7" s="3">
        <v>8.2200000000000006</v>
      </c>
      <c r="G7" s="3">
        <v>8.32</v>
      </c>
      <c r="H7" s="3">
        <v>8.4</v>
      </c>
      <c r="I7" s="3">
        <v>8.3800000000000008</v>
      </c>
      <c r="J7" s="3">
        <v>8.3699999999999992</v>
      </c>
      <c r="K7" s="3">
        <v>8.26</v>
      </c>
      <c r="L7" s="3">
        <v>8.2200000000000006</v>
      </c>
      <c r="M7" s="3">
        <v>8.1999999999999993</v>
      </c>
      <c r="N7" s="3">
        <v>8.2799999999999994</v>
      </c>
      <c r="O7" s="3">
        <v>8.34</v>
      </c>
      <c r="P7" s="3">
        <v>8.2899999999999991</v>
      </c>
      <c r="Q7" s="3">
        <v>8.36</v>
      </c>
      <c r="R7" s="3">
        <v>8.35</v>
      </c>
      <c r="S7" s="3">
        <v>8.34</v>
      </c>
    </row>
    <row r="8" spans="1:19">
      <c r="A8" s="8">
        <f>B8/F2</f>
        <v>-1.3623788434224406E-3</v>
      </c>
      <c r="B8" s="7">
        <f>SUM(D8:MI8)</f>
        <v>-52.996537009132943</v>
      </c>
      <c r="C8" s="1" t="s">
        <v>4</v>
      </c>
      <c r="D8">
        <f>D6/D7</f>
        <v>25.229813664596271</v>
      </c>
      <c r="E8">
        <f t="shared" ref="E8:H8" si="0">E6/E7</f>
        <v>15.904993909866016</v>
      </c>
      <c r="F8">
        <f t="shared" si="0"/>
        <v>-9.9963503649635026</v>
      </c>
      <c r="G8">
        <f t="shared" si="0"/>
        <v>64.650240384615387</v>
      </c>
      <c r="H8">
        <f t="shared" si="0"/>
        <v>4.1464285714285714</v>
      </c>
      <c r="I8">
        <f t="shared" ref="I8:J8" si="1">I6/I7</f>
        <v>22.794749403341289</v>
      </c>
      <c r="J8">
        <f t="shared" si="1"/>
        <v>-28.536439665471924</v>
      </c>
      <c r="K8">
        <f t="shared" ref="K8:L8" si="2">K6/K7</f>
        <v>-35.699757869249396</v>
      </c>
      <c r="L8">
        <f t="shared" si="2"/>
        <v>-42.77980535279805</v>
      </c>
      <c r="M8">
        <f t="shared" ref="M8:O8" si="3">M6/M7</f>
        <v>-40.91951219512196</v>
      </c>
      <c r="N8">
        <f t="shared" si="3"/>
        <v>-10.899758454106282</v>
      </c>
      <c r="O8">
        <f t="shared" si="3"/>
        <v>16.258992805755394</v>
      </c>
      <c r="P8">
        <f t="shared" ref="P8:Q8" si="4">P6/P7</f>
        <v>-17.261761158021713</v>
      </c>
      <c r="Q8">
        <f t="shared" si="4"/>
        <v>28.267942583732058</v>
      </c>
      <c r="R8">
        <f t="shared" ref="R8:S8" si="5">R6/R7</f>
        <v>3.3652694610778444</v>
      </c>
      <c r="S8">
        <f t="shared" si="5"/>
        <v>-47.521582733812949</v>
      </c>
    </row>
    <row r="14" spans="1:19">
      <c r="C14" s="1" t="s">
        <v>27</v>
      </c>
      <c r="D14" s="17" t="s">
        <v>28</v>
      </c>
      <c r="E14" s="1" t="s">
        <v>31</v>
      </c>
    </row>
    <row r="15" spans="1:19">
      <c r="A15" t="s">
        <v>29</v>
      </c>
      <c r="B15" s="16">
        <v>42972</v>
      </c>
      <c r="C15">
        <v>500</v>
      </c>
      <c r="D15">
        <v>10.66</v>
      </c>
      <c r="E15">
        <v>8.27</v>
      </c>
      <c r="F15" s="18" t="s">
        <v>25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00FF"/>
  </sheetPr>
  <dimension ref="A2:S13"/>
  <sheetViews>
    <sheetView workbookViewId="0">
      <selection activeCell="J14" sqref="J14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19">
      <c r="C2" s="1" t="s">
        <v>17</v>
      </c>
      <c r="D2" s="1" t="s">
        <v>7</v>
      </c>
      <c r="E2">
        <v>220.9</v>
      </c>
      <c r="F2">
        <f>E2*10000</f>
        <v>2209000</v>
      </c>
    </row>
    <row r="3" spans="1:19">
      <c r="C3" s="1" t="s">
        <v>1</v>
      </c>
    </row>
    <row r="4" spans="1:19">
      <c r="C4" s="1"/>
    </row>
    <row r="5" spans="1:1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</row>
    <row r="6" spans="1:19">
      <c r="B6" s="15">
        <f>SUM(D6:MI6)</f>
        <v>88276.020000000019</v>
      </c>
      <c r="C6" s="1" t="s">
        <v>2</v>
      </c>
      <c r="D6" s="5">
        <v>-6879.03</v>
      </c>
      <c r="E6" s="6">
        <v>2267.5500000000002</v>
      </c>
      <c r="F6" s="5">
        <v>7197.26</v>
      </c>
      <c r="G6" s="6">
        <v>5988.2</v>
      </c>
      <c r="H6" s="5">
        <v>4570.2</v>
      </c>
      <c r="I6" s="5">
        <v>-864.51</v>
      </c>
      <c r="J6" s="5">
        <v>15791.6</v>
      </c>
      <c r="K6" s="5">
        <v>3531.88</v>
      </c>
      <c r="L6" s="5">
        <v>-14309.05</v>
      </c>
      <c r="M6" s="5">
        <v>3160.9</v>
      </c>
      <c r="N6" s="5">
        <v>-1926.28</v>
      </c>
      <c r="O6" s="5">
        <v>4678.57</v>
      </c>
      <c r="P6" s="5">
        <v>2151.96</v>
      </c>
      <c r="Q6" s="5">
        <v>34510.870000000003</v>
      </c>
      <c r="R6" s="5">
        <v>-8871.0300000000007</v>
      </c>
      <c r="S6" s="5">
        <v>37276.93</v>
      </c>
    </row>
    <row r="7" spans="1:19">
      <c r="C7" s="1" t="s">
        <v>3</v>
      </c>
      <c r="D7" s="4">
        <v>7.71</v>
      </c>
      <c r="E7" s="3">
        <v>7.79</v>
      </c>
      <c r="F7" s="3">
        <v>7.82</v>
      </c>
      <c r="G7" s="3">
        <v>7.84</v>
      </c>
      <c r="H7" s="3">
        <v>7.96</v>
      </c>
      <c r="I7" s="3">
        <v>7.82</v>
      </c>
      <c r="J7" s="3">
        <v>8.1300000000000008</v>
      </c>
      <c r="K7" s="3">
        <v>8.2200000000000006</v>
      </c>
      <c r="L7" s="3">
        <v>7.91</v>
      </c>
      <c r="M7" s="3">
        <v>8.0399999999999991</v>
      </c>
      <c r="N7" s="3">
        <v>8.08</v>
      </c>
      <c r="O7" s="3">
        <v>8</v>
      </c>
      <c r="P7" s="3">
        <v>7.98</v>
      </c>
      <c r="Q7" s="3">
        <v>8.3000000000000007</v>
      </c>
      <c r="R7" s="3">
        <v>8.1999999999999993</v>
      </c>
      <c r="S7" s="3">
        <v>8.57</v>
      </c>
    </row>
    <row r="8" spans="1:19">
      <c r="A8" s="8">
        <f>B8/F2</f>
        <v>4.7735340956767628E-3</v>
      </c>
      <c r="B8" s="7">
        <f>SUM(D8:MI8)</f>
        <v>10544.736817349969</v>
      </c>
      <c r="C8" s="1" t="s">
        <v>4</v>
      </c>
      <c r="D8">
        <f>D6/D7</f>
        <v>-892.22178988326846</v>
      </c>
      <c r="E8">
        <f t="shared" ref="E8:H8" si="0">E6/E7</f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ref="I8:J8" si="1">I6/I7</f>
        <v>-110.55115089514067</v>
      </c>
      <c r="J8">
        <f t="shared" si="1"/>
        <v>1942.3862238622385</v>
      </c>
      <c r="K8">
        <f t="shared" ref="K8:L8" si="2">K6/K7</f>
        <v>429.66909975669097</v>
      </c>
      <c r="L8">
        <f t="shared" si="2"/>
        <v>-1808.9823008849555</v>
      </c>
      <c r="M8">
        <f t="shared" ref="M8:O8" si="3">M6/M7</f>
        <v>393.14676616915426</v>
      </c>
      <c r="N8">
        <f t="shared" si="3"/>
        <v>-238.4009900990099</v>
      </c>
      <c r="O8">
        <f t="shared" si="3"/>
        <v>584.82124999999996</v>
      </c>
      <c r="P8">
        <f t="shared" ref="P8:Q8" si="4">P6/P7</f>
        <v>269.66917293233081</v>
      </c>
      <c r="Q8">
        <f t="shared" si="4"/>
        <v>4157.9361445783134</v>
      </c>
      <c r="R8">
        <f t="shared" ref="R8:S8" si="5">R6/R7</f>
        <v>-1081.8329268292684</v>
      </c>
      <c r="S8">
        <f t="shared" si="5"/>
        <v>4349.7001166861146</v>
      </c>
    </row>
    <row r="12" spans="1:19">
      <c r="C12" s="17" t="s">
        <v>27</v>
      </c>
      <c r="D12" s="17" t="s">
        <v>28</v>
      </c>
      <c r="E12" s="1" t="s">
        <v>29</v>
      </c>
    </row>
    <row r="13" spans="1:19">
      <c r="A13" s="1" t="s">
        <v>29</v>
      </c>
      <c r="B13" s="11">
        <v>42978</v>
      </c>
      <c r="C13" s="10">
        <v>400</v>
      </c>
      <c r="D13" s="10">
        <v>9.0630000000000006</v>
      </c>
      <c r="E13">
        <v>8.19</v>
      </c>
      <c r="F13" s="18" t="s">
        <v>41</v>
      </c>
      <c r="G13" s="1" t="s">
        <v>46</v>
      </c>
      <c r="J13" s="1" t="s">
        <v>47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3366FF"/>
  </sheetPr>
  <dimension ref="A2:S13"/>
  <sheetViews>
    <sheetView workbookViewId="0">
      <selection activeCell="G28" sqref="G27:G28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19">
      <c r="C2" s="1" t="s">
        <v>8</v>
      </c>
      <c r="D2" s="1" t="s">
        <v>7</v>
      </c>
      <c r="E2">
        <v>220.39</v>
      </c>
      <c r="F2">
        <f>E2*10000</f>
        <v>2203900</v>
      </c>
    </row>
    <row r="3" spans="1:19">
      <c r="C3" s="1" t="s">
        <v>1</v>
      </c>
    </row>
    <row r="4" spans="1:19">
      <c r="C4" s="1"/>
    </row>
    <row r="5" spans="1:1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</row>
    <row r="6" spans="1:19">
      <c r="B6" s="15">
        <f>SUM(D6:MI6)</f>
        <v>-2309.3800000000037</v>
      </c>
      <c r="C6" s="1" t="s">
        <v>2</v>
      </c>
      <c r="D6" s="5">
        <v>-21881.24</v>
      </c>
      <c r="E6" s="6">
        <v>9170.2999999999993</v>
      </c>
      <c r="F6" s="5">
        <v>357.95</v>
      </c>
      <c r="G6" s="6">
        <v>5057.8599999999997</v>
      </c>
      <c r="H6" s="5">
        <v>-2123.77</v>
      </c>
      <c r="I6" s="5">
        <v>-2777.84</v>
      </c>
      <c r="J6" s="5">
        <v>2808.61</v>
      </c>
      <c r="K6" s="5">
        <v>-1020.45</v>
      </c>
      <c r="L6" s="5">
        <v>-6649.03</v>
      </c>
      <c r="M6" s="5">
        <v>-6170.2</v>
      </c>
      <c r="N6" s="5">
        <v>5493.94</v>
      </c>
      <c r="O6" s="5">
        <v>4160.58</v>
      </c>
      <c r="P6" s="5">
        <v>-848.94</v>
      </c>
      <c r="Q6" s="5">
        <v>10970.3</v>
      </c>
      <c r="R6" s="5">
        <v>-3062.76</v>
      </c>
      <c r="S6" s="5">
        <v>4205.3100000000004</v>
      </c>
    </row>
    <row r="7" spans="1:19">
      <c r="C7" s="1" t="s">
        <v>3</v>
      </c>
      <c r="D7">
        <v>2.76</v>
      </c>
      <c r="E7">
        <v>2.74</v>
      </c>
      <c r="F7">
        <v>2.75</v>
      </c>
      <c r="G7">
        <v>2.7</v>
      </c>
      <c r="H7">
        <v>2.72</v>
      </c>
      <c r="I7">
        <v>2.62</v>
      </c>
      <c r="J7" s="10">
        <v>2.73</v>
      </c>
      <c r="K7" s="10">
        <v>2.7</v>
      </c>
      <c r="L7" s="10">
        <v>2.65</v>
      </c>
      <c r="M7" s="10">
        <v>2.64</v>
      </c>
      <c r="N7" s="10">
        <v>2.7</v>
      </c>
      <c r="O7" s="10">
        <v>2.72</v>
      </c>
      <c r="P7" s="10">
        <v>2.72</v>
      </c>
      <c r="Q7" s="10">
        <v>2.8</v>
      </c>
      <c r="R7" s="10">
        <v>2.79</v>
      </c>
      <c r="S7" s="10">
        <v>2.89</v>
      </c>
    </row>
    <row r="8" spans="1:19">
      <c r="A8" s="8">
        <f>B8/F2</f>
        <v>-4.9300757606134571E-4</v>
      </c>
      <c r="B8" s="7">
        <f>SUM(D8:MI8)</f>
        <v>-1086.5393968815997</v>
      </c>
      <c r="C8" s="1" t="s">
        <v>4</v>
      </c>
      <c r="D8">
        <f>D6/D7</f>
        <v>-7927.9855072463779</v>
      </c>
      <c r="E8">
        <f t="shared" ref="E8:H8" si="0">E6/E7</f>
        <v>3346.8248175182475</v>
      </c>
      <c r="F8">
        <f t="shared" si="0"/>
        <v>130.16363636363636</v>
      </c>
      <c r="G8">
        <f t="shared" si="0"/>
        <v>1873.2814814814813</v>
      </c>
      <c r="H8">
        <f t="shared" si="0"/>
        <v>-780.79779411764696</v>
      </c>
      <c r="I8">
        <f t="shared" ref="I8:J8" si="1">I6/I7</f>
        <v>-1060.2442748091603</v>
      </c>
      <c r="J8">
        <f t="shared" si="1"/>
        <v>1028.7948717948718</v>
      </c>
      <c r="K8">
        <f t="shared" ref="K8:L8" si="2">K6/K7</f>
        <v>-377.94444444444446</v>
      </c>
      <c r="L8">
        <f t="shared" si="2"/>
        <v>-2509.0679245283018</v>
      </c>
      <c r="M8">
        <f t="shared" ref="M8:O8" si="3">M6/M7</f>
        <v>-2337.1969696969695</v>
      </c>
      <c r="N8">
        <f t="shared" si="3"/>
        <v>2034.7925925925922</v>
      </c>
      <c r="O8">
        <f t="shared" si="3"/>
        <v>1529.6249999999998</v>
      </c>
      <c r="P8">
        <f t="shared" ref="P8:Q8" si="4">P6/P7</f>
        <v>-312.11029411764707</v>
      </c>
      <c r="Q8">
        <f t="shared" si="4"/>
        <v>3917.9642857142858</v>
      </c>
      <c r="R8">
        <f t="shared" ref="R8:S8" si="5">R6/R7</f>
        <v>-1097.763440860215</v>
      </c>
      <c r="S8">
        <f t="shared" si="5"/>
        <v>1455.1245674740485</v>
      </c>
    </row>
    <row r="12" spans="1:19">
      <c r="C12" s="1" t="s">
        <v>27</v>
      </c>
      <c r="D12" s="1" t="s">
        <v>28</v>
      </c>
      <c r="E12" s="1" t="s">
        <v>48</v>
      </c>
    </row>
    <row r="13" spans="1:19">
      <c r="A13" s="1" t="s">
        <v>29</v>
      </c>
      <c r="B13" s="11">
        <v>42982</v>
      </c>
      <c r="C13">
        <v>2800</v>
      </c>
      <c r="D13">
        <v>3.8860000000000001</v>
      </c>
      <c r="E13">
        <v>2.9</v>
      </c>
      <c r="F13" s="20">
        <v>-2761.2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达华智能</vt:lpstr>
      <vt:lpstr>民生银行</vt:lpstr>
      <vt:lpstr>中远海发</vt:lpstr>
      <vt:lpstr>景兴纸业</vt:lpstr>
      <vt:lpstr>浙江医药</vt:lpstr>
      <vt:lpstr>st智慧</vt:lpstr>
      <vt:lpstr>天宝食品</vt:lpstr>
      <vt:lpstr>宝钢股份</vt:lpstr>
      <vt:lpstr>包钢股份</vt:lpstr>
      <vt:lpstr>中国石化</vt:lpstr>
      <vt:lpstr>远大控股</vt:lpstr>
      <vt:lpstr>远望谷</vt:lpstr>
      <vt:lpstr>中国中冶</vt:lpstr>
      <vt:lpstr>巨轮智能</vt:lpstr>
      <vt:lpstr>沪电股份</vt:lpstr>
      <vt:lpstr>大金重工</vt:lpstr>
      <vt:lpstr>万方发展</vt:lpstr>
      <vt:lpstr>普邦股份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2017-09-04T05:25:42Z</dcterms:modified>
</cp:coreProperties>
</file>