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l My Stuff\Senior Year\Algorithms\Project\algorithms_proj\"/>
    </mc:Choice>
  </mc:AlternateContent>
  <xr:revisionPtr revIDLastSave="0" documentId="13_ncr:1_{6FA4F560-95A8-4745-A02B-D10A15149E46}" xr6:coauthVersionLast="46" xr6:coauthVersionMax="46" xr10:uidLastSave="{00000000-0000-0000-0000-000000000000}"/>
  <bookViews>
    <workbookView xWindow="-3700" yWindow="7360" windowWidth="14400" windowHeight="7670" xr2:uid="{36A8888B-E34B-4134-A916-AA0D47BA01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2" i="1" l="1"/>
  <c r="W83" i="1"/>
  <c r="E83" i="1"/>
  <c r="F83" i="1"/>
  <c r="G83" i="1"/>
  <c r="H83" i="1"/>
  <c r="I83" i="1"/>
  <c r="J83" i="1"/>
  <c r="K83" i="1"/>
  <c r="L83" i="1"/>
  <c r="M83" i="1"/>
  <c r="O83" i="1"/>
  <c r="P83" i="1"/>
  <c r="Q83" i="1"/>
  <c r="R83" i="1"/>
  <c r="S83" i="1"/>
  <c r="T83" i="1"/>
  <c r="D83" i="1"/>
  <c r="G79" i="1"/>
  <c r="G82" i="1"/>
  <c r="G81" i="1"/>
  <c r="G80" i="1"/>
  <c r="G78" i="1"/>
  <c r="E78" i="1"/>
  <c r="AP46" i="1"/>
  <c r="AR63" i="1" s="1"/>
  <c r="AP4" i="1"/>
  <c r="V81" i="1"/>
  <c r="V80" i="1"/>
  <c r="V79" i="1"/>
  <c r="AB65" i="1"/>
  <c r="AP65" i="1" s="1"/>
  <c r="V78" i="1"/>
  <c r="S82" i="1"/>
  <c r="S81" i="1"/>
  <c r="S80" i="1"/>
  <c r="S79" i="1"/>
  <c r="S78" i="1"/>
  <c r="Q82" i="1"/>
  <c r="Q81" i="1"/>
  <c r="Q80" i="1"/>
  <c r="Q79" i="1"/>
  <c r="O80" i="1"/>
  <c r="Q78" i="1"/>
  <c r="O82" i="1"/>
  <c r="O81" i="1"/>
  <c r="O79" i="1"/>
  <c r="O78" i="1"/>
  <c r="L82" i="1"/>
  <c r="L81" i="1"/>
  <c r="L80" i="1"/>
  <c r="L79" i="1"/>
  <c r="L78" i="1"/>
  <c r="U52" i="1"/>
  <c r="J82" i="1"/>
  <c r="J81" i="1"/>
  <c r="J80" i="1"/>
  <c r="J79" i="1"/>
  <c r="J78" i="1"/>
  <c r="H82" i="1"/>
  <c r="H80" i="1"/>
  <c r="H79" i="1"/>
  <c r="H78" i="1"/>
  <c r="F82" i="1"/>
  <c r="F81" i="1"/>
  <c r="F80" i="1"/>
  <c r="F79" i="1"/>
  <c r="F78" i="1"/>
  <c r="H81" i="1"/>
  <c r="S4" i="1"/>
  <c r="U14" i="1" s="1"/>
  <c r="D79" i="1"/>
  <c r="D82" i="1"/>
  <c r="D81" i="1"/>
  <c r="D80" i="1"/>
  <c r="D78" i="1"/>
  <c r="E82" i="1"/>
  <c r="E81" i="1"/>
  <c r="E80" i="1"/>
  <c r="E79" i="1"/>
  <c r="U23" i="1"/>
  <c r="U40" i="1"/>
  <c r="U63" i="1"/>
  <c r="AR41" i="1"/>
  <c r="AR17" i="1"/>
  <c r="Y4" i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AN65" i="1"/>
  <c r="AM65" i="1"/>
  <c r="AL65" i="1"/>
  <c r="AK65" i="1"/>
  <c r="AJ65" i="1"/>
  <c r="AF65" i="1"/>
  <c r="AE65" i="1"/>
  <c r="AD65" i="1"/>
  <c r="AC65" i="1"/>
  <c r="AI64" i="1"/>
  <c r="AP63" i="1"/>
  <c r="AI35" i="1"/>
  <c r="AH35" i="1"/>
  <c r="AP62" i="1"/>
  <c r="AI28" i="1"/>
  <c r="AH28" i="1"/>
  <c r="AP61" i="1"/>
  <c r="AI47" i="1"/>
  <c r="AH47" i="1"/>
  <c r="AP60" i="1"/>
  <c r="AI41" i="1"/>
  <c r="AH41" i="1"/>
  <c r="AP59" i="1"/>
  <c r="AI61" i="1"/>
  <c r="AH61" i="1"/>
  <c r="AP58" i="1"/>
  <c r="AI34" i="1"/>
  <c r="AH34" i="1"/>
  <c r="AP57" i="1"/>
  <c r="AI17" i="1"/>
  <c r="AH17" i="1"/>
  <c r="AP56" i="1"/>
  <c r="AI60" i="1"/>
  <c r="AH60" i="1"/>
  <c r="AP55" i="1"/>
  <c r="AI57" i="1"/>
  <c r="AH57" i="1"/>
  <c r="AP54" i="1"/>
  <c r="AI46" i="1"/>
  <c r="AH46" i="1"/>
  <c r="AP53" i="1"/>
  <c r="AI16" i="1"/>
  <c r="AH16" i="1"/>
  <c r="AP52" i="1"/>
  <c r="AI22" i="1"/>
  <c r="AH22" i="1"/>
  <c r="AP51" i="1"/>
  <c r="AI15" i="1"/>
  <c r="AH15" i="1"/>
  <c r="AP50" i="1"/>
  <c r="AI51" i="1"/>
  <c r="AH51" i="1"/>
  <c r="AP49" i="1"/>
  <c r="AI33" i="1"/>
  <c r="AH33" i="1"/>
  <c r="AP48" i="1"/>
  <c r="AI54" i="1"/>
  <c r="AH54" i="1"/>
  <c r="AP47" i="1"/>
  <c r="AI50" i="1"/>
  <c r="AH50" i="1"/>
  <c r="AI45" i="1"/>
  <c r="AH45" i="1"/>
  <c r="AP45" i="1"/>
  <c r="AI14" i="1"/>
  <c r="AH14" i="1"/>
  <c r="AP44" i="1"/>
  <c r="AI7" i="1"/>
  <c r="AH7" i="1"/>
  <c r="AP43" i="1"/>
  <c r="AI21" i="1"/>
  <c r="AH21" i="1"/>
  <c r="AP42" i="1"/>
  <c r="AI13" i="1"/>
  <c r="AH13" i="1"/>
  <c r="AP41" i="1"/>
  <c r="AP40" i="1"/>
  <c r="AI49" i="1"/>
  <c r="AH49" i="1"/>
  <c r="AP39" i="1"/>
  <c r="AI40" i="1"/>
  <c r="AH40" i="1"/>
  <c r="AP38" i="1"/>
  <c r="AI44" i="1"/>
  <c r="AH44" i="1"/>
  <c r="AP37" i="1"/>
  <c r="AI32" i="1"/>
  <c r="AH32" i="1"/>
  <c r="AP36" i="1"/>
  <c r="AI43" i="1"/>
  <c r="AH43" i="1"/>
  <c r="AP35" i="1"/>
  <c r="AI31" i="1"/>
  <c r="AH31" i="1"/>
  <c r="AP34" i="1"/>
  <c r="AI27" i="1"/>
  <c r="AH27" i="1"/>
  <c r="AP33" i="1"/>
  <c r="AI42" i="1"/>
  <c r="AH42" i="1"/>
  <c r="AP32" i="1"/>
  <c r="AI39" i="1"/>
  <c r="AH39" i="1"/>
  <c r="AP31" i="1"/>
  <c r="AI26" i="1"/>
  <c r="AH26" i="1"/>
  <c r="AP30" i="1"/>
  <c r="AI38" i="1"/>
  <c r="AH38" i="1"/>
  <c r="AP29" i="1"/>
  <c r="AI25" i="1"/>
  <c r="AH25" i="1"/>
  <c r="AP28" i="1"/>
  <c r="AI12" i="1"/>
  <c r="AH12" i="1"/>
  <c r="AP27" i="1"/>
  <c r="AI6" i="1"/>
  <c r="AH6" i="1"/>
  <c r="AP26" i="1"/>
  <c r="AI11" i="1"/>
  <c r="AH11" i="1"/>
  <c r="AP25" i="1"/>
  <c r="AI30" i="1"/>
  <c r="AH30" i="1"/>
  <c r="AP24" i="1"/>
  <c r="AP23" i="1"/>
  <c r="AI19" i="1"/>
  <c r="AH19" i="1"/>
  <c r="AP22" i="1"/>
  <c r="AI4" i="1"/>
  <c r="AH4" i="1"/>
  <c r="AP21" i="1"/>
  <c r="AI63" i="1"/>
  <c r="AH63" i="1"/>
  <c r="AP20" i="1"/>
  <c r="AI56" i="1"/>
  <c r="AH56" i="1"/>
  <c r="AP19" i="1"/>
  <c r="AI24" i="1"/>
  <c r="AH24" i="1"/>
  <c r="AP18" i="1"/>
  <c r="AI55" i="1"/>
  <c r="AH55" i="1"/>
  <c r="AP17" i="1"/>
  <c r="AI53" i="1"/>
  <c r="AH53" i="1"/>
  <c r="AP16" i="1"/>
  <c r="AI48" i="1"/>
  <c r="AH48" i="1"/>
  <c r="AP15" i="1"/>
  <c r="AI5" i="1"/>
  <c r="AH5" i="1"/>
  <c r="AP14" i="1"/>
  <c r="AI23" i="1"/>
  <c r="AH23" i="1"/>
  <c r="AP13" i="1"/>
  <c r="AI10" i="1"/>
  <c r="AH10" i="1"/>
  <c r="AP12" i="1"/>
  <c r="AI37" i="1"/>
  <c r="AH37" i="1"/>
  <c r="AP11" i="1"/>
  <c r="AI36" i="1"/>
  <c r="AH36" i="1"/>
  <c r="AP10" i="1"/>
  <c r="AI29" i="1"/>
  <c r="AH29" i="1"/>
  <c r="AP9" i="1"/>
  <c r="AI9" i="1"/>
  <c r="AH9" i="1"/>
  <c r="AP8" i="1"/>
  <c r="AI8" i="1"/>
  <c r="AH8" i="1"/>
  <c r="AP7" i="1"/>
  <c r="AI62" i="1"/>
  <c r="AH62" i="1"/>
  <c r="AP6" i="1"/>
  <c r="AI58" i="1"/>
  <c r="AH58" i="1"/>
  <c r="AP5" i="1"/>
  <c r="AI52" i="1"/>
  <c r="AH52" i="1"/>
  <c r="L64" i="1"/>
  <c r="F65" i="1"/>
  <c r="G65" i="1"/>
  <c r="H65" i="1"/>
  <c r="I65" i="1"/>
  <c r="M65" i="1"/>
  <c r="N65" i="1"/>
  <c r="O65" i="1"/>
  <c r="P65" i="1"/>
  <c r="Q65" i="1"/>
  <c r="E65" i="1"/>
  <c r="B61" i="1"/>
  <c r="B62" i="1"/>
  <c r="B63" i="1" s="1"/>
  <c r="B56" i="1"/>
  <c r="B57" i="1" s="1"/>
  <c r="B58" i="1" s="1"/>
  <c r="B59" i="1" s="1"/>
  <c r="B60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" i="1"/>
  <c r="B4" i="1"/>
  <c r="S61" i="1"/>
  <c r="S56" i="1"/>
  <c r="S41" i="1"/>
  <c r="S5" i="1"/>
  <c r="S6" i="1"/>
  <c r="S7" i="1"/>
  <c r="S25" i="1"/>
  <c r="S26" i="1"/>
  <c r="S15" i="1"/>
  <c r="S42" i="1"/>
  <c r="S43" i="1"/>
  <c r="S53" i="1"/>
  <c r="S27" i="1"/>
  <c r="S28" i="1"/>
  <c r="S29" i="1"/>
  <c r="S30" i="1"/>
  <c r="S44" i="1"/>
  <c r="S45" i="1"/>
  <c r="S8" i="1"/>
  <c r="S46" i="1"/>
  <c r="S31" i="1"/>
  <c r="S32" i="1"/>
  <c r="S33" i="1"/>
  <c r="S47" i="1"/>
  <c r="S48" i="1"/>
  <c r="S9" i="1"/>
  <c r="S10" i="1"/>
  <c r="S11" i="1"/>
  <c r="S34" i="1"/>
  <c r="S35" i="1"/>
  <c r="S12" i="1"/>
  <c r="S16" i="1"/>
  <c r="S17" i="1"/>
  <c r="S18" i="1"/>
  <c r="S54" i="1"/>
  <c r="S55" i="1"/>
  <c r="S49" i="1"/>
  <c r="S50" i="1"/>
  <c r="S36" i="1"/>
  <c r="S19" i="1"/>
  <c r="S20" i="1"/>
  <c r="S21" i="1"/>
  <c r="S57" i="1"/>
  <c r="S58" i="1"/>
  <c r="S59" i="1"/>
  <c r="S51" i="1"/>
  <c r="S52" i="1"/>
  <c r="S60" i="1"/>
  <c r="S37" i="1"/>
  <c r="S38" i="1"/>
  <c r="S13" i="1"/>
  <c r="S14" i="1"/>
  <c r="S39" i="1"/>
  <c r="S40" i="1"/>
  <c r="S22" i="1"/>
  <c r="S23" i="1"/>
  <c r="S62" i="1"/>
  <c r="S63" i="1"/>
  <c r="S24" i="1"/>
  <c r="K43" i="1"/>
  <c r="L6" i="1"/>
  <c r="L7" i="1"/>
  <c r="L25" i="1"/>
  <c r="L26" i="1"/>
  <c r="L15" i="1"/>
  <c r="L42" i="1"/>
  <c r="L43" i="1"/>
  <c r="L53" i="1"/>
  <c r="L27" i="1"/>
  <c r="L28" i="1"/>
  <c r="L29" i="1"/>
  <c r="L30" i="1"/>
  <c r="L44" i="1"/>
  <c r="L45" i="1"/>
  <c r="L8" i="1"/>
  <c r="L46" i="1"/>
  <c r="L31" i="1"/>
  <c r="L32" i="1"/>
  <c r="L33" i="1"/>
  <c r="L47" i="1"/>
  <c r="L48" i="1"/>
  <c r="L9" i="1"/>
  <c r="L10" i="1"/>
  <c r="L11" i="1"/>
  <c r="L34" i="1"/>
  <c r="L35" i="1"/>
  <c r="L12" i="1"/>
  <c r="L16" i="1"/>
  <c r="L17" i="1"/>
  <c r="L18" i="1"/>
  <c r="L54" i="1"/>
  <c r="L55" i="1"/>
  <c r="L56" i="1"/>
  <c r="L49" i="1"/>
  <c r="L50" i="1"/>
  <c r="L36" i="1"/>
  <c r="L19" i="1"/>
  <c r="L20" i="1"/>
  <c r="L21" i="1"/>
  <c r="L57" i="1"/>
  <c r="L58" i="1"/>
  <c r="L59" i="1"/>
  <c r="L51" i="1"/>
  <c r="L52" i="1"/>
  <c r="L60" i="1"/>
  <c r="L61" i="1"/>
  <c r="L37" i="1"/>
  <c r="L38" i="1"/>
  <c r="L13" i="1"/>
  <c r="L14" i="1"/>
  <c r="L39" i="1"/>
  <c r="L40" i="1"/>
  <c r="L22" i="1"/>
  <c r="L23" i="1"/>
  <c r="L62" i="1"/>
  <c r="L63" i="1"/>
  <c r="L5" i="1"/>
  <c r="K6" i="1"/>
  <c r="K7" i="1"/>
  <c r="K25" i="1"/>
  <c r="K26" i="1"/>
  <c r="K15" i="1"/>
  <c r="K42" i="1"/>
  <c r="K53" i="1"/>
  <c r="K27" i="1"/>
  <c r="K28" i="1"/>
  <c r="K29" i="1"/>
  <c r="K30" i="1"/>
  <c r="K44" i="1"/>
  <c r="K45" i="1"/>
  <c r="K8" i="1"/>
  <c r="K46" i="1"/>
  <c r="K31" i="1"/>
  <c r="K32" i="1"/>
  <c r="K33" i="1"/>
  <c r="K47" i="1"/>
  <c r="K48" i="1"/>
  <c r="K9" i="1"/>
  <c r="K10" i="1"/>
  <c r="K11" i="1"/>
  <c r="K34" i="1"/>
  <c r="K35" i="1"/>
  <c r="K12" i="1"/>
  <c r="K16" i="1"/>
  <c r="K17" i="1"/>
  <c r="K18" i="1"/>
  <c r="K54" i="1"/>
  <c r="K55" i="1"/>
  <c r="K56" i="1"/>
  <c r="K49" i="1"/>
  <c r="K50" i="1"/>
  <c r="K36" i="1"/>
  <c r="K19" i="1"/>
  <c r="K20" i="1"/>
  <c r="K21" i="1"/>
  <c r="K57" i="1"/>
  <c r="K58" i="1"/>
  <c r="K59" i="1"/>
  <c r="K51" i="1"/>
  <c r="K52" i="1"/>
  <c r="K60" i="1"/>
  <c r="K61" i="1"/>
  <c r="K37" i="1"/>
  <c r="K38" i="1"/>
  <c r="K13" i="1"/>
  <c r="K14" i="1"/>
  <c r="K39" i="1"/>
  <c r="K40" i="1"/>
  <c r="K22" i="1"/>
  <c r="K23" i="1"/>
  <c r="K62" i="1"/>
  <c r="K63" i="1"/>
  <c r="K5" i="1"/>
  <c r="V83" i="1" l="1"/>
  <c r="S65" i="1"/>
  <c r="AG2" i="1"/>
  <c r="AG2" i="1" a="1"/>
  <c r="J2" i="1"/>
  <c r="J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<sst xmlns="http://schemas.openxmlformats.org/spreadsheetml/2006/main" count="244" uniqueCount="35">
  <si>
    <t>Sorted by POS</t>
  </si>
  <si>
    <t>Sorted by Age</t>
  </si>
  <si>
    <t>Stats in prior year (min 25 games played)</t>
  </si>
  <si>
    <t>Stats in year after changing teams (min 25 games played)</t>
  </si>
  <si>
    <t>Player #</t>
  </si>
  <si>
    <t>Age</t>
  </si>
  <si>
    <t>POS</t>
  </si>
  <si>
    <t>TRB</t>
  </si>
  <si>
    <t>AST</t>
  </si>
  <si>
    <t>STL</t>
  </si>
  <si>
    <t>BLK</t>
  </si>
  <si>
    <t>PTS</t>
  </si>
  <si>
    <t>STAT DIFF</t>
  </si>
  <si>
    <t>PG</t>
  </si>
  <si>
    <t>SG</t>
  </si>
  <si>
    <t>SF</t>
  </si>
  <si>
    <t>PF</t>
  </si>
  <si>
    <t>PG AVG</t>
  </si>
  <si>
    <t>C</t>
  </si>
  <si>
    <t>20-24 AVG</t>
  </si>
  <si>
    <t>SG AVG</t>
  </si>
  <si>
    <t>SF AVG</t>
  </si>
  <si>
    <t>25-28 AVG</t>
  </si>
  <si>
    <t>PF AVG</t>
  </si>
  <si>
    <t>C AVG</t>
  </si>
  <si>
    <t>29+ AVG</t>
  </si>
  <si>
    <t>Averages:</t>
  </si>
  <si>
    <t>TREND SUMMARY TABLE</t>
  </si>
  <si>
    <t>20-24</t>
  </si>
  <si>
    <t>25-28</t>
  </si>
  <si>
    <t>29+</t>
  </si>
  <si>
    <t>TOTAL</t>
  </si>
  <si>
    <t>STAT</t>
  </si>
  <si>
    <t>DIF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</si>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</sst>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/>
    <xf numFmtId="0" fontId="0" fillId="2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/>
    <xf numFmtId="164" fontId="0" fillId="0" borderId="2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Fill="1" applyBorder="1" applyAlignment="1">
      <alignment horizontal="right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0" xfId="0" applyNumberFormat="1" applyBorder="1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164" fontId="0" fillId="0" borderId="7" xfId="0" applyNumberForma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2" borderId="11" xfId="0" applyNumberFormat="1" applyFill="1" applyBorder="1" applyAlignment="1">
      <alignment horizontal="right"/>
    </xf>
    <xf numFmtId="1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1" xfId="0" applyBorder="1"/>
    <xf numFmtId="164" fontId="0" fillId="0" borderId="11" xfId="0" applyNumberFormat="1" applyBorder="1"/>
    <xf numFmtId="164" fontId="0" fillId="3" borderId="1" xfId="0" applyNumberForma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3" borderId="1" xfId="0" applyNumberFormat="1" applyFill="1" applyBorder="1"/>
    <xf numFmtId="164" fontId="0" fillId="0" borderId="4" xfId="0" applyNumberFormat="1" applyBorder="1"/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 applyAlignment="1">
      <alignment horizontal="right"/>
    </xf>
    <xf numFmtId="0" fontId="1" fillId="2" borderId="10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right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DDD-8127-410A-A1D4-6813F110275A}">
  <dimension ref="A1:AR92"/>
  <sheetViews>
    <sheetView tabSelected="1" zoomScale="90" zoomScaleNormal="90" workbookViewId="0">
      <selection activeCell="C4" sqref="C4"/>
    </sheetView>
  </sheetViews>
  <sheetFormatPr defaultRowHeight="14.5" x14ac:dyDescent="0.35"/>
  <cols>
    <col min="1" max="1" width="14.26953125" customWidth="1"/>
    <col min="11" max="11" width="8.81640625" customWidth="1"/>
    <col min="19" max="19" width="10" customWidth="1"/>
    <col min="23" max="23" width="9.81640625" customWidth="1"/>
    <col min="43" max="43" width="8" customWidth="1"/>
    <col min="44" max="44" width="10" customWidth="1"/>
  </cols>
  <sheetData>
    <row r="1" spans="1:44" x14ac:dyDescent="0.35">
      <c r="A1" s="2" t="s">
        <v>0</v>
      </c>
      <c r="W1" s="2" t="s">
        <v>1</v>
      </c>
    </row>
    <row r="2" spans="1:44" x14ac:dyDescent="0.35">
      <c r="C2" s="78" t="s">
        <v>2</v>
      </c>
      <c r="D2" s="79"/>
      <c r="E2" s="79"/>
      <c r="F2" s="79"/>
      <c r="G2" s="79"/>
      <c r="H2" s="79"/>
      <c r="I2" s="80"/>
      <c r="J2" s="3" cm="1">
        <f t="array" aca="1" ref="J2" ca="1">J2:P75</f>
        <v>0</v>
      </c>
      <c r="K2" s="75" t="s">
        <v>3</v>
      </c>
      <c r="L2" s="75"/>
      <c r="M2" s="75"/>
      <c r="N2" s="75"/>
      <c r="O2" s="75"/>
      <c r="P2" s="75"/>
      <c r="Q2" s="76"/>
      <c r="R2" s="7"/>
      <c r="Z2" s="78" t="s">
        <v>2</v>
      </c>
      <c r="AA2" s="79"/>
      <c r="AB2" s="79"/>
      <c r="AC2" s="79"/>
      <c r="AD2" s="79"/>
      <c r="AE2" s="79"/>
      <c r="AF2" s="80"/>
      <c r="AG2" s="3" cm="1">
        <f t="array" aca="1" ref="AG2" ca="1">AG2:AM82</f>
        <v>0</v>
      </c>
      <c r="AH2" s="75" t="s">
        <v>3</v>
      </c>
      <c r="AI2" s="75"/>
      <c r="AJ2" s="75"/>
      <c r="AK2" s="75"/>
      <c r="AL2" s="75"/>
      <c r="AM2" s="75"/>
      <c r="AN2" s="76"/>
      <c r="AO2" s="7"/>
    </row>
    <row r="3" spans="1:44" x14ac:dyDescent="0.35">
      <c r="B3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8"/>
      <c r="K3" s="18" t="s">
        <v>5</v>
      </c>
      <c r="L3" s="18" t="s">
        <v>6</v>
      </c>
      <c r="M3" s="18" t="s">
        <v>7</v>
      </c>
      <c r="N3" s="18" t="s">
        <v>8</v>
      </c>
      <c r="O3" s="18" t="s">
        <v>9</v>
      </c>
      <c r="P3" s="18" t="s">
        <v>10</v>
      </c>
      <c r="Q3" s="19" t="s">
        <v>11</v>
      </c>
      <c r="R3" s="6"/>
      <c r="S3" s="9" t="s">
        <v>12</v>
      </c>
      <c r="Y3" t="s">
        <v>4</v>
      </c>
      <c r="Z3" s="18" t="s">
        <v>5</v>
      </c>
      <c r="AA3" s="18" t="s">
        <v>6</v>
      </c>
      <c r="AB3" s="18" t="s">
        <v>7</v>
      </c>
      <c r="AC3" s="18" t="s">
        <v>8</v>
      </c>
      <c r="AD3" s="18" t="s">
        <v>9</v>
      </c>
      <c r="AE3" s="18" t="s">
        <v>10</v>
      </c>
      <c r="AF3" s="18" t="s">
        <v>11</v>
      </c>
      <c r="AG3" s="8"/>
      <c r="AH3" s="18" t="s">
        <v>5</v>
      </c>
      <c r="AI3" s="18" t="s">
        <v>6</v>
      </c>
      <c r="AJ3" s="18" t="s">
        <v>7</v>
      </c>
      <c r="AK3" s="18" t="s">
        <v>8</v>
      </c>
      <c r="AL3" s="18" t="s">
        <v>9</v>
      </c>
      <c r="AM3" s="18" t="s">
        <v>10</v>
      </c>
      <c r="AN3" s="19" t="s">
        <v>11</v>
      </c>
      <c r="AO3" s="6"/>
      <c r="AP3" s="9" t="s">
        <v>12</v>
      </c>
    </row>
    <row r="4" spans="1:44" x14ac:dyDescent="0.35">
      <c r="B4">
        <f>1</f>
        <v>1</v>
      </c>
      <c r="C4" s="73">
        <v>25</v>
      </c>
      <c r="D4" s="73" t="s">
        <v>13</v>
      </c>
      <c r="E4" s="13">
        <v>4.0999999999999996</v>
      </c>
      <c r="F4" s="13">
        <v>9.8000000000000007</v>
      </c>
      <c r="G4" s="13">
        <v>2.4</v>
      </c>
      <c r="H4" s="13">
        <v>0.1</v>
      </c>
      <c r="I4" s="13">
        <v>15.9</v>
      </c>
      <c r="J4" s="14"/>
      <c r="K4" s="20">
        <v>26</v>
      </c>
      <c r="L4" s="21" t="s">
        <v>13</v>
      </c>
      <c r="M4" s="13">
        <v>3.6</v>
      </c>
      <c r="N4" s="17">
        <v>9.1</v>
      </c>
      <c r="O4" s="13">
        <v>2.5</v>
      </c>
      <c r="P4" s="13">
        <v>0.1</v>
      </c>
      <c r="Q4" s="15">
        <v>19.8</v>
      </c>
      <c r="R4" s="6"/>
      <c r="S4" s="46">
        <f t="shared" ref="S4:S35" si="0">(SUM(M4:Q4)-SUM(E4:I4))</f>
        <v>2.7999999999999972</v>
      </c>
      <c r="Y4">
        <f>1</f>
        <v>1</v>
      </c>
      <c r="Z4" s="73">
        <v>20</v>
      </c>
      <c r="AA4" s="73" t="s">
        <v>14</v>
      </c>
      <c r="AB4" s="13">
        <v>2</v>
      </c>
      <c r="AC4" s="13">
        <v>1.1000000000000001</v>
      </c>
      <c r="AD4" s="13">
        <v>0.7</v>
      </c>
      <c r="AE4" s="13">
        <v>0.1</v>
      </c>
      <c r="AF4" s="13">
        <v>7.7</v>
      </c>
      <c r="AG4" s="14"/>
      <c r="AH4" s="20">
        <f t="shared" ref="AH4:AH17" si="1">Z4+1</f>
        <v>21</v>
      </c>
      <c r="AI4" s="21" t="str">
        <f t="shared" ref="AI4:AI17" si="2">AA4</f>
        <v>SG</v>
      </c>
      <c r="AJ4" s="13">
        <v>2.2999999999999998</v>
      </c>
      <c r="AK4" s="13">
        <v>1.4</v>
      </c>
      <c r="AL4" s="13">
        <v>0.8</v>
      </c>
      <c r="AM4" s="13">
        <v>0.1</v>
      </c>
      <c r="AN4" s="15">
        <v>13</v>
      </c>
      <c r="AO4" s="6"/>
      <c r="AP4" s="46">
        <f t="shared" ref="AP4:AP35" si="3">(SUM(AJ4:AN4)-SUM(AB4:AF4))</f>
        <v>6.0000000000000018</v>
      </c>
    </row>
    <row r="5" spans="1:44" x14ac:dyDescent="0.35">
      <c r="B5">
        <f>B4+1</f>
        <v>2</v>
      </c>
      <c r="C5" s="73">
        <v>31</v>
      </c>
      <c r="D5" s="73" t="s">
        <v>13</v>
      </c>
      <c r="E5" s="13">
        <v>5</v>
      </c>
      <c r="F5" s="13">
        <v>9.1999999999999993</v>
      </c>
      <c r="G5" s="13">
        <v>2</v>
      </c>
      <c r="H5" s="13">
        <v>0.1</v>
      </c>
      <c r="I5" s="13">
        <v>18.100000000000001</v>
      </c>
      <c r="J5" s="14"/>
      <c r="K5" s="20">
        <f t="shared" ref="K5:K23" si="4">C5+1</f>
        <v>32</v>
      </c>
      <c r="L5" s="21" t="str">
        <f t="shared" ref="L5:L23" si="5">D5</f>
        <v>PG</v>
      </c>
      <c r="M5" s="13">
        <v>5.4</v>
      </c>
      <c r="N5" s="13">
        <v>7.9</v>
      </c>
      <c r="O5" s="13">
        <v>1.7</v>
      </c>
      <c r="P5" s="13">
        <v>0.2</v>
      </c>
      <c r="Q5" s="15">
        <v>18.600000000000001</v>
      </c>
      <c r="R5" s="6"/>
      <c r="S5" s="22">
        <f t="shared" si="0"/>
        <v>-0.60000000000000853</v>
      </c>
      <c r="Y5">
        <f>Y4+1</f>
        <v>2</v>
      </c>
      <c r="Z5" s="73">
        <v>23</v>
      </c>
      <c r="AA5" s="73" t="s">
        <v>14</v>
      </c>
      <c r="AB5" s="13">
        <v>3.3</v>
      </c>
      <c r="AC5" s="13">
        <v>2.5</v>
      </c>
      <c r="AD5" s="13">
        <v>1.2</v>
      </c>
      <c r="AE5" s="13">
        <v>0.2</v>
      </c>
      <c r="AF5" s="13">
        <v>13.8</v>
      </c>
      <c r="AG5" s="14"/>
      <c r="AH5" s="20">
        <f t="shared" si="1"/>
        <v>24</v>
      </c>
      <c r="AI5" s="21" t="str">
        <f t="shared" si="2"/>
        <v>SG</v>
      </c>
      <c r="AJ5" s="16">
        <v>5.2</v>
      </c>
      <c r="AK5" s="13">
        <v>2.2000000000000002</v>
      </c>
      <c r="AL5" s="13">
        <v>1.4</v>
      </c>
      <c r="AM5" s="13">
        <v>0.2</v>
      </c>
      <c r="AN5" s="15">
        <v>13.4</v>
      </c>
      <c r="AO5" s="6"/>
      <c r="AP5" s="22">
        <f t="shared" si="3"/>
        <v>1.3999999999999986</v>
      </c>
    </row>
    <row r="6" spans="1:44" x14ac:dyDescent="0.35">
      <c r="B6">
        <f t="shared" ref="B6:B63" si="6">B5+1</f>
        <v>3</v>
      </c>
      <c r="C6" s="73">
        <v>33</v>
      </c>
      <c r="D6" s="73" t="s">
        <v>13</v>
      </c>
      <c r="E6" s="13">
        <v>4.5999999999999996</v>
      </c>
      <c r="F6" s="13">
        <v>8.1999999999999993</v>
      </c>
      <c r="G6" s="13">
        <v>2</v>
      </c>
      <c r="H6" s="13">
        <v>0.3</v>
      </c>
      <c r="I6" s="13">
        <v>15.6</v>
      </c>
      <c r="J6" s="14"/>
      <c r="K6" s="20">
        <f t="shared" si="4"/>
        <v>34</v>
      </c>
      <c r="L6" s="21" t="str">
        <f t="shared" si="5"/>
        <v>PG</v>
      </c>
      <c r="M6" s="13">
        <v>5</v>
      </c>
      <c r="N6" s="23">
        <v>6.7</v>
      </c>
      <c r="O6" s="13">
        <v>1.6</v>
      </c>
      <c r="P6" s="13">
        <v>0.2</v>
      </c>
      <c r="Q6" s="15">
        <v>17.600000000000001</v>
      </c>
      <c r="R6" s="6"/>
      <c r="S6" s="22">
        <f t="shared" si="0"/>
        <v>0.40000000000000213</v>
      </c>
      <c r="Y6">
        <f t="shared" ref="Y6:Y63" si="7">Y5+1</f>
        <v>3</v>
      </c>
      <c r="Z6" s="73">
        <v>23</v>
      </c>
      <c r="AA6" s="73" t="s">
        <v>15</v>
      </c>
      <c r="AB6" s="13">
        <v>4.3</v>
      </c>
      <c r="AC6" s="13">
        <v>1.8</v>
      </c>
      <c r="AD6" s="13">
        <v>1.7</v>
      </c>
      <c r="AE6" s="13">
        <v>0.3</v>
      </c>
      <c r="AF6" s="13">
        <v>8.9</v>
      </c>
      <c r="AG6" s="14"/>
      <c r="AH6" s="20">
        <f t="shared" si="1"/>
        <v>24</v>
      </c>
      <c r="AI6" s="21" t="str">
        <f t="shared" si="2"/>
        <v>SF</v>
      </c>
      <c r="AJ6" s="13">
        <v>5.6</v>
      </c>
      <c r="AK6" s="23">
        <v>3.8</v>
      </c>
      <c r="AL6" s="13">
        <v>1.8</v>
      </c>
      <c r="AM6" s="13">
        <v>0.6</v>
      </c>
      <c r="AN6" s="15">
        <v>14.9</v>
      </c>
      <c r="AO6" s="6"/>
      <c r="AP6" s="22">
        <f t="shared" si="3"/>
        <v>9.6999999999999993</v>
      </c>
    </row>
    <row r="7" spans="1:44" x14ac:dyDescent="0.35">
      <c r="B7">
        <f t="shared" si="6"/>
        <v>4</v>
      </c>
      <c r="C7" s="73">
        <v>34</v>
      </c>
      <c r="D7" s="73" t="s">
        <v>13</v>
      </c>
      <c r="E7" s="13">
        <v>5</v>
      </c>
      <c r="F7" s="13">
        <v>6.7</v>
      </c>
      <c r="G7" s="13">
        <v>1.6</v>
      </c>
      <c r="H7" s="13">
        <v>0.2</v>
      </c>
      <c r="I7" s="13">
        <v>17.600000000000001</v>
      </c>
      <c r="J7" s="14"/>
      <c r="K7" s="20">
        <f t="shared" si="4"/>
        <v>35</v>
      </c>
      <c r="L7" s="21" t="str">
        <f t="shared" si="5"/>
        <v>PG</v>
      </c>
      <c r="M7" s="13">
        <v>4.7</v>
      </c>
      <c r="N7" s="13">
        <v>8.5</v>
      </c>
      <c r="O7" s="13">
        <v>1.4</v>
      </c>
      <c r="P7" s="13">
        <v>0.3</v>
      </c>
      <c r="Q7" s="15">
        <v>16</v>
      </c>
      <c r="R7" s="6"/>
      <c r="S7" s="22">
        <f t="shared" si="0"/>
        <v>-0.20000000000000284</v>
      </c>
      <c r="Y7">
        <f t="shared" si="7"/>
        <v>4</v>
      </c>
      <c r="Z7" s="73">
        <v>23</v>
      </c>
      <c r="AA7" s="73" t="s">
        <v>16</v>
      </c>
      <c r="AB7" s="13">
        <v>8</v>
      </c>
      <c r="AC7" s="13">
        <v>2.6</v>
      </c>
      <c r="AD7" s="13">
        <v>0.5</v>
      </c>
      <c r="AE7" s="13">
        <v>0.5</v>
      </c>
      <c r="AF7" s="13">
        <v>16.100000000000001</v>
      </c>
      <c r="AG7" s="14"/>
      <c r="AH7" s="20">
        <f t="shared" si="1"/>
        <v>24</v>
      </c>
      <c r="AI7" s="21" t="str">
        <f t="shared" si="2"/>
        <v>PF</v>
      </c>
      <c r="AJ7" s="13">
        <v>8.6999999999999993</v>
      </c>
      <c r="AK7" s="13">
        <v>3.1</v>
      </c>
      <c r="AL7" s="13">
        <v>0.7</v>
      </c>
      <c r="AM7" s="13">
        <v>0.6</v>
      </c>
      <c r="AN7" s="15">
        <v>21.4</v>
      </c>
      <c r="AO7" s="6"/>
      <c r="AP7" s="22">
        <f t="shared" si="3"/>
        <v>6.7999999999999972</v>
      </c>
    </row>
    <row r="8" spans="1:44" x14ac:dyDescent="0.35">
      <c r="B8">
        <f t="shared" si="6"/>
        <v>5</v>
      </c>
      <c r="C8" s="73">
        <v>24</v>
      </c>
      <c r="D8" s="73" t="s">
        <v>13</v>
      </c>
      <c r="E8" s="13">
        <v>5.2</v>
      </c>
      <c r="F8" s="13">
        <v>7.6</v>
      </c>
      <c r="G8" s="13">
        <v>1</v>
      </c>
      <c r="H8" s="13">
        <v>0.4</v>
      </c>
      <c r="I8" s="13">
        <v>10.6</v>
      </c>
      <c r="J8" s="14"/>
      <c r="K8" s="20">
        <f t="shared" si="4"/>
        <v>25</v>
      </c>
      <c r="L8" s="21" t="str">
        <f t="shared" si="5"/>
        <v>PG</v>
      </c>
      <c r="M8" s="13">
        <v>4.7</v>
      </c>
      <c r="N8" s="13">
        <v>7.2</v>
      </c>
      <c r="O8" s="13">
        <v>1.6</v>
      </c>
      <c r="P8" s="13">
        <v>0.4</v>
      </c>
      <c r="Q8" s="15">
        <v>10</v>
      </c>
      <c r="R8" s="6"/>
      <c r="S8" s="22">
        <f t="shared" si="0"/>
        <v>-0.90000000000000213</v>
      </c>
      <c r="Y8">
        <f t="shared" si="7"/>
        <v>5</v>
      </c>
      <c r="Z8" s="73">
        <v>24</v>
      </c>
      <c r="AA8" s="73" t="s">
        <v>13</v>
      </c>
      <c r="AB8" s="13">
        <v>5.2</v>
      </c>
      <c r="AC8" s="13">
        <v>7.6</v>
      </c>
      <c r="AD8" s="13">
        <v>1</v>
      </c>
      <c r="AE8" s="13">
        <v>0.4</v>
      </c>
      <c r="AF8" s="13">
        <v>10.6</v>
      </c>
      <c r="AG8" s="14"/>
      <c r="AH8" s="20">
        <f t="shared" si="1"/>
        <v>25</v>
      </c>
      <c r="AI8" s="21" t="str">
        <f t="shared" si="2"/>
        <v>PG</v>
      </c>
      <c r="AJ8" s="13">
        <v>4.7</v>
      </c>
      <c r="AK8" s="13">
        <v>7.2</v>
      </c>
      <c r="AL8" s="13">
        <v>1.6</v>
      </c>
      <c r="AM8" s="13">
        <v>0.4</v>
      </c>
      <c r="AN8" s="15">
        <v>10</v>
      </c>
      <c r="AO8" s="6"/>
      <c r="AP8" s="22">
        <f t="shared" si="3"/>
        <v>-0.90000000000000213</v>
      </c>
    </row>
    <row r="9" spans="1:44" x14ac:dyDescent="0.35">
      <c r="B9">
        <f t="shared" si="6"/>
        <v>6</v>
      </c>
      <c r="C9" s="73">
        <v>24</v>
      </c>
      <c r="D9" s="73" t="s">
        <v>13</v>
      </c>
      <c r="E9" s="16">
        <v>2.6</v>
      </c>
      <c r="F9" s="16">
        <v>2.5</v>
      </c>
      <c r="G9" s="16">
        <v>0.9</v>
      </c>
      <c r="H9" s="16">
        <v>0.3</v>
      </c>
      <c r="I9" s="16">
        <v>11.6</v>
      </c>
      <c r="J9" s="14"/>
      <c r="K9" s="20">
        <f t="shared" si="4"/>
        <v>25</v>
      </c>
      <c r="L9" s="21" t="str">
        <f t="shared" si="5"/>
        <v>PG</v>
      </c>
      <c r="M9" s="13">
        <v>3</v>
      </c>
      <c r="N9" s="13">
        <v>2.9</v>
      </c>
      <c r="O9" s="13">
        <v>0.8</v>
      </c>
      <c r="P9" s="13">
        <v>0.3</v>
      </c>
      <c r="Q9" s="15">
        <v>9.6</v>
      </c>
      <c r="R9" s="6"/>
      <c r="S9" s="22">
        <f t="shared" si="0"/>
        <v>-1.2999999999999972</v>
      </c>
      <c r="Y9">
        <f t="shared" si="7"/>
        <v>6</v>
      </c>
      <c r="Z9" s="73">
        <v>24</v>
      </c>
      <c r="AA9" s="73" t="s">
        <v>13</v>
      </c>
      <c r="AB9" s="16">
        <v>2.6</v>
      </c>
      <c r="AC9" s="16">
        <v>2.5</v>
      </c>
      <c r="AD9" s="16">
        <v>0.9</v>
      </c>
      <c r="AE9" s="16">
        <v>0.3</v>
      </c>
      <c r="AF9" s="16">
        <v>11.6</v>
      </c>
      <c r="AG9" s="14"/>
      <c r="AH9" s="20">
        <f t="shared" si="1"/>
        <v>25</v>
      </c>
      <c r="AI9" s="21" t="str">
        <f t="shared" si="2"/>
        <v>PG</v>
      </c>
      <c r="AJ9" s="13">
        <v>3</v>
      </c>
      <c r="AK9" s="13">
        <v>2.9</v>
      </c>
      <c r="AL9" s="13">
        <v>0.8</v>
      </c>
      <c r="AM9" s="13">
        <v>0.3</v>
      </c>
      <c r="AN9" s="15">
        <v>9.6</v>
      </c>
      <c r="AO9" s="6"/>
      <c r="AP9" s="22">
        <f t="shared" si="3"/>
        <v>-1.2999999999999972</v>
      </c>
    </row>
    <row r="10" spans="1:44" x14ac:dyDescent="0.35">
      <c r="B10">
        <f t="shared" si="6"/>
        <v>7</v>
      </c>
      <c r="C10" s="73">
        <v>27</v>
      </c>
      <c r="D10" s="73" t="s">
        <v>13</v>
      </c>
      <c r="E10" s="13">
        <v>2.7</v>
      </c>
      <c r="F10" s="13">
        <v>5.9</v>
      </c>
      <c r="G10" s="13">
        <v>1.2</v>
      </c>
      <c r="H10" s="13">
        <v>0.3</v>
      </c>
      <c r="I10" s="13">
        <v>15.7</v>
      </c>
      <c r="J10" s="14"/>
      <c r="K10" s="20">
        <f t="shared" si="4"/>
        <v>28</v>
      </c>
      <c r="L10" s="21" t="str">
        <f t="shared" si="5"/>
        <v>PG</v>
      </c>
      <c r="M10" s="13">
        <v>4</v>
      </c>
      <c r="N10" s="13">
        <v>7.8</v>
      </c>
      <c r="O10" s="13">
        <v>1.2</v>
      </c>
      <c r="P10" s="13">
        <v>0.4</v>
      </c>
      <c r="Q10" s="15">
        <v>15.3</v>
      </c>
      <c r="R10" s="6"/>
      <c r="S10" s="22">
        <f t="shared" si="0"/>
        <v>2.9000000000000021</v>
      </c>
      <c r="Y10">
        <f t="shared" si="7"/>
        <v>7</v>
      </c>
      <c r="Z10" s="73">
        <v>24</v>
      </c>
      <c r="AA10" s="73" t="s">
        <v>13</v>
      </c>
      <c r="AB10" s="13">
        <v>3.2</v>
      </c>
      <c r="AC10" s="13">
        <v>5.8</v>
      </c>
      <c r="AD10" s="13">
        <v>1.2</v>
      </c>
      <c r="AE10" s="13">
        <v>0.3</v>
      </c>
      <c r="AF10" s="13">
        <v>25.2</v>
      </c>
      <c r="AG10" s="14"/>
      <c r="AH10" s="20">
        <f t="shared" si="1"/>
        <v>25</v>
      </c>
      <c r="AI10" s="21" t="str">
        <f t="shared" si="2"/>
        <v>PG</v>
      </c>
      <c r="AJ10" s="13">
        <v>3.8</v>
      </c>
      <c r="AK10" s="13">
        <v>5.0999999999999996</v>
      </c>
      <c r="AL10" s="13">
        <v>1.1000000000000001</v>
      </c>
      <c r="AM10" s="13">
        <v>0.3</v>
      </c>
      <c r="AN10" s="15">
        <v>24.4</v>
      </c>
      <c r="AO10" s="6"/>
      <c r="AP10" s="22">
        <f t="shared" si="3"/>
        <v>-1.0000000000000071</v>
      </c>
    </row>
    <row r="11" spans="1:44" x14ac:dyDescent="0.35">
      <c r="B11">
        <f t="shared" si="6"/>
        <v>8</v>
      </c>
      <c r="C11" s="73">
        <v>28</v>
      </c>
      <c r="D11" s="73" t="s">
        <v>13</v>
      </c>
      <c r="E11" s="13">
        <v>4</v>
      </c>
      <c r="F11" s="13">
        <v>7.8</v>
      </c>
      <c r="G11" s="13">
        <v>1.2</v>
      </c>
      <c r="H11" s="13">
        <v>0.4</v>
      </c>
      <c r="I11" s="13">
        <v>15.3</v>
      </c>
      <c r="J11" s="14"/>
      <c r="K11" s="20">
        <f t="shared" si="4"/>
        <v>29</v>
      </c>
      <c r="L11" s="21" t="str">
        <f t="shared" si="5"/>
        <v>PG</v>
      </c>
      <c r="M11" s="13">
        <v>3</v>
      </c>
      <c r="N11" s="13">
        <v>7</v>
      </c>
      <c r="O11" s="13">
        <v>1.5</v>
      </c>
      <c r="P11" s="13">
        <v>0.3</v>
      </c>
      <c r="Q11" s="15">
        <v>14.2</v>
      </c>
      <c r="R11" s="6"/>
      <c r="S11" s="22">
        <f t="shared" si="0"/>
        <v>-2.7000000000000028</v>
      </c>
      <c r="Y11">
        <f t="shared" si="7"/>
        <v>8</v>
      </c>
      <c r="Z11" s="73">
        <v>24</v>
      </c>
      <c r="AA11" s="73" t="s">
        <v>15</v>
      </c>
      <c r="AB11" s="13">
        <v>5.4</v>
      </c>
      <c r="AC11" s="13">
        <v>2.7</v>
      </c>
      <c r="AD11" s="13">
        <v>1.6</v>
      </c>
      <c r="AE11" s="13">
        <v>0.8</v>
      </c>
      <c r="AF11" s="13">
        <v>7.9</v>
      </c>
      <c r="AG11" s="14"/>
      <c r="AH11" s="20">
        <f t="shared" si="1"/>
        <v>25</v>
      </c>
      <c r="AI11" s="21" t="str">
        <f t="shared" si="2"/>
        <v>SF</v>
      </c>
      <c r="AJ11" s="16">
        <v>5.8</v>
      </c>
      <c r="AK11" s="13">
        <v>3</v>
      </c>
      <c r="AL11" s="13">
        <v>1.3</v>
      </c>
      <c r="AM11" s="13">
        <v>0.9</v>
      </c>
      <c r="AN11" s="15">
        <v>8</v>
      </c>
      <c r="AO11" s="6"/>
      <c r="AP11" s="22">
        <f t="shared" si="3"/>
        <v>0.59999999999999787</v>
      </c>
    </row>
    <row r="12" spans="1:44" x14ac:dyDescent="0.35">
      <c r="B12">
        <f t="shared" si="6"/>
        <v>9</v>
      </c>
      <c r="C12" s="73">
        <v>28</v>
      </c>
      <c r="D12" s="73" t="s">
        <v>13</v>
      </c>
      <c r="E12" s="13">
        <v>4.4000000000000004</v>
      </c>
      <c r="F12" s="13">
        <v>5.9</v>
      </c>
      <c r="G12" s="13">
        <v>1.2</v>
      </c>
      <c r="H12" s="13">
        <v>0.4</v>
      </c>
      <c r="I12" s="13">
        <v>25.6</v>
      </c>
      <c r="J12" s="14"/>
      <c r="K12" s="20">
        <f t="shared" si="4"/>
        <v>29</v>
      </c>
      <c r="L12" s="21" t="str">
        <f t="shared" si="5"/>
        <v>PG</v>
      </c>
      <c r="M12" s="13">
        <v>3.9</v>
      </c>
      <c r="N12" s="13">
        <v>4.8</v>
      </c>
      <c r="O12" s="13">
        <v>0.9</v>
      </c>
      <c r="P12" s="13">
        <v>0.5</v>
      </c>
      <c r="Q12" s="15">
        <v>20.399999999999999</v>
      </c>
      <c r="R12" s="6"/>
      <c r="S12" s="22">
        <f t="shared" si="0"/>
        <v>-7</v>
      </c>
      <c r="Y12">
        <f t="shared" si="7"/>
        <v>9</v>
      </c>
      <c r="Z12" s="73">
        <v>24</v>
      </c>
      <c r="AA12" s="73" t="s">
        <v>15</v>
      </c>
      <c r="AB12" s="13">
        <v>5.6</v>
      </c>
      <c r="AC12" s="13">
        <v>3.8</v>
      </c>
      <c r="AD12" s="13">
        <v>1.8</v>
      </c>
      <c r="AE12" s="13">
        <v>0.6</v>
      </c>
      <c r="AF12" s="13">
        <v>14.9</v>
      </c>
      <c r="AG12" s="14"/>
      <c r="AH12" s="20">
        <f t="shared" si="1"/>
        <v>25</v>
      </c>
      <c r="AI12" s="21" t="str">
        <f t="shared" si="2"/>
        <v>SF</v>
      </c>
      <c r="AJ12" s="13">
        <v>5.4</v>
      </c>
      <c r="AK12" s="13">
        <v>2.2000000000000002</v>
      </c>
      <c r="AL12" s="13">
        <v>1.6</v>
      </c>
      <c r="AM12" s="13">
        <v>0.4</v>
      </c>
      <c r="AN12" s="15">
        <v>11</v>
      </c>
      <c r="AO12" s="6"/>
      <c r="AP12" s="22">
        <f t="shared" si="3"/>
        <v>-6.0999999999999979</v>
      </c>
    </row>
    <row r="13" spans="1:44" x14ac:dyDescent="0.35">
      <c r="B13">
        <f t="shared" si="6"/>
        <v>10</v>
      </c>
      <c r="C13" s="73">
        <v>24</v>
      </c>
      <c r="D13" s="73" t="s">
        <v>13</v>
      </c>
      <c r="E13" s="13">
        <v>3.2</v>
      </c>
      <c r="F13" s="13">
        <v>5.8</v>
      </c>
      <c r="G13" s="13">
        <v>1.2</v>
      </c>
      <c r="H13" s="13">
        <v>0.3</v>
      </c>
      <c r="I13" s="13">
        <v>25.2</v>
      </c>
      <c r="J13" s="14"/>
      <c r="K13" s="20">
        <f t="shared" si="4"/>
        <v>25</v>
      </c>
      <c r="L13" s="21" t="str">
        <f t="shared" si="5"/>
        <v>PG</v>
      </c>
      <c r="M13" s="13">
        <v>3.8</v>
      </c>
      <c r="N13" s="13">
        <v>5.0999999999999996</v>
      </c>
      <c r="O13" s="13">
        <v>1.1000000000000001</v>
      </c>
      <c r="P13" s="13">
        <v>0.3</v>
      </c>
      <c r="Q13" s="15">
        <v>24.4</v>
      </c>
      <c r="R13" s="6"/>
      <c r="S13" s="22">
        <f t="shared" si="0"/>
        <v>-1.0000000000000071</v>
      </c>
      <c r="U13" s="41" t="s">
        <v>17</v>
      </c>
      <c r="Y13">
        <f t="shared" si="7"/>
        <v>10</v>
      </c>
      <c r="Z13" s="73">
        <v>24</v>
      </c>
      <c r="AA13" s="73" t="s">
        <v>16</v>
      </c>
      <c r="AB13" s="13">
        <v>5.2</v>
      </c>
      <c r="AC13" s="13">
        <v>1</v>
      </c>
      <c r="AD13" s="13">
        <v>0.8</v>
      </c>
      <c r="AE13" s="13">
        <v>1.3</v>
      </c>
      <c r="AF13" s="13">
        <v>13.6</v>
      </c>
      <c r="AG13" s="14"/>
      <c r="AH13" s="20">
        <f t="shared" si="1"/>
        <v>25</v>
      </c>
      <c r="AI13" s="21" t="str">
        <f t="shared" si="2"/>
        <v>PF</v>
      </c>
      <c r="AJ13" s="13">
        <v>3.5</v>
      </c>
      <c r="AK13" s="13">
        <v>1.2</v>
      </c>
      <c r="AL13" s="13">
        <v>0.7</v>
      </c>
      <c r="AM13" s="13">
        <v>0.8</v>
      </c>
      <c r="AN13" s="15">
        <v>12</v>
      </c>
      <c r="AO13" s="6"/>
      <c r="AP13" s="22">
        <f t="shared" si="3"/>
        <v>-3.6999999999999993</v>
      </c>
    </row>
    <row r="14" spans="1:44" ht="15" thickBot="1" x14ac:dyDescent="0.4">
      <c r="B14">
        <f t="shared" si="6"/>
        <v>11</v>
      </c>
      <c r="C14" s="47">
        <v>26</v>
      </c>
      <c r="D14" s="47" t="s">
        <v>13</v>
      </c>
      <c r="E14" s="48">
        <v>5</v>
      </c>
      <c r="F14" s="48">
        <v>6.9</v>
      </c>
      <c r="G14" s="48">
        <v>1.5</v>
      </c>
      <c r="H14" s="48">
        <v>0.5</v>
      </c>
      <c r="I14" s="49">
        <v>23.8</v>
      </c>
      <c r="J14" s="50"/>
      <c r="K14" s="51">
        <f t="shared" si="4"/>
        <v>27</v>
      </c>
      <c r="L14" s="52" t="str">
        <f t="shared" si="5"/>
        <v>PG</v>
      </c>
      <c r="M14" s="48">
        <v>5.2</v>
      </c>
      <c r="N14" s="48">
        <v>6.4</v>
      </c>
      <c r="O14" s="48">
        <v>1.4</v>
      </c>
      <c r="P14" s="48">
        <v>0.5</v>
      </c>
      <c r="Q14" s="49">
        <v>27.4</v>
      </c>
      <c r="R14" s="53"/>
      <c r="S14" s="54">
        <f t="shared" si="0"/>
        <v>3.1999999999999957</v>
      </c>
      <c r="T14" s="55"/>
      <c r="U14" s="56">
        <f>AVERAGE(S4:S14)</f>
        <v>-0.40000000000000213</v>
      </c>
      <c r="Y14">
        <f t="shared" si="7"/>
        <v>11</v>
      </c>
      <c r="Z14" s="73">
        <v>24</v>
      </c>
      <c r="AA14" s="73" t="s">
        <v>16</v>
      </c>
      <c r="AB14" s="13">
        <v>8.6999999999999993</v>
      </c>
      <c r="AC14" s="13">
        <v>3.1</v>
      </c>
      <c r="AD14" s="13">
        <v>0.7</v>
      </c>
      <c r="AE14" s="13">
        <v>0.6</v>
      </c>
      <c r="AF14" s="15">
        <v>21.4</v>
      </c>
      <c r="AG14" s="14"/>
      <c r="AH14" s="20">
        <f t="shared" si="1"/>
        <v>25</v>
      </c>
      <c r="AI14" s="21" t="str">
        <f t="shared" si="2"/>
        <v>PF</v>
      </c>
      <c r="AJ14" s="13">
        <v>9.6999999999999993</v>
      </c>
      <c r="AK14" s="13">
        <v>3.1</v>
      </c>
      <c r="AL14" s="13">
        <v>0.8</v>
      </c>
      <c r="AM14" s="13">
        <v>0.3</v>
      </c>
      <c r="AN14" s="15">
        <v>19.5</v>
      </c>
      <c r="AO14" s="6"/>
      <c r="AP14" s="22">
        <f t="shared" si="3"/>
        <v>-1.1000000000000014</v>
      </c>
    </row>
    <row r="15" spans="1:44" x14ac:dyDescent="0.35">
      <c r="B15">
        <f t="shared" si="6"/>
        <v>12</v>
      </c>
      <c r="C15" s="24">
        <v>23</v>
      </c>
      <c r="D15" s="24" t="s">
        <v>14</v>
      </c>
      <c r="E15" s="25">
        <v>3.3</v>
      </c>
      <c r="F15" s="25">
        <v>2.5</v>
      </c>
      <c r="G15" s="25">
        <v>1.2</v>
      </c>
      <c r="H15" s="25">
        <v>0.2</v>
      </c>
      <c r="I15" s="25">
        <v>13.8</v>
      </c>
      <c r="J15" s="27"/>
      <c r="K15" s="28">
        <f t="shared" si="4"/>
        <v>24</v>
      </c>
      <c r="L15" s="29" t="str">
        <f t="shared" si="5"/>
        <v>SG</v>
      </c>
      <c r="M15" s="42">
        <v>5.2</v>
      </c>
      <c r="N15" s="25">
        <v>2.2000000000000002</v>
      </c>
      <c r="O15" s="25">
        <v>1.4</v>
      </c>
      <c r="P15" s="25">
        <v>0.2</v>
      </c>
      <c r="Q15" s="26">
        <v>13.4</v>
      </c>
      <c r="R15" s="6"/>
      <c r="S15" s="22">
        <f t="shared" si="0"/>
        <v>1.3999999999999986</v>
      </c>
      <c r="Y15">
        <f t="shared" si="7"/>
        <v>12</v>
      </c>
      <c r="Z15" s="73">
        <v>24</v>
      </c>
      <c r="AA15" s="73" t="s">
        <v>16</v>
      </c>
      <c r="AB15" s="13">
        <v>4.0999999999999996</v>
      </c>
      <c r="AC15" s="13">
        <v>0.4</v>
      </c>
      <c r="AD15" s="13">
        <v>0.3</v>
      </c>
      <c r="AE15" s="13">
        <v>0.7</v>
      </c>
      <c r="AF15" s="13">
        <v>5.7</v>
      </c>
      <c r="AG15" s="14"/>
      <c r="AH15" s="20">
        <f t="shared" si="1"/>
        <v>25</v>
      </c>
      <c r="AI15" s="21" t="str">
        <f t="shared" si="2"/>
        <v>PF</v>
      </c>
      <c r="AJ15" s="13">
        <v>7.6</v>
      </c>
      <c r="AK15" s="13">
        <v>1.2</v>
      </c>
      <c r="AL15" s="13">
        <v>0.6</v>
      </c>
      <c r="AM15" s="13">
        <v>1.2</v>
      </c>
      <c r="AN15" s="15">
        <v>8.3000000000000007</v>
      </c>
      <c r="AO15" s="6"/>
      <c r="AP15" s="22">
        <f t="shared" si="3"/>
        <v>7.6999999999999993</v>
      </c>
    </row>
    <row r="16" spans="1:44" x14ac:dyDescent="0.35">
      <c r="B16">
        <f t="shared" si="6"/>
        <v>13</v>
      </c>
      <c r="C16" s="73">
        <v>30</v>
      </c>
      <c r="D16" s="73" t="s">
        <v>14</v>
      </c>
      <c r="E16" s="13">
        <v>3.6</v>
      </c>
      <c r="F16" s="13">
        <v>1.6</v>
      </c>
      <c r="G16" s="13">
        <v>0.9</v>
      </c>
      <c r="H16" s="13">
        <v>1.1000000000000001</v>
      </c>
      <c r="I16" s="13">
        <v>8.6</v>
      </c>
      <c r="J16" s="14"/>
      <c r="K16" s="20">
        <f t="shared" si="4"/>
        <v>31</v>
      </c>
      <c r="L16" s="21" t="str">
        <f t="shared" si="5"/>
        <v>SG</v>
      </c>
      <c r="M16" s="13">
        <v>4</v>
      </c>
      <c r="N16" s="13">
        <v>1.6</v>
      </c>
      <c r="O16" s="13">
        <v>0.9</v>
      </c>
      <c r="P16" s="13">
        <v>0.7</v>
      </c>
      <c r="Q16" s="15">
        <v>10.3</v>
      </c>
      <c r="R16" s="6"/>
      <c r="S16" s="22">
        <f t="shared" si="0"/>
        <v>1.6999999999999993</v>
      </c>
      <c r="Y16">
        <f t="shared" si="7"/>
        <v>13</v>
      </c>
      <c r="Z16" s="73">
        <v>24</v>
      </c>
      <c r="AA16" s="73" t="s">
        <v>18</v>
      </c>
      <c r="AB16" s="13">
        <v>7.5</v>
      </c>
      <c r="AC16" s="13">
        <v>1.2</v>
      </c>
      <c r="AD16" s="13">
        <v>0.4</v>
      </c>
      <c r="AE16" s="13">
        <v>0.9</v>
      </c>
      <c r="AF16" s="13">
        <v>8.5</v>
      </c>
      <c r="AG16" s="14"/>
      <c r="AH16" s="20">
        <f t="shared" si="1"/>
        <v>25</v>
      </c>
      <c r="AI16" s="21" t="str">
        <f t="shared" si="2"/>
        <v>C</v>
      </c>
      <c r="AJ16" s="13">
        <v>5.5</v>
      </c>
      <c r="AK16" s="13">
        <v>1.1000000000000001</v>
      </c>
      <c r="AL16" s="13">
        <v>0.4</v>
      </c>
      <c r="AM16" s="13">
        <v>0.9</v>
      </c>
      <c r="AN16" s="15">
        <v>11.1</v>
      </c>
      <c r="AO16" s="6"/>
      <c r="AP16" s="22">
        <f t="shared" si="3"/>
        <v>0.5</v>
      </c>
      <c r="AR16" s="41" t="s">
        <v>19</v>
      </c>
    </row>
    <row r="17" spans="2:44" ht="15" thickBot="1" x14ac:dyDescent="0.4">
      <c r="B17">
        <f t="shared" si="6"/>
        <v>14</v>
      </c>
      <c r="C17" s="73">
        <v>31</v>
      </c>
      <c r="D17" s="73" t="s">
        <v>14</v>
      </c>
      <c r="E17" s="13">
        <v>4</v>
      </c>
      <c r="F17" s="13">
        <v>1.6</v>
      </c>
      <c r="G17" s="13">
        <v>0.9</v>
      </c>
      <c r="H17" s="13">
        <v>0.7</v>
      </c>
      <c r="I17" s="15">
        <v>10.3</v>
      </c>
      <c r="J17" s="14"/>
      <c r="K17" s="20">
        <f t="shared" si="4"/>
        <v>32</v>
      </c>
      <c r="L17" s="21" t="str">
        <f t="shared" si="5"/>
        <v>SG</v>
      </c>
      <c r="M17" s="13">
        <v>3.3</v>
      </c>
      <c r="N17" s="13">
        <v>1.3</v>
      </c>
      <c r="O17" s="13">
        <v>1.3</v>
      </c>
      <c r="P17" s="13">
        <v>0.5</v>
      </c>
      <c r="Q17" s="15">
        <v>8</v>
      </c>
      <c r="R17" s="6"/>
      <c r="S17" s="22">
        <f t="shared" si="0"/>
        <v>-3.1000000000000014</v>
      </c>
      <c r="Y17">
        <f t="shared" si="7"/>
        <v>14</v>
      </c>
      <c r="Z17" s="47">
        <v>24</v>
      </c>
      <c r="AA17" s="47" t="s">
        <v>18</v>
      </c>
      <c r="AB17" s="48">
        <v>6.7</v>
      </c>
      <c r="AC17" s="48">
        <v>0.9</v>
      </c>
      <c r="AD17" s="48">
        <v>0.4</v>
      </c>
      <c r="AE17" s="48">
        <v>0.5</v>
      </c>
      <c r="AF17" s="49">
        <v>14.3</v>
      </c>
      <c r="AG17" s="50"/>
      <c r="AH17" s="51">
        <f t="shared" si="1"/>
        <v>25</v>
      </c>
      <c r="AI17" s="52" t="str">
        <f t="shared" si="2"/>
        <v>C</v>
      </c>
      <c r="AJ17" s="48">
        <v>11</v>
      </c>
      <c r="AK17" s="48">
        <v>1.5</v>
      </c>
      <c r="AL17" s="48">
        <v>0.5</v>
      </c>
      <c r="AM17" s="48">
        <v>0.5</v>
      </c>
      <c r="AN17" s="49">
        <v>14.1</v>
      </c>
      <c r="AO17" s="53"/>
      <c r="AP17" s="54">
        <f t="shared" si="3"/>
        <v>4.8000000000000007</v>
      </c>
      <c r="AQ17" s="55"/>
      <c r="AR17" s="56">
        <f>-AVERAGE(AP4:AP17)</f>
        <v>-1.6714285714285708</v>
      </c>
    </row>
    <row r="18" spans="2:44" x14ac:dyDescent="0.35">
      <c r="B18">
        <f t="shared" si="6"/>
        <v>15</v>
      </c>
      <c r="C18" s="73">
        <v>32</v>
      </c>
      <c r="D18" s="73" t="s">
        <v>14</v>
      </c>
      <c r="E18" s="13">
        <v>3.3</v>
      </c>
      <c r="F18" s="13">
        <v>1.3</v>
      </c>
      <c r="G18" s="13">
        <v>1.3</v>
      </c>
      <c r="H18" s="13">
        <v>0.5</v>
      </c>
      <c r="I18" s="13">
        <v>8</v>
      </c>
      <c r="J18" s="14"/>
      <c r="K18" s="20">
        <f t="shared" si="4"/>
        <v>33</v>
      </c>
      <c r="L18" s="21" t="str">
        <f t="shared" si="5"/>
        <v>SG</v>
      </c>
      <c r="M18" s="13">
        <v>3.6</v>
      </c>
      <c r="N18" s="13">
        <v>1.6</v>
      </c>
      <c r="O18" s="13">
        <v>1.3</v>
      </c>
      <c r="P18" s="13">
        <v>0.8</v>
      </c>
      <c r="Q18" s="15">
        <v>9.6999999999999993</v>
      </c>
      <c r="R18" s="6"/>
      <c r="S18" s="22">
        <f t="shared" si="0"/>
        <v>2.6000000000000014</v>
      </c>
      <c r="Y18">
        <f t="shared" si="7"/>
        <v>15</v>
      </c>
      <c r="Z18" s="24">
        <v>25</v>
      </c>
      <c r="AA18" s="24" t="s">
        <v>13</v>
      </c>
      <c r="AB18" s="25">
        <v>4.0999999999999996</v>
      </c>
      <c r="AC18" s="25">
        <v>9.8000000000000007</v>
      </c>
      <c r="AD18" s="25">
        <v>2.4</v>
      </c>
      <c r="AE18" s="25">
        <v>0.1</v>
      </c>
      <c r="AF18" s="25">
        <v>15.9</v>
      </c>
      <c r="AG18" s="27"/>
      <c r="AH18" s="28">
        <v>26</v>
      </c>
      <c r="AI18" s="29" t="s">
        <v>13</v>
      </c>
      <c r="AJ18" s="25">
        <v>3.6</v>
      </c>
      <c r="AK18" s="34">
        <v>9.1</v>
      </c>
      <c r="AL18" s="25">
        <v>2.5</v>
      </c>
      <c r="AM18" s="25">
        <v>0.1</v>
      </c>
      <c r="AN18" s="26">
        <v>19.8</v>
      </c>
      <c r="AO18" s="6"/>
      <c r="AP18" s="22">
        <f t="shared" si="3"/>
        <v>2.7999999999999972</v>
      </c>
    </row>
    <row r="19" spans="2:44" x14ac:dyDescent="0.35">
      <c r="B19">
        <f t="shared" si="6"/>
        <v>16</v>
      </c>
      <c r="C19" s="73">
        <v>26</v>
      </c>
      <c r="D19" s="73" t="s">
        <v>14</v>
      </c>
      <c r="E19" s="13">
        <v>4.5</v>
      </c>
      <c r="F19" s="13">
        <v>3.2</v>
      </c>
      <c r="G19" s="13">
        <v>0.7</v>
      </c>
      <c r="H19" s="13">
        <v>0.2</v>
      </c>
      <c r="I19" s="13">
        <v>15.6</v>
      </c>
      <c r="J19" s="14"/>
      <c r="K19" s="20">
        <f t="shared" si="4"/>
        <v>27</v>
      </c>
      <c r="L19" s="21" t="str">
        <f t="shared" si="5"/>
        <v>SG</v>
      </c>
      <c r="M19" s="13">
        <v>4.9000000000000004</v>
      </c>
      <c r="N19" s="13">
        <v>7.1</v>
      </c>
      <c r="O19" s="13">
        <v>0.6</v>
      </c>
      <c r="P19" s="13">
        <v>0.2</v>
      </c>
      <c r="Q19" s="15">
        <v>16.5</v>
      </c>
      <c r="R19" s="6"/>
      <c r="S19" s="22">
        <f t="shared" si="0"/>
        <v>5.0999999999999979</v>
      </c>
      <c r="Y19">
        <f t="shared" si="7"/>
        <v>16</v>
      </c>
      <c r="Z19" s="35">
        <v>25</v>
      </c>
      <c r="AA19" s="35" t="s">
        <v>14</v>
      </c>
      <c r="AB19" s="36">
        <v>4.0999999999999996</v>
      </c>
      <c r="AC19" s="36">
        <v>2.2000000000000002</v>
      </c>
      <c r="AD19" s="36">
        <v>1.2</v>
      </c>
      <c r="AE19" s="36">
        <v>0.2</v>
      </c>
      <c r="AF19" s="36">
        <v>12.3</v>
      </c>
      <c r="AG19" s="37"/>
      <c r="AH19" s="38">
        <f>Z19+1</f>
        <v>26</v>
      </c>
      <c r="AI19" s="39" t="str">
        <f>AA19</f>
        <v>SG</v>
      </c>
      <c r="AJ19" s="36">
        <v>3.9</v>
      </c>
      <c r="AK19" s="36">
        <v>2.4</v>
      </c>
      <c r="AL19" s="36">
        <v>1.5</v>
      </c>
      <c r="AM19" s="36">
        <v>0.2</v>
      </c>
      <c r="AN19" s="40">
        <v>12.5</v>
      </c>
      <c r="AO19" s="6"/>
      <c r="AP19" s="22">
        <f t="shared" si="3"/>
        <v>0.5</v>
      </c>
    </row>
    <row r="20" spans="2:44" x14ac:dyDescent="0.35">
      <c r="B20">
        <f t="shared" si="6"/>
        <v>17</v>
      </c>
      <c r="C20" s="73">
        <v>32</v>
      </c>
      <c r="D20" s="73" t="s">
        <v>14</v>
      </c>
      <c r="E20" s="13">
        <v>2.2000000000000002</v>
      </c>
      <c r="F20" s="13">
        <v>1.4</v>
      </c>
      <c r="G20" s="13">
        <v>0.7</v>
      </c>
      <c r="H20" s="13">
        <v>0.2</v>
      </c>
      <c r="I20" s="13">
        <v>15</v>
      </c>
      <c r="J20" s="14"/>
      <c r="K20" s="20">
        <f t="shared" si="4"/>
        <v>33</v>
      </c>
      <c r="L20" s="21" t="str">
        <f t="shared" si="5"/>
        <v>SG</v>
      </c>
      <c r="M20" s="13">
        <v>2.5</v>
      </c>
      <c r="N20" s="13">
        <v>3</v>
      </c>
      <c r="O20" s="13">
        <v>0.5</v>
      </c>
      <c r="P20" s="13">
        <v>0.1</v>
      </c>
      <c r="Q20" s="15">
        <v>17.100000000000001</v>
      </c>
      <c r="R20" s="6"/>
      <c r="S20" s="22">
        <f t="shared" si="0"/>
        <v>3.7000000000000028</v>
      </c>
      <c r="Y20">
        <f t="shared" si="7"/>
        <v>17</v>
      </c>
      <c r="Z20" s="73">
        <v>25</v>
      </c>
      <c r="AA20" s="73" t="s">
        <v>15</v>
      </c>
      <c r="AB20" s="13">
        <v>7.3</v>
      </c>
      <c r="AC20" s="13">
        <v>8.6</v>
      </c>
      <c r="AD20" s="13">
        <v>1.6</v>
      </c>
      <c r="AE20" s="13">
        <v>1</v>
      </c>
      <c r="AF20" s="13">
        <v>29.7</v>
      </c>
      <c r="AG20" s="14"/>
      <c r="AH20" s="20">
        <v>26</v>
      </c>
      <c r="AI20" s="21" t="s">
        <v>15</v>
      </c>
      <c r="AJ20" s="13">
        <v>7.5</v>
      </c>
      <c r="AK20" s="13">
        <v>7</v>
      </c>
      <c r="AL20" s="13">
        <v>1.6</v>
      </c>
      <c r="AM20" s="13">
        <v>0.6</v>
      </c>
      <c r="AN20" s="13">
        <v>26.7</v>
      </c>
      <c r="AO20" s="5"/>
      <c r="AP20" s="22">
        <f t="shared" si="3"/>
        <v>-4.7999999999999972</v>
      </c>
      <c r="AQ20" s="10"/>
      <c r="AR20" s="10"/>
    </row>
    <row r="21" spans="2:44" x14ac:dyDescent="0.35">
      <c r="B21">
        <f t="shared" si="6"/>
        <v>18</v>
      </c>
      <c r="C21" s="73">
        <v>34</v>
      </c>
      <c r="D21" s="73" t="s">
        <v>14</v>
      </c>
      <c r="E21" s="13">
        <v>2.4</v>
      </c>
      <c r="F21" s="13">
        <v>2.7</v>
      </c>
      <c r="G21" s="13">
        <v>0.4</v>
      </c>
      <c r="H21" s="13">
        <v>0.2</v>
      </c>
      <c r="I21" s="15">
        <v>18.100000000000001</v>
      </c>
      <c r="J21" s="14"/>
      <c r="K21" s="20">
        <f t="shared" si="4"/>
        <v>35</v>
      </c>
      <c r="L21" s="21" t="str">
        <f t="shared" si="5"/>
        <v>SG</v>
      </c>
      <c r="M21" s="13">
        <v>2.5</v>
      </c>
      <c r="N21" s="13">
        <v>2</v>
      </c>
      <c r="O21" s="13">
        <v>0.3</v>
      </c>
      <c r="P21" s="13">
        <v>0.2</v>
      </c>
      <c r="Q21" s="15">
        <v>15.3</v>
      </c>
      <c r="R21" s="6"/>
      <c r="S21" s="22">
        <f t="shared" si="0"/>
        <v>-3.5</v>
      </c>
      <c r="Y21">
        <f t="shared" si="7"/>
        <v>18</v>
      </c>
      <c r="Z21" s="24">
        <v>25</v>
      </c>
      <c r="AA21" s="24" t="s">
        <v>16</v>
      </c>
      <c r="AB21" s="25">
        <v>3.5</v>
      </c>
      <c r="AC21" s="25">
        <v>1.2</v>
      </c>
      <c r="AD21" s="25">
        <v>0.7</v>
      </c>
      <c r="AE21" s="25">
        <v>0.8</v>
      </c>
      <c r="AF21" s="26">
        <v>12</v>
      </c>
      <c r="AG21" s="27"/>
      <c r="AH21" s="28">
        <f t="shared" ref="AH21:AH58" si="8">Z21+1</f>
        <v>26</v>
      </c>
      <c r="AI21" s="29" t="str">
        <f t="shared" ref="AI21:AI58" si="9">AA21</f>
        <v>PF</v>
      </c>
      <c r="AJ21" s="25">
        <v>4.9000000000000004</v>
      </c>
      <c r="AK21" s="25">
        <v>2.8</v>
      </c>
      <c r="AL21" s="25">
        <v>0.7</v>
      </c>
      <c r="AM21" s="25">
        <v>1.1000000000000001</v>
      </c>
      <c r="AN21" s="26">
        <v>22.6</v>
      </c>
      <c r="AO21" s="6"/>
      <c r="AP21" s="22">
        <f t="shared" si="3"/>
        <v>13.900000000000002</v>
      </c>
    </row>
    <row r="22" spans="2:44" x14ac:dyDescent="0.35">
      <c r="B22">
        <f t="shared" si="6"/>
        <v>19</v>
      </c>
      <c r="C22" s="73">
        <v>20</v>
      </c>
      <c r="D22" s="73" t="s">
        <v>14</v>
      </c>
      <c r="E22" s="13">
        <v>2</v>
      </c>
      <c r="F22" s="13">
        <v>1.1000000000000001</v>
      </c>
      <c r="G22" s="13">
        <v>0.7</v>
      </c>
      <c r="H22" s="13">
        <v>0.1</v>
      </c>
      <c r="I22" s="13">
        <v>7.7</v>
      </c>
      <c r="J22" s="14"/>
      <c r="K22" s="20">
        <f t="shared" si="4"/>
        <v>21</v>
      </c>
      <c r="L22" s="21" t="str">
        <f t="shared" si="5"/>
        <v>SG</v>
      </c>
      <c r="M22" s="13">
        <v>2.2999999999999998</v>
      </c>
      <c r="N22" s="13">
        <v>1.4</v>
      </c>
      <c r="O22" s="13">
        <v>0.8</v>
      </c>
      <c r="P22" s="13">
        <v>0.1</v>
      </c>
      <c r="Q22" s="15">
        <v>13</v>
      </c>
      <c r="R22" s="6"/>
      <c r="S22" s="22">
        <f t="shared" si="0"/>
        <v>6.0000000000000018</v>
      </c>
      <c r="U22" s="41" t="s">
        <v>20</v>
      </c>
      <c r="Y22">
        <f t="shared" si="7"/>
        <v>19</v>
      </c>
      <c r="Z22" s="73">
        <v>25</v>
      </c>
      <c r="AA22" s="73" t="s">
        <v>16</v>
      </c>
      <c r="AB22" s="13">
        <v>7.6</v>
      </c>
      <c r="AC22" s="13">
        <v>1.2</v>
      </c>
      <c r="AD22" s="13">
        <v>0.6</v>
      </c>
      <c r="AE22" s="13">
        <v>1.2</v>
      </c>
      <c r="AF22" s="13">
        <v>8.3000000000000007</v>
      </c>
      <c r="AG22" s="14"/>
      <c r="AH22" s="20">
        <f t="shared" si="8"/>
        <v>26</v>
      </c>
      <c r="AI22" s="21" t="str">
        <f t="shared" si="9"/>
        <v>PF</v>
      </c>
      <c r="AJ22" s="13">
        <v>7.4</v>
      </c>
      <c r="AK22" s="13">
        <v>1.1000000000000001</v>
      </c>
      <c r="AL22" s="13">
        <v>0.7</v>
      </c>
      <c r="AM22" s="13">
        <v>0.9</v>
      </c>
      <c r="AN22" s="15">
        <v>6.5</v>
      </c>
      <c r="AO22" s="6"/>
      <c r="AP22" s="22">
        <f t="shared" si="3"/>
        <v>-2.2999999999999972</v>
      </c>
    </row>
    <row r="23" spans="2:44" ht="15" thickBot="1" x14ac:dyDescent="0.4">
      <c r="B23">
        <f t="shared" si="6"/>
        <v>20</v>
      </c>
      <c r="C23" s="47">
        <v>25</v>
      </c>
      <c r="D23" s="47" t="s">
        <v>14</v>
      </c>
      <c r="E23" s="48">
        <v>4.0999999999999996</v>
      </c>
      <c r="F23" s="48">
        <v>2.2000000000000002</v>
      </c>
      <c r="G23" s="48">
        <v>1.2</v>
      </c>
      <c r="H23" s="48">
        <v>0.2</v>
      </c>
      <c r="I23" s="48">
        <v>12.3</v>
      </c>
      <c r="J23" s="50"/>
      <c r="K23" s="51">
        <f t="shared" si="4"/>
        <v>26</v>
      </c>
      <c r="L23" s="52" t="str">
        <f t="shared" si="5"/>
        <v>SG</v>
      </c>
      <c r="M23" s="48">
        <v>3.9</v>
      </c>
      <c r="N23" s="48">
        <v>2.4</v>
      </c>
      <c r="O23" s="48">
        <v>1.5</v>
      </c>
      <c r="P23" s="48">
        <v>0.2</v>
      </c>
      <c r="Q23" s="49">
        <v>12.5</v>
      </c>
      <c r="R23" s="53"/>
      <c r="S23" s="54">
        <f t="shared" si="0"/>
        <v>0.5</v>
      </c>
      <c r="T23" s="55"/>
      <c r="U23" s="56">
        <f xml:space="preserve"> AVERAGE(S15:S23)</f>
        <v>1.6</v>
      </c>
      <c r="Y23">
        <f t="shared" si="7"/>
        <v>20</v>
      </c>
      <c r="Z23" s="73">
        <v>26</v>
      </c>
      <c r="AA23" s="73" t="s">
        <v>13</v>
      </c>
      <c r="AB23" s="13">
        <v>5</v>
      </c>
      <c r="AC23" s="13">
        <v>6.9</v>
      </c>
      <c r="AD23" s="13">
        <v>1.5</v>
      </c>
      <c r="AE23" s="13">
        <v>0.5</v>
      </c>
      <c r="AF23" s="13">
        <v>23.8</v>
      </c>
      <c r="AG23" s="14"/>
      <c r="AH23" s="20">
        <f t="shared" si="8"/>
        <v>27</v>
      </c>
      <c r="AI23" s="21" t="str">
        <f t="shared" si="9"/>
        <v>PG</v>
      </c>
      <c r="AJ23" s="13">
        <v>5.2</v>
      </c>
      <c r="AK23" s="13">
        <v>6.4</v>
      </c>
      <c r="AL23" s="13">
        <v>1.4</v>
      </c>
      <c r="AM23" s="13">
        <v>0.5</v>
      </c>
      <c r="AN23" s="15">
        <v>27.4</v>
      </c>
      <c r="AO23" s="6"/>
      <c r="AP23" s="22">
        <f t="shared" si="3"/>
        <v>3.1999999999999957</v>
      </c>
    </row>
    <row r="24" spans="2:44" x14ac:dyDescent="0.35">
      <c r="B24">
        <f t="shared" si="6"/>
        <v>21</v>
      </c>
      <c r="C24" s="24">
        <v>25</v>
      </c>
      <c r="D24" s="24" t="s">
        <v>15</v>
      </c>
      <c r="E24" s="25">
        <v>7.3</v>
      </c>
      <c r="F24" s="25">
        <v>8.6</v>
      </c>
      <c r="G24" s="25">
        <v>1.6</v>
      </c>
      <c r="H24" s="25">
        <v>1</v>
      </c>
      <c r="I24" s="25">
        <v>29.7</v>
      </c>
      <c r="J24" s="27"/>
      <c r="K24" s="28">
        <v>26</v>
      </c>
      <c r="L24" s="29" t="s">
        <v>15</v>
      </c>
      <c r="M24" s="25">
        <v>7.5</v>
      </c>
      <c r="N24" s="25">
        <v>7</v>
      </c>
      <c r="O24" s="25">
        <v>1.6</v>
      </c>
      <c r="P24" s="25">
        <v>0.6</v>
      </c>
      <c r="Q24" s="26">
        <v>26.7</v>
      </c>
      <c r="R24" s="6"/>
      <c r="S24" s="22">
        <f t="shared" si="0"/>
        <v>-4.7999999999999972</v>
      </c>
      <c r="Y24">
        <f t="shared" si="7"/>
        <v>21</v>
      </c>
      <c r="Z24" s="73">
        <v>26</v>
      </c>
      <c r="AA24" s="73" t="s">
        <v>14</v>
      </c>
      <c r="AB24" s="13">
        <v>4.5</v>
      </c>
      <c r="AC24" s="13">
        <v>3.2</v>
      </c>
      <c r="AD24" s="13">
        <v>0.7</v>
      </c>
      <c r="AE24" s="13">
        <v>0.2</v>
      </c>
      <c r="AF24" s="13">
        <v>15.6</v>
      </c>
      <c r="AG24" s="14"/>
      <c r="AH24" s="20">
        <f t="shared" si="8"/>
        <v>27</v>
      </c>
      <c r="AI24" s="21" t="str">
        <f t="shared" si="9"/>
        <v>SG</v>
      </c>
      <c r="AJ24" s="13">
        <v>4.9000000000000004</v>
      </c>
      <c r="AK24" s="13">
        <v>7.1</v>
      </c>
      <c r="AL24" s="13">
        <v>0.6</v>
      </c>
      <c r="AM24" s="13">
        <v>0.2</v>
      </c>
      <c r="AN24" s="15">
        <v>16.5</v>
      </c>
      <c r="AO24" s="6"/>
      <c r="AP24" s="22">
        <f t="shared" si="3"/>
        <v>5.0999999999999979</v>
      </c>
    </row>
    <row r="25" spans="2:44" x14ac:dyDescent="0.35">
      <c r="B25">
        <f t="shared" si="6"/>
        <v>22</v>
      </c>
      <c r="C25" s="73">
        <v>27</v>
      </c>
      <c r="D25" s="73" t="s">
        <v>15</v>
      </c>
      <c r="E25" s="13">
        <v>8.1999999999999993</v>
      </c>
      <c r="F25" s="13">
        <v>5</v>
      </c>
      <c r="G25" s="13">
        <v>1</v>
      </c>
      <c r="H25" s="13">
        <v>1.2</v>
      </c>
      <c r="I25" s="13">
        <v>28.2</v>
      </c>
      <c r="J25" s="14"/>
      <c r="K25" s="20">
        <f t="shared" ref="K25:K40" si="10">C25+1</f>
        <v>28</v>
      </c>
      <c r="L25" s="21" t="str">
        <f t="shared" ref="L25:L40" si="11">D25</f>
        <v>SF</v>
      </c>
      <c r="M25" s="16">
        <v>8.3000000000000007</v>
      </c>
      <c r="N25" s="13">
        <v>4.8</v>
      </c>
      <c r="O25" s="13">
        <v>1.1000000000000001</v>
      </c>
      <c r="P25" s="13">
        <v>1.6</v>
      </c>
      <c r="Q25" s="15">
        <v>25.1</v>
      </c>
      <c r="R25" s="6"/>
      <c r="S25" s="22">
        <f t="shared" si="0"/>
        <v>-2.6999999999999886</v>
      </c>
      <c r="Y25">
        <f t="shared" si="7"/>
        <v>22</v>
      </c>
      <c r="Z25" s="73">
        <v>26</v>
      </c>
      <c r="AA25" s="73" t="s">
        <v>15</v>
      </c>
      <c r="AB25" s="13">
        <v>5.2</v>
      </c>
      <c r="AC25" s="13">
        <v>3.3</v>
      </c>
      <c r="AD25" s="13">
        <v>1.7</v>
      </c>
      <c r="AE25" s="13">
        <v>0.6</v>
      </c>
      <c r="AF25" s="13">
        <v>10.8</v>
      </c>
      <c r="AG25" s="14"/>
      <c r="AH25" s="20">
        <f t="shared" si="8"/>
        <v>27</v>
      </c>
      <c r="AI25" s="21" t="str">
        <f t="shared" si="9"/>
        <v>SF</v>
      </c>
      <c r="AJ25" s="13">
        <v>4.8</v>
      </c>
      <c r="AK25" s="13">
        <v>2</v>
      </c>
      <c r="AL25" s="13">
        <v>1.3</v>
      </c>
      <c r="AM25" s="13">
        <v>0.4</v>
      </c>
      <c r="AN25" s="15">
        <v>9.5</v>
      </c>
      <c r="AO25" s="6"/>
      <c r="AP25" s="22">
        <f t="shared" si="3"/>
        <v>-3.6000000000000014</v>
      </c>
    </row>
    <row r="26" spans="2:44" x14ac:dyDescent="0.35">
      <c r="B26">
        <f t="shared" si="6"/>
        <v>23</v>
      </c>
      <c r="C26" s="73">
        <v>24</v>
      </c>
      <c r="D26" s="73" t="s">
        <v>15</v>
      </c>
      <c r="E26" s="13">
        <v>5.4</v>
      </c>
      <c r="F26" s="13">
        <v>2.7</v>
      </c>
      <c r="G26" s="13">
        <v>1.6</v>
      </c>
      <c r="H26" s="13">
        <v>0.8</v>
      </c>
      <c r="I26" s="13">
        <v>7.9</v>
      </c>
      <c r="J26" s="14"/>
      <c r="K26" s="20">
        <f t="shared" si="10"/>
        <v>25</v>
      </c>
      <c r="L26" s="21" t="str">
        <f t="shared" si="11"/>
        <v>SF</v>
      </c>
      <c r="M26" s="16">
        <v>5.8</v>
      </c>
      <c r="N26" s="13">
        <v>3</v>
      </c>
      <c r="O26" s="13">
        <v>1.3</v>
      </c>
      <c r="P26" s="13">
        <v>0.9</v>
      </c>
      <c r="Q26" s="15">
        <v>8</v>
      </c>
      <c r="R26" s="6"/>
      <c r="S26" s="22">
        <f t="shared" si="0"/>
        <v>0.59999999999999787</v>
      </c>
      <c r="Y26">
        <f t="shared" si="7"/>
        <v>23</v>
      </c>
      <c r="Z26" s="73">
        <v>26</v>
      </c>
      <c r="AA26" s="73" t="s">
        <v>15</v>
      </c>
      <c r="AB26" s="13">
        <v>6.6</v>
      </c>
      <c r="AC26" s="13">
        <v>3.3</v>
      </c>
      <c r="AD26" s="13">
        <v>1.6</v>
      </c>
      <c r="AE26" s="13">
        <v>0.4</v>
      </c>
      <c r="AF26" s="13">
        <v>23.7</v>
      </c>
      <c r="AG26" s="14"/>
      <c r="AH26" s="20">
        <f t="shared" si="8"/>
        <v>27</v>
      </c>
      <c r="AI26" s="21" t="str">
        <f t="shared" si="9"/>
        <v>SF</v>
      </c>
      <c r="AJ26" s="13">
        <v>5.7</v>
      </c>
      <c r="AK26" s="13">
        <v>3.3</v>
      </c>
      <c r="AL26" s="13">
        <v>2</v>
      </c>
      <c r="AM26" s="13">
        <v>0.5</v>
      </c>
      <c r="AN26" s="15">
        <v>21.9</v>
      </c>
      <c r="AO26" s="6"/>
      <c r="AP26" s="22">
        <f t="shared" si="3"/>
        <v>-2.1999999999999957</v>
      </c>
    </row>
    <row r="27" spans="2:44" x14ac:dyDescent="0.35">
      <c r="B27">
        <f t="shared" si="6"/>
        <v>24</v>
      </c>
      <c r="C27" s="73">
        <v>23</v>
      </c>
      <c r="D27" s="73" t="s">
        <v>15</v>
      </c>
      <c r="E27" s="13">
        <v>4.3</v>
      </c>
      <c r="F27" s="13">
        <v>1.8</v>
      </c>
      <c r="G27" s="13">
        <v>1.7</v>
      </c>
      <c r="H27" s="13">
        <v>0.3</v>
      </c>
      <c r="I27" s="13">
        <v>8.9</v>
      </c>
      <c r="J27" s="14"/>
      <c r="K27" s="20">
        <f t="shared" si="10"/>
        <v>24</v>
      </c>
      <c r="L27" s="21" t="str">
        <f t="shared" si="11"/>
        <v>SF</v>
      </c>
      <c r="M27" s="13">
        <v>5.6</v>
      </c>
      <c r="N27" s="13">
        <v>3.8</v>
      </c>
      <c r="O27" s="13">
        <v>1.8</v>
      </c>
      <c r="P27" s="13">
        <v>0.6</v>
      </c>
      <c r="Q27" s="15">
        <v>14.9</v>
      </c>
      <c r="R27" s="6"/>
      <c r="S27" s="22">
        <f t="shared" si="0"/>
        <v>9.6999999999999993</v>
      </c>
      <c r="Y27">
        <f t="shared" si="7"/>
        <v>24</v>
      </c>
      <c r="Z27" s="73">
        <v>26</v>
      </c>
      <c r="AA27" s="73" t="s">
        <v>15</v>
      </c>
      <c r="AB27" s="13">
        <v>5.7</v>
      </c>
      <c r="AC27" s="13">
        <v>3.4</v>
      </c>
      <c r="AD27" s="13">
        <v>1.8</v>
      </c>
      <c r="AE27" s="13">
        <v>0.8</v>
      </c>
      <c r="AF27" s="13">
        <v>24.5</v>
      </c>
      <c r="AG27" s="14"/>
      <c r="AH27" s="20">
        <f t="shared" si="8"/>
        <v>27</v>
      </c>
      <c r="AI27" s="21" t="str">
        <f t="shared" si="9"/>
        <v>SF</v>
      </c>
      <c r="AJ27" s="13">
        <v>7.3</v>
      </c>
      <c r="AK27" s="13">
        <v>3.3</v>
      </c>
      <c r="AL27" s="13">
        <v>1.8</v>
      </c>
      <c r="AM27" s="13">
        <v>0.4</v>
      </c>
      <c r="AN27" s="15">
        <v>26.6</v>
      </c>
      <c r="AO27" s="6"/>
      <c r="AP27" s="22">
        <f t="shared" si="3"/>
        <v>3.2000000000000028</v>
      </c>
    </row>
    <row r="28" spans="2:44" x14ac:dyDescent="0.35">
      <c r="B28">
        <f t="shared" si="6"/>
        <v>25</v>
      </c>
      <c r="C28" s="73">
        <v>24</v>
      </c>
      <c r="D28" s="73" t="s">
        <v>15</v>
      </c>
      <c r="E28" s="13">
        <v>5.6</v>
      </c>
      <c r="F28" s="13">
        <v>3.8</v>
      </c>
      <c r="G28" s="13">
        <v>1.8</v>
      </c>
      <c r="H28" s="13">
        <v>0.6</v>
      </c>
      <c r="I28" s="15">
        <v>14.9</v>
      </c>
      <c r="J28" s="14"/>
      <c r="K28" s="20">
        <f t="shared" si="10"/>
        <v>25</v>
      </c>
      <c r="L28" s="21" t="str">
        <f t="shared" si="11"/>
        <v>SF</v>
      </c>
      <c r="M28" s="13">
        <v>5.4</v>
      </c>
      <c r="N28" s="13">
        <v>2.2000000000000002</v>
      </c>
      <c r="O28" s="13">
        <v>1.6</v>
      </c>
      <c r="P28" s="13">
        <v>0.4</v>
      </c>
      <c r="Q28" s="15">
        <v>11</v>
      </c>
      <c r="R28" s="6"/>
      <c r="S28" s="22">
        <f t="shared" si="0"/>
        <v>-6.0999999999999979</v>
      </c>
      <c r="Y28">
        <f t="shared" si="7"/>
        <v>25</v>
      </c>
      <c r="Z28" s="73">
        <v>26</v>
      </c>
      <c r="AA28" s="73" t="s">
        <v>18</v>
      </c>
      <c r="AB28" s="13">
        <v>14.5</v>
      </c>
      <c r="AC28" s="13">
        <v>1.9</v>
      </c>
      <c r="AD28" s="13">
        <v>1.5</v>
      </c>
      <c r="AE28" s="13">
        <v>2.1</v>
      </c>
      <c r="AF28" s="15">
        <v>20.6</v>
      </c>
      <c r="AG28" s="14"/>
      <c r="AH28" s="20">
        <f t="shared" si="8"/>
        <v>27</v>
      </c>
      <c r="AI28" s="21" t="str">
        <f t="shared" si="9"/>
        <v>C</v>
      </c>
      <c r="AJ28" s="13">
        <v>12.4</v>
      </c>
      <c r="AK28" s="13">
        <v>1.4</v>
      </c>
      <c r="AL28" s="13">
        <v>1.1000000000000001</v>
      </c>
      <c r="AM28" s="13">
        <v>2.4</v>
      </c>
      <c r="AN28" s="15">
        <v>17.100000000000001</v>
      </c>
      <c r="AO28" s="6"/>
      <c r="AP28" s="22">
        <f t="shared" si="3"/>
        <v>-6.1999999999999957</v>
      </c>
    </row>
    <row r="29" spans="2:44" x14ac:dyDescent="0.35">
      <c r="B29">
        <f t="shared" si="6"/>
        <v>26</v>
      </c>
      <c r="C29" s="73">
        <v>26</v>
      </c>
      <c r="D29" s="73" t="s">
        <v>15</v>
      </c>
      <c r="E29" s="13">
        <v>5.2</v>
      </c>
      <c r="F29" s="13">
        <v>3.3</v>
      </c>
      <c r="G29" s="13">
        <v>1.7</v>
      </c>
      <c r="H29" s="13">
        <v>0.6</v>
      </c>
      <c r="I29" s="13">
        <v>10.8</v>
      </c>
      <c r="J29" s="14"/>
      <c r="K29" s="20">
        <f t="shared" si="10"/>
        <v>27</v>
      </c>
      <c r="L29" s="21" t="str">
        <f t="shared" si="11"/>
        <v>SF</v>
      </c>
      <c r="M29" s="13">
        <v>4.8</v>
      </c>
      <c r="N29" s="13">
        <v>2</v>
      </c>
      <c r="O29" s="13">
        <v>1.3</v>
      </c>
      <c r="P29" s="13">
        <v>0.4</v>
      </c>
      <c r="Q29" s="13">
        <v>9.5</v>
      </c>
      <c r="R29" s="6"/>
      <c r="S29" s="22">
        <f t="shared" si="0"/>
        <v>-3.6000000000000014</v>
      </c>
      <c r="Y29">
        <f t="shared" si="7"/>
        <v>26</v>
      </c>
      <c r="Z29" s="73">
        <v>27</v>
      </c>
      <c r="AA29" s="73" t="s">
        <v>13</v>
      </c>
      <c r="AB29" s="13">
        <v>2.7</v>
      </c>
      <c r="AC29" s="13">
        <v>5.9</v>
      </c>
      <c r="AD29" s="13">
        <v>1.2</v>
      </c>
      <c r="AE29" s="13">
        <v>0.3</v>
      </c>
      <c r="AF29" s="13">
        <v>15.7</v>
      </c>
      <c r="AG29" s="14"/>
      <c r="AH29" s="20">
        <f t="shared" si="8"/>
        <v>28</v>
      </c>
      <c r="AI29" s="21" t="str">
        <f t="shared" si="9"/>
        <v>PG</v>
      </c>
      <c r="AJ29" s="13">
        <v>4</v>
      </c>
      <c r="AK29" s="13">
        <v>7.8</v>
      </c>
      <c r="AL29" s="13">
        <v>1.2</v>
      </c>
      <c r="AM29" s="13">
        <v>0.4</v>
      </c>
      <c r="AN29" s="13">
        <v>15.3</v>
      </c>
      <c r="AO29" s="6"/>
      <c r="AP29" s="22">
        <f t="shared" si="3"/>
        <v>2.9000000000000021</v>
      </c>
    </row>
    <row r="30" spans="2:44" x14ac:dyDescent="0.35">
      <c r="B30">
        <f t="shared" si="6"/>
        <v>27</v>
      </c>
      <c r="C30" s="73">
        <v>28</v>
      </c>
      <c r="D30" s="73" t="s">
        <v>15</v>
      </c>
      <c r="E30" s="13">
        <v>6.2</v>
      </c>
      <c r="F30" s="13">
        <v>2.5</v>
      </c>
      <c r="G30" s="13">
        <v>1.6</v>
      </c>
      <c r="H30" s="13">
        <v>0.3</v>
      </c>
      <c r="I30" s="13">
        <v>14.4</v>
      </c>
      <c r="J30" s="14"/>
      <c r="K30" s="20">
        <f t="shared" si="10"/>
        <v>29</v>
      </c>
      <c r="L30" s="21" t="str">
        <f t="shared" si="11"/>
        <v>SF</v>
      </c>
      <c r="M30" s="13">
        <v>5.6</v>
      </c>
      <c r="N30" s="13">
        <v>2.5</v>
      </c>
      <c r="O30" s="13">
        <v>1.9</v>
      </c>
      <c r="P30" s="13">
        <v>0.2</v>
      </c>
      <c r="Q30" s="15">
        <v>12.8</v>
      </c>
      <c r="R30" s="6"/>
      <c r="S30" s="22">
        <f t="shared" si="0"/>
        <v>-2</v>
      </c>
      <c r="Y30">
        <f t="shared" si="7"/>
        <v>27</v>
      </c>
      <c r="Z30" s="73">
        <v>27</v>
      </c>
      <c r="AA30" s="73" t="s">
        <v>15</v>
      </c>
      <c r="AB30" s="13">
        <v>8.1999999999999993</v>
      </c>
      <c r="AC30" s="13">
        <v>5</v>
      </c>
      <c r="AD30" s="13">
        <v>1</v>
      </c>
      <c r="AE30" s="13">
        <v>1.2</v>
      </c>
      <c r="AF30" s="13">
        <v>28.2</v>
      </c>
      <c r="AG30" s="14"/>
      <c r="AH30" s="20">
        <f t="shared" si="8"/>
        <v>28</v>
      </c>
      <c r="AI30" s="21" t="str">
        <f t="shared" si="9"/>
        <v>SF</v>
      </c>
      <c r="AJ30" s="16">
        <v>8.3000000000000007</v>
      </c>
      <c r="AK30" s="13">
        <v>4.8</v>
      </c>
      <c r="AL30" s="13">
        <v>1.1000000000000001</v>
      </c>
      <c r="AM30" s="13">
        <v>1.6</v>
      </c>
      <c r="AN30" s="15">
        <v>25.1</v>
      </c>
      <c r="AO30" s="6"/>
      <c r="AP30" s="22">
        <f t="shared" si="3"/>
        <v>-2.6999999999999886</v>
      </c>
    </row>
    <row r="31" spans="2:44" x14ac:dyDescent="0.35">
      <c r="B31">
        <f t="shared" si="6"/>
        <v>28</v>
      </c>
      <c r="C31" s="73">
        <v>26</v>
      </c>
      <c r="D31" s="73" t="s">
        <v>15</v>
      </c>
      <c r="E31" s="13">
        <v>6.6</v>
      </c>
      <c r="F31" s="13">
        <v>3.3</v>
      </c>
      <c r="G31" s="13">
        <v>1.6</v>
      </c>
      <c r="H31" s="13">
        <v>0.4</v>
      </c>
      <c r="I31" s="15">
        <v>23.7</v>
      </c>
      <c r="J31" s="14"/>
      <c r="K31" s="20">
        <f t="shared" si="10"/>
        <v>27</v>
      </c>
      <c r="L31" s="21" t="str">
        <f t="shared" si="11"/>
        <v>SF</v>
      </c>
      <c r="M31" s="13">
        <v>5.7</v>
      </c>
      <c r="N31" s="13">
        <v>3.3</v>
      </c>
      <c r="O31" s="13">
        <v>2</v>
      </c>
      <c r="P31" s="13">
        <v>0.5</v>
      </c>
      <c r="Q31" s="15">
        <v>21.9</v>
      </c>
      <c r="R31" s="6"/>
      <c r="S31" s="22">
        <f t="shared" si="0"/>
        <v>-2.1999999999999957</v>
      </c>
      <c r="Y31">
        <f t="shared" si="7"/>
        <v>28</v>
      </c>
      <c r="Z31" s="73">
        <v>27</v>
      </c>
      <c r="AA31" s="73" t="s">
        <v>15</v>
      </c>
      <c r="AB31" s="13">
        <v>7.3</v>
      </c>
      <c r="AC31" s="13">
        <v>3.3</v>
      </c>
      <c r="AD31" s="13">
        <v>1.8</v>
      </c>
      <c r="AE31" s="13">
        <v>0.4</v>
      </c>
      <c r="AF31" s="15">
        <v>26.6</v>
      </c>
      <c r="AG31" s="14"/>
      <c r="AH31" s="20">
        <f t="shared" si="8"/>
        <v>28</v>
      </c>
      <c r="AI31" s="21" t="str">
        <f t="shared" si="9"/>
        <v>SF</v>
      </c>
      <c r="AJ31" s="13">
        <v>7.1</v>
      </c>
      <c r="AK31" s="13">
        <v>4.9000000000000004</v>
      </c>
      <c r="AL31" s="13">
        <v>1.8</v>
      </c>
      <c r="AM31" s="13">
        <v>0.6</v>
      </c>
      <c r="AN31" s="15">
        <v>27.1</v>
      </c>
      <c r="AO31" s="6"/>
      <c r="AP31" s="22">
        <f t="shared" si="3"/>
        <v>2.0999999999999943</v>
      </c>
    </row>
    <row r="32" spans="2:44" x14ac:dyDescent="0.35">
      <c r="B32">
        <f t="shared" si="6"/>
        <v>29</v>
      </c>
      <c r="C32" s="73">
        <v>28</v>
      </c>
      <c r="D32" s="73" t="s">
        <v>15</v>
      </c>
      <c r="E32" s="13">
        <v>8.1999999999999993</v>
      </c>
      <c r="F32" s="13">
        <v>4.0999999999999996</v>
      </c>
      <c r="G32" s="13">
        <v>2.2000000000000002</v>
      </c>
      <c r="H32" s="13">
        <v>0.4</v>
      </c>
      <c r="I32" s="13">
        <v>28</v>
      </c>
      <c r="J32" s="14"/>
      <c r="K32" s="20">
        <f t="shared" si="10"/>
        <v>29</v>
      </c>
      <c r="L32" s="21" t="str">
        <f t="shared" si="11"/>
        <v>SF</v>
      </c>
      <c r="M32" s="13">
        <v>5.7</v>
      </c>
      <c r="N32" s="13">
        <v>3.9</v>
      </c>
      <c r="O32" s="13">
        <v>1.4</v>
      </c>
      <c r="P32" s="13">
        <v>0.4</v>
      </c>
      <c r="Q32" s="15">
        <v>21.5</v>
      </c>
      <c r="R32" s="6"/>
      <c r="S32" s="22">
        <f t="shared" si="0"/>
        <v>-10</v>
      </c>
      <c r="Y32">
        <f t="shared" si="7"/>
        <v>29</v>
      </c>
      <c r="Z32" s="73">
        <v>27</v>
      </c>
      <c r="AA32" s="73" t="s">
        <v>15</v>
      </c>
      <c r="AB32" s="13">
        <v>6.2</v>
      </c>
      <c r="AC32" s="13">
        <v>5.5</v>
      </c>
      <c r="AD32" s="13">
        <v>1.9</v>
      </c>
      <c r="AE32" s="13">
        <v>0.4</v>
      </c>
      <c r="AF32" s="13">
        <v>23.9</v>
      </c>
      <c r="AG32" s="14"/>
      <c r="AH32" s="20">
        <f t="shared" si="8"/>
        <v>28</v>
      </c>
      <c r="AI32" s="21" t="str">
        <f t="shared" si="9"/>
        <v>SF</v>
      </c>
      <c r="AJ32" s="13">
        <v>5.3</v>
      </c>
      <c r="AK32" s="13">
        <v>4.9000000000000004</v>
      </c>
      <c r="AL32" s="13">
        <v>2</v>
      </c>
      <c r="AM32" s="13">
        <v>0.4</v>
      </c>
      <c r="AN32" s="15">
        <v>22.2</v>
      </c>
      <c r="AO32" s="6"/>
      <c r="AP32" s="22">
        <f t="shared" si="3"/>
        <v>-3.1000000000000014</v>
      </c>
    </row>
    <row r="33" spans="2:44" x14ac:dyDescent="0.35">
      <c r="B33">
        <f t="shared" si="6"/>
        <v>30</v>
      </c>
      <c r="C33" s="73">
        <v>29</v>
      </c>
      <c r="D33" s="73" t="s">
        <v>15</v>
      </c>
      <c r="E33" s="13">
        <v>6.7</v>
      </c>
      <c r="F33" s="13">
        <v>4.0999999999999996</v>
      </c>
      <c r="G33" s="13">
        <v>0.7</v>
      </c>
      <c r="H33" s="13">
        <v>0.4</v>
      </c>
      <c r="I33" s="15">
        <v>17.5</v>
      </c>
      <c r="J33" s="14"/>
      <c r="K33" s="20">
        <f t="shared" si="10"/>
        <v>30</v>
      </c>
      <c r="L33" s="21" t="str">
        <f t="shared" si="11"/>
        <v>SF</v>
      </c>
      <c r="M33" s="13">
        <v>5.7</v>
      </c>
      <c r="N33" s="13">
        <v>4.0999999999999996</v>
      </c>
      <c r="O33" s="13">
        <v>1.2</v>
      </c>
      <c r="P33" s="13">
        <v>0.3</v>
      </c>
      <c r="Q33" s="15">
        <v>19.8</v>
      </c>
      <c r="R33" s="6"/>
      <c r="S33" s="22">
        <f t="shared" si="0"/>
        <v>1.7000000000000028</v>
      </c>
      <c r="Y33">
        <f t="shared" si="7"/>
        <v>30</v>
      </c>
      <c r="Z33" s="73">
        <v>27</v>
      </c>
      <c r="AA33" s="73" t="s">
        <v>16</v>
      </c>
      <c r="AB33" s="13">
        <v>9</v>
      </c>
      <c r="AC33" s="13">
        <v>1.8</v>
      </c>
      <c r="AD33" s="13">
        <v>1.5</v>
      </c>
      <c r="AE33" s="13">
        <v>0.5</v>
      </c>
      <c r="AF33" s="15">
        <v>15.1</v>
      </c>
      <c r="AG33" s="14"/>
      <c r="AH33" s="20">
        <f t="shared" si="8"/>
        <v>28</v>
      </c>
      <c r="AI33" s="21" t="str">
        <f t="shared" si="9"/>
        <v>PF</v>
      </c>
      <c r="AJ33" s="13">
        <v>6.1</v>
      </c>
      <c r="AK33" s="13">
        <v>1.6</v>
      </c>
      <c r="AL33" s="13">
        <v>1.5</v>
      </c>
      <c r="AM33" s="13">
        <v>0.4</v>
      </c>
      <c r="AN33" s="15">
        <v>11</v>
      </c>
      <c r="AO33" s="6"/>
      <c r="AP33" s="22">
        <f t="shared" si="3"/>
        <v>-7.2999999999999972</v>
      </c>
    </row>
    <row r="34" spans="2:44" x14ac:dyDescent="0.35">
      <c r="B34">
        <f t="shared" si="6"/>
        <v>31</v>
      </c>
      <c r="C34" s="73">
        <v>26</v>
      </c>
      <c r="D34" s="73" t="s">
        <v>15</v>
      </c>
      <c r="E34" s="13">
        <v>5.7</v>
      </c>
      <c r="F34" s="13">
        <v>3.4</v>
      </c>
      <c r="G34" s="13">
        <v>1.8</v>
      </c>
      <c r="H34" s="13">
        <v>0.8</v>
      </c>
      <c r="I34" s="13">
        <v>24.5</v>
      </c>
      <c r="J34" s="14"/>
      <c r="K34" s="20">
        <f t="shared" si="10"/>
        <v>27</v>
      </c>
      <c r="L34" s="21" t="str">
        <f t="shared" si="11"/>
        <v>SF</v>
      </c>
      <c r="M34" s="13">
        <v>7.3</v>
      </c>
      <c r="N34" s="13">
        <v>3.3</v>
      </c>
      <c r="O34" s="13">
        <v>1.8</v>
      </c>
      <c r="P34" s="13">
        <v>0.4</v>
      </c>
      <c r="Q34" s="15">
        <v>26.6</v>
      </c>
      <c r="R34" s="6"/>
      <c r="S34" s="22">
        <f t="shared" si="0"/>
        <v>3.2000000000000028</v>
      </c>
      <c r="Y34">
        <f t="shared" si="7"/>
        <v>31</v>
      </c>
      <c r="Z34" s="73">
        <v>27</v>
      </c>
      <c r="AA34" s="73" t="s">
        <v>18</v>
      </c>
      <c r="AB34" s="13">
        <v>7.4</v>
      </c>
      <c r="AC34" s="13">
        <v>1</v>
      </c>
      <c r="AD34" s="13">
        <v>0.4</v>
      </c>
      <c r="AE34" s="13">
        <v>0.7</v>
      </c>
      <c r="AF34" s="13">
        <v>8.1</v>
      </c>
      <c r="AG34" s="14"/>
      <c r="AH34" s="20">
        <f t="shared" si="8"/>
        <v>28</v>
      </c>
      <c r="AI34" s="21" t="str">
        <f t="shared" si="9"/>
        <v>C</v>
      </c>
      <c r="AJ34" s="13">
        <v>11.7</v>
      </c>
      <c r="AK34" s="13">
        <v>1.2</v>
      </c>
      <c r="AL34" s="13">
        <v>0.5</v>
      </c>
      <c r="AM34" s="13">
        <v>0.7</v>
      </c>
      <c r="AN34" s="15">
        <v>12.2</v>
      </c>
      <c r="AO34" s="6"/>
      <c r="AP34" s="22">
        <f t="shared" si="3"/>
        <v>8.6999999999999957</v>
      </c>
    </row>
    <row r="35" spans="2:44" x14ac:dyDescent="0.35">
      <c r="B35">
        <f t="shared" si="6"/>
        <v>32</v>
      </c>
      <c r="C35" s="73">
        <v>27</v>
      </c>
      <c r="D35" s="73" t="s">
        <v>15</v>
      </c>
      <c r="E35" s="13">
        <v>7.3</v>
      </c>
      <c r="F35" s="13">
        <v>3.3</v>
      </c>
      <c r="G35" s="13">
        <v>1.8</v>
      </c>
      <c r="H35" s="13">
        <v>0.4</v>
      </c>
      <c r="I35" s="13">
        <v>26.6</v>
      </c>
      <c r="J35" s="14"/>
      <c r="K35" s="20">
        <f t="shared" si="10"/>
        <v>28</v>
      </c>
      <c r="L35" s="21" t="str">
        <f t="shared" si="11"/>
        <v>SF</v>
      </c>
      <c r="M35" s="13">
        <v>7.1</v>
      </c>
      <c r="N35" s="13">
        <v>4.9000000000000004</v>
      </c>
      <c r="O35" s="13">
        <v>1.8</v>
      </c>
      <c r="P35" s="13">
        <v>0.6</v>
      </c>
      <c r="Q35" s="15">
        <v>27.1</v>
      </c>
      <c r="R35" s="6"/>
      <c r="S35" s="22">
        <f t="shared" si="0"/>
        <v>2.0999999999999943</v>
      </c>
      <c r="Y35">
        <f t="shared" si="7"/>
        <v>32</v>
      </c>
      <c r="Z35" s="73">
        <v>27</v>
      </c>
      <c r="AA35" s="73" t="s">
        <v>18</v>
      </c>
      <c r="AB35" s="13">
        <v>12.4</v>
      </c>
      <c r="AC35" s="13">
        <v>1.4</v>
      </c>
      <c r="AD35" s="13">
        <v>1.1000000000000001</v>
      </c>
      <c r="AE35" s="13">
        <v>2.4</v>
      </c>
      <c r="AF35" s="13">
        <v>17.100000000000001</v>
      </c>
      <c r="AG35" s="14"/>
      <c r="AH35" s="20">
        <f t="shared" si="8"/>
        <v>28</v>
      </c>
      <c r="AI35" s="21" t="str">
        <f t="shared" si="9"/>
        <v>C</v>
      </c>
      <c r="AJ35" s="13">
        <v>12.2</v>
      </c>
      <c r="AK35" s="13">
        <v>1.8</v>
      </c>
      <c r="AL35" s="13">
        <v>0.8</v>
      </c>
      <c r="AM35" s="13">
        <v>1.8</v>
      </c>
      <c r="AN35" s="15">
        <v>18.3</v>
      </c>
      <c r="AO35" s="6"/>
      <c r="AP35" s="22">
        <f t="shared" si="3"/>
        <v>0.5</v>
      </c>
    </row>
    <row r="36" spans="2:44" x14ac:dyDescent="0.35">
      <c r="B36">
        <f t="shared" si="6"/>
        <v>33</v>
      </c>
      <c r="C36" s="73">
        <v>29</v>
      </c>
      <c r="D36" s="73" t="s">
        <v>15</v>
      </c>
      <c r="E36" s="13">
        <v>4.0999999999999996</v>
      </c>
      <c r="F36" s="13">
        <v>2</v>
      </c>
      <c r="G36" s="13">
        <v>0.9</v>
      </c>
      <c r="H36" s="13">
        <v>0</v>
      </c>
      <c r="I36" s="15">
        <v>18</v>
      </c>
      <c r="J36" s="14"/>
      <c r="K36" s="20">
        <f t="shared" si="10"/>
        <v>30</v>
      </c>
      <c r="L36" s="21" t="str">
        <f t="shared" si="11"/>
        <v>SF</v>
      </c>
      <c r="M36" s="13">
        <v>4.0999999999999996</v>
      </c>
      <c r="N36" s="13">
        <v>2.1</v>
      </c>
      <c r="O36" s="13">
        <v>0.5</v>
      </c>
      <c r="P36" s="13">
        <v>0.1</v>
      </c>
      <c r="Q36" s="15">
        <v>20.2</v>
      </c>
      <c r="R36" s="6"/>
      <c r="S36" s="22">
        <f t="shared" ref="S36:S63" si="12">(SUM(M36:Q36)-SUM(E36:I36))</f>
        <v>2</v>
      </c>
      <c r="Y36">
        <f t="shared" si="7"/>
        <v>33</v>
      </c>
      <c r="Z36" s="73">
        <v>28</v>
      </c>
      <c r="AA36" s="73" t="s">
        <v>13</v>
      </c>
      <c r="AB36" s="13">
        <v>4</v>
      </c>
      <c r="AC36" s="13">
        <v>7.8</v>
      </c>
      <c r="AD36" s="13">
        <v>1.2</v>
      </c>
      <c r="AE36" s="13">
        <v>0.4</v>
      </c>
      <c r="AF36" s="15">
        <v>15.3</v>
      </c>
      <c r="AG36" s="14"/>
      <c r="AH36" s="20">
        <f t="shared" si="8"/>
        <v>29</v>
      </c>
      <c r="AI36" s="21" t="str">
        <f t="shared" si="9"/>
        <v>PG</v>
      </c>
      <c r="AJ36" s="13">
        <v>3</v>
      </c>
      <c r="AK36" s="13">
        <v>7</v>
      </c>
      <c r="AL36" s="13">
        <v>1.5</v>
      </c>
      <c r="AM36" s="13">
        <v>0.3</v>
      </c>
      <c r="AN36" s="15">
        <v>14.2</v>
      </c>
      <c r="AO36" s="6"/>
      <c r="AP36" s="22">
        <f t="shared" ref="AP36:AP63" si="13">(SUM(AJ36:AN36)-SUM(AB36:AF36))</f>
        <v>-2.7000000000000028</v>
      </c>
    </row>
    <row r="37" spans="2:44" x14ac:dyDescent="0.35">
      <c r="B37">
        <f t="shared" si="6"/>
        <v>34</v>
      </c>
      <c r="C37" s="73">
        <v>27</v>
      </c>
      <c r="D37" s="73" t="s">
        <v>15</v>
      </c>
      <c r="E37" s="13">
        <v>6.2</v>
      </c>
      <c r="F37" s="13">
        <v>5.5</v>
      </c>
      <c r="G37" s="13">
        <v>1.9</v>
      </c>
      <c r="H37" s="13">
        <v>0.4</v>
      </c>
      <c r="I37" s="15">
        <v>23.9</v>
      </c>
      <c r="J37" s="14"/>
      <c r="K37" s="20">
        <f t="shared" si="10"/>
        <v>28</v>
      </c>
      <c r="L37" s="21" t="str">
        <f t="shared" si="11"/>
        <v>SF</v>
      </c>
      <c r="M37" s="13">
        <v>5.3</v>
      </c>
      <c r="N37" s="13">
        <v>4.9000000000000004</v>
      </c>
      <c r="O37" s="13">
        <v>2</v>
      </c>
      <c r="P37" s="13">
        <v>0.4</v>
      </c>
      <c r="Q37" s="15">
        <v>22.2</v>
      </c>
      <c r="R37" s="6"/>
      <c r="S37" s="22">
        <f t="shared" si="12"/>
        <v>-3.1000000000000014</v>
      </c>
      <c r="Y37">
        <f t="shared" si="7"/>
        <v>34</v>
      </c>
      <c r="Z37" s="73">
        <v>28</v>
      </c>
      <c r="AA37" s="73" t="s">
        <v>13</v>
      </c>
      <c r="AB37" s="13">
        <v>4.4000000000000004</v>
      </c>
      <c r="AC37" s="13">
        <v>5.9</v>
      </c>
      <c r="AD37" s="13">
        <v>1.2</v>
      </c>
      <c r="AE37" s="13">
        <v>0.4</v>
      </c>
      <c r="AF37" s="15">
        <v>25.6</v>
      </c>
      <c r="AG37" s="14"/>
      <c r="AH37" s="20">
        <f t="shared" si="8"/>
        <v>29</v>
      </c>
      <c r="AI37" s="21" t="str">
        <f t="shared" si="9"/>
        <v>PG</v>
      </c>
      <c r="AJ37" s="13">
        <v>3.9</v>
      </c>
      <c r="AK37" s="13">
        <v>4.8</v>
      </c>
      <c r="AL37" s="13">
        <v>0.9</v>
      </c>
      <c r="AM37" s="13">
        <v>0.5</v>
      </c>
      <c r="AN37" s="15">
        <v>20.399999999999999</v>
      </c>
      <c r="AO37" s="6"/>
      <c r="AP37" s="22">
        <f t="shared" si="13"/>
        <v>-7</v>
      </c>
    </row>
    <row r="38" spans="2:44" x14ac:dyDescent="0.35">
      <c r="B38">
        <f t="shared" si="6"/>
        <v>35</v>
      </c>
      <c r="C38" s="73">
        <v>29</v>
      </c>
      <c r="D38" s="73" t="s">
        <v>15</v>
      </c>
      <c r="E38" s="13">
        <v>5.3</v>
      </c>
      <c r="F38" s="13">
        <v>4</v>
      </c>
      <c r="G38" s="13">
        <v>1.8</v>
      </c>
      <c r="H38" s="13">
        <v>0.5</v>
      </c>
      <c r="I38" s="13">
        <v>18.2</v>
      </c>
      <c r="J38" s="14"/>
      <c r="K38" s="20">
        <f t="shared" si="10"/>
        <v>30</v>
      </c>
      <c r="L38" s="21" t="str">
        <f t="shared" si="11"/>
        <v>SF</v>
      </c>
      <c r="M38" s="13">
        <v>6.7</v>
      </c>
      <c r="N38" s="13">
        <v>6</v>
      </c>
      <c r="O38" s="13">
        <v>1.8</v>
      </c>
      <c r="P38" s="13">
        <v>0.6</v>
      </c>
      <c r="Q38" s="15">
        <v>19.899999999999999</v>
      </c>
      <c r="R38" s="6"/>
      <c r="S38" s="22">
        <f t="shared" si="12"/>
        <v>5.1999999999999993</v>
      </c>
      <c r="Y38">
        <f t="shared" si="7"/>
        <v>35</v>
      </c>
      <c r="Z38" s="73">
        <v>28</v>
      </c>
      <c r="AA38" s="73" t="s">
        <v>15</v>
      </c>
      <c r="AB38" s="13">
        <v>6.2</v>
      </c>
      <c r="AC38" s="13">
        <v>2.5</v>
      </c>
      <c r="AD38" s="13">
        <v>1.6</v>
      </c>
      <c r="AE38" s="13">
        <v>0.3</v>
      </c>
      <c r="AF38" s="13">
        <v>14.4</v>
      </c>
      <c r="AG38" s="14"/>
      <c r="AH38" s="20">
        <f t="shared" si="8"/>
        <v>29</v>
      </c>
      <c r="AI38" s="21" t="str">
        <f t="shared" si="9"/>
        <v>SF</v>
      </c>
      <c r="AJ38" s="13">
        <v>5.6</v>
      </c>
      <c r="AK38" s="13">
        <v>2.5</v>
      </c>
      <c r="AL38" s="13">
        <v>1.9</v>
      </c>
      <c r="AM38" s="13">
        <v>0.2</v>
      </c>
      <c r="AN38" s="15">
        <v>12.8</v>
      </c>
      <c r="AO38" s="6"/>
      <c r="AP38" s="22">
        <f t="shared" si="13"/>
        <v>-2</v>
      </c>
    </row>
    <row r="39" spans="2:44" x14ac:dyDescent="0.35">
      <c r="B39">
        <f t="shared" si="6"/>
        <v>36</v>
      </c>
      <c r="C39" s="73">
        <v>28</v>
      </c>
      <c r="D39" s="73" t="s">
        <v>15</v>
      </c>
      <c r="E39" s="13">
        <v>5.0999999999999996</v>
      </c>
      <c r="F39" s="13">
        <v>2.5</v>
      </c>
      <c r="G39" s="13">
        <v>1</v>
      </c>
      <c r="H39" s="13">
        <v>0.1</v>
      </c>
      <c r="I39" s="13">
        <v>14.3</v>
      </c>
      <c r="J39" s="14"/>
      <c r="K39" s="20">
        <f t="shared" si="10"/>
        <v>29</v>
      </c>
      <c r="L39" s="21" t="str">
        <f t="shared" si="11"/>
        <v>SF</v>
      </c>
      <c r="M39" s="13">
        <v>5.2</v>
      </c>
      <c r="N39" s="13">
        <v>1.9</v>
      </c>
      <c r="O39" s="13">
        <v>0.9</v>
      </c>
      <c r="P39" s="13">
        <v>0.3</v>
      </c>
      <c r="Q39" s="15">
        <v>14</v>
      </c>
      <c r="R39" s="6"/>
      <c r="S39" s="22">
        <f t="shared" si="12"/>
        <v>-0.69999999999999929</v>
      </c>
      <c r="U39" s="41" t="s">
        <v>21</v>
      </c>
      <c r="Y39">
        <f t="shared" si="7"/>
        <v>36</v>
      </c>
      <c r="Z39" s="73">
        <v>28</v>
      </c>
      <c r="AA39" s="73" t="s">
        <v>15</v>
      </c>
      <c r="AB39" s="13">
        <v>8.1999999999999993</v>
      </c>
      <c r="AC39" s="13">
        <v>4.0999999999999996</v>
      </c>
      <c r="AD39" s="13">
        <v>2.2000000000000002</v>
      </c>
      <c r="AE39" s="13">
        <v>0.4</v>
      </c>
      <c r="AF39" s="13">
        <v>28</v>
      </c>
      <c r="AG39" s="14"/>
      <c r="AH39" s="20">
        <f t="shared" si="8"/>
        <v>29</v>
      </c>
      <c r="AI39" s="21" t="str">
        <f t="shared" si="9"/>
        <v>SF</v>
      </c>
      <c r="AJ39" s="13">
        <v>5.7</v>
      </c>
      <c r="AK39" s="13">
        <v>3.9</v>
      </c>
      <c r="AL39" s="13">
        <v>1.4</v>
      </c>
      <c r="AM39" s="13">
        <v>0.4</v>
      </c>
      <c r="AN39" s="15">
        <v>21.5</v>
      </c>
      <c r="AO39" s="6"/>
      <c r="AP39" s="22">
        <f t="shared" si="13"/>
        <v>-10</v>
      </c>
    </row>
    <row r="40" spans="2:44" ht="15" thickBot="1" x14ac:dyDescent="0.4">
      <c r="B40">
        <f t="shared" si="6"/>
        <v>37</v>
      </c>
      <c r="C40" s="47">
        <v>30</v>
      </c>
      <c r="D40" s="47" t="s">
        <v>15</v>
      </c>
      <c r="E40" s="48">
        <v>6</v>
      </c>
      <c r="F40" s="48">
        <v>1.9</v>
      </c>
      <c r="G40" s="48">
        <v>1</v>
      </c>
      <c r="H40" s="48">
        <v>0.4</v>
      </c>
      <c r="I40" s="49">
        <v>12.3</v>
      </c>
      <c r="J40" s="50"/>
      <c r="K40" s="51">
        <f t="shared" si="10"/>
        <v>31</v>
      </c>
      <c r="L40" s="52" t="str">
        <f t="shared" si="11"/>
        <v>SF</v>
      </c>
      <c r="M40" s="48">
        <v>5.3</v>
      </c>
      <c r="N40" s="48">
        <v>1.3</v>
      </c>
      <c r="O40" s="48">
        <v>0.9</v>
      </c>
      <c r="P40" s="48">
        <v>0.4</v>
      </c>
      <c r="Q40" s="49">
        <v>7.6</v>
      </c>
      <c r="R40" s="53"/>
      <c r="S40" s="54">
        <f t="shared" si="12"/>
        <v>-6.1000000000000014</v>
      </c>
      <c r="T40" s="55"/>
      <c r="U40" s="56">
        <f>AVERAGE(S24:S40)</f>
        <v>-0.98823529411764621</v>
      </c>
      <c r="Y40">
        <f t="shared" si="7"/>
        <v>37</v>
      </c>
      <c r="Z40" s="73">
        <v>28</v>
      </c>
      <c r="AA40" s="73" t="s">
        <v>15</v>
      </c>
      <c r="AB40" s="13">
        <v>5.0999999999999996</v>
      </c>
      <c r="AC40" s="13">
        <v>2.5</v>
      </c>
      <c r="AD40" s="13">
        <v>1</v>
      </c>
      <c r="AE40" s="13">
        <v>0.1</v>
      </c>
      <c r="AF40" s="15">
        <v>14.3</v>
      </c>
      <c r="AG40" s="14"/>
      <c r="AH40" s="20">
        <f t="shared" si="8"/>
        <v>29</v>
      </c>
      <c r="AI40" s="21" t="str">
        <f t="shared" si="9"/>
        <v>SF</v>
      </c>
      <c r="AJ40" s="13">
        <v>5.2</v>
      </c>
      <c r="AK40" s="13">
        <v>1.9</v>
      </c>
      <c r="AL40" s="13">
        <v>0.9</v>
      </c>
      <c r="AM40" s="13">
        <v>0.3</v>
      </c>
      <c r="AN40" s="15">
        <v>14</v>
      </c>
      <c r="AO40" s="6"/>
      <c r="AP40" s="22">
        <f t="shared" si="13"/>
        <v>-0.69999999999999929</v>
      </c>
      <c r="AR40" s="41" t="s">
        <v>22</v>
      </c>
    </row>
    <row r="41" spans="2:44" ht="15" thickBot="1" x14ac:dyDescent="0.4">
      <c r="B41">
        <f t="shared" si="6"/>
        <v>38</v>
      </c>
      <c r="C41" s="24">
        <v>33</v>
      </c>
      <c r="D41" s="24" t="s">
        <v>16</v>
      </c>
      <c r="E41" s="25">
        <v>8.6</v>
      </c>
      <c r="F41" s="25">
        <v>9.1</v>
      </c>
      <c r="G41" s="25">
        <v>9.1</v>
      </c>
      <c r="H41" s="25">
        <v>0.9</v>
      </c>
      <c r="I41" s="25">
        <v>27.5</v>
      </c>
      <c r="J41" s="27"/>
      <c r="K41" s="28">
        <v>34</v>
      </c>
      <c r="L41" s="29" t="s">
        <v>15</v>
      </c>
      <c r="M41" s="25">
        <v>8.6</v>
      </c>
      <c r="N41" s="25">
        <v>8.3000000000000007</v>
      </c>
      <c r="O41" s="25">
        <v>1.3</v>
      </c>
      <c r="P41" s="25">
        <v>0.6</v>
      </c>
      <c r="Q41" s="26">
        <v>27.4</v>
      </c>
      <c r="R41" s="6"/>
      <c r="S41" s="22">
        <f t="shared" si="12"/>
        <v>-8.9999999999999929</v>
      </c>
      <c r="Y41">
        <f t="shared" si="7"/>
        <v>38</v>
      </c>
      <c r="Z41" s="47">
        <v>28</v>
      </c>
      <c r="AA41" s="47" t="s">
        <v>18</v>
      </c>
      <c r="AB41" s="48">
        <v>7.4</v>
      </c>
      <c r="AC41" s="48">
        <v>0.5</v>
      </c>
      <c r="AD41" s="48">
        <v>0.4</v>
      </c>
      <c r="AE41" s="48">
        <v>0.7</v>
      </c>
      <c r="AF41" s="48">
        <v>5.3</v>
      </c>
      <c r="AG41" s="50"/>
      <c r="AH41" s="51">
        <f t="shared" si="8"/>
        <v>29</v>
      </c>
      <c r="AI41" s="52" t="str">
        <f t="shared" si="9"/>
        <v>C</v>
      </c>
      <c r="AJ41" s="48">
        <v>8.6</v>
      </c>
      <c r="AK41" s="48">
        <v>0.8</v>
      </c>
      <c r="AL41" s="48">
        <v>0.4</v>
      </c>
      <c r="AM41" s="48">
        <v>0.4</v>
      </c>
      <c r="AN41" s="49">
        <v>5.8</v>
      </c>
      <c r="AO41" s="53"/>
      <c r="AP41" s="54">
        <f t="shared" si="13"/>
        <v>1.6999999999999993</v>
      </c>
      <c r="AQ41" s="55"/>
      <c r="AR41" s="56">
        <f>AVERAGE(AP18:AP41)</f>
        <v>-0.41666666666666624</v>
      </c>
    </row>
    <row r="42" spans="2:44" x14ac:dyDescent="0.35">
      <c r="B42">
        <f t="shared" si="6"/>
        <v>39</v>
      </c>
      <c r="C42" s="73">
        <v>24</v>
      </c>
      <c r="D42" s="73" t="s">
        <v>16</v>
      </c>
      <c r="E42" s="13">
        <v>5.2</v>
      </c>
      <c r="F42" s="13">
        <v>1</v>
      </c>
      <c r="G42" s="13">
        <v>0.8</v>
      </c>
      <c r="H42" s="13">
        <v>1.3</v>
      </c>
      <c r="I42" s="13">
        <v>13.6</v>
      </c>
      <c r="J42" s="14"/>
      <c r="K42" s="20">
        <f t="shared" ref="K42:K63" si="14">C42+1</f>
        <v>25</v>
      </c>
      <c r="L42" s="21" t="str">
        <f t="shared" ref="L42:L63" si="15">D42</f>
        <v>PF</v>
      </c>
      <c r="M42" s="13">
        <v>3.5</v>
      </c>
      <c r="N42" s="13">
        <v>1.2</v>
      </c>
      <c r="O42" s="13">
        <v>0.7</v>
      </c>
      <c r="P42" s="13">
        <v>0.8</v>
      </c>
      <c r="Q42" s="15">
        <v>12</v>
      </c>
      <c r="R42" s="6"/>
      <c r="S42" s="22">
        <f t="shared" si="12"/>
        <v>-3.6999999999999993</v>
      </c>
      <c r="Y42">
        <f t="shared" si="7"/>
        <v>39</v>
      </c>
      <c r="Z42" s="24">
        <v>29</v>
      </c>
      <c r="AA42" s="24" t="s">
        <v>15</v>
      </c>
      <c r="AB42" s="25">
        <v>6.7</v>
      </c>
      <c r="AC42" s="25">
        <v>4.0999999999999996</v>
      </c>
      <c r="AD42" s="25">
        <v>0.7</v>
      </c>
      <c r="AE42" s="25">
        <v>0.4</v>
      </c>
      <c r="AF42" s="25">
        <v>17.5</v>
      </c>
      <c r="AG42" s="27"/>
      <c r="AH42" s="28">
        <f t="shared" si="8"/>
        <v>30</v>
      </c>
      <c r="AI42" s="29" t="str">
        <f t="shared" si="9"/>
        <v>SF</v>
      </c>
      <c r="AJ42" s="25">
        <v>5.7</v>
      </c>
      <c r="AK42" s="25">
        <v>4.0999999999999996</v>
      </c>
      <c r="AL42" s="25">
        <v>1.2</v>
      </c>
      <c r="AM42" s="25">
        <v>0.3</v>
      </c>
      <c r="AN42" s="26">
        <v>19.8</v>
      </c>
      <c r="AO42" s="6"/>
      <c r="AP42" s="22">
        <f t="shared" si="13"/>
        <v>1.7000000000000028</v>
      </c>
    </row>
    <row r="43" spans="2:44" x14ac:dyDescent="0.35">
      <c r="B43">
        <f t="shared" si="6"/>
        <v>40</v>
      </c>
      <c r="C43" s="73">
        <v>25</v>
      </c>
      <c r="D43" s="73" t="s">
        <v>16</v>
      </c>
      <c r="E43" s="13">
        <v>3.5</v>
      </c>
      <c r="F43" s="13">
        <v>1.2</v>
      </c>
      <c r="G43" s="13">
        <v>0.7</v>
      </c>
      <c r="H43" s="13">
        <v>0.8</v>
      </c>
      <c r="I43" s="13">
        <v>12</v>
      </c>
      <c r="J43" s="14"/>
      <c r="K43" s="20">
        <f t="shared" si="14"/>
        <v>26</v>
      </c>
      <c r="L43" s="21" t="str">
        <f t="shared" si="15"/>
        <v>PF</v>
      </c>
      <c r="M43" s="13">
        <v>4.9000000000000004</v>
      </c>
      <c r="N43" s="13">
        <v>2.8</v>
      </c>
      <c r="O43" s="13">
        <v>0.7</v>
      </c>
      <c r="P43" s="13">
        <v>1.1000000000000001</v>
      </c>
      <c r="Q43" s="15">
        <v>22.6</v>
      </c>
      <c r="R43" s="6"/>
      <c r="S43" s="22">
        <f t="shared" si="12"/>
        <v>13.900000000000002</v>
      </c>
      <c r="Y43">
        <f t="shared" si="7"/>
        <v>40</v>
      </c>
      <c r="Z43" s="73">
        <v>29</v>
      </c>
      <c r="AA43" s="73" t="s">
        <v>15</v>
      </c>
      <c r="AB43" s="13">
        <v>4.0999999999999996</v>
      </c>
      <c r="AC43" s="13">
        <v>2</v>
      </c>
      <c r="AD43" s="13">
        <v>0.9</v>
      </c>
      <c r="AE43" s="13">
        <v>0</v>
      </c>
      <c r="AF43" s="13">
        <v>18</v>
      </c>
      <c r="AG43" s="14"/>
      <c r="AH43" s="20">
        <f t="shared" si="8"/>
        <v>30</v>
      </c>
      <c r="AI43" s="21" t="str">
        <f t="shared" si="9"/>
        <v>SF</v>
      </c>
      <c r="AJ43" s="13">
        <v>4.0999999999999996</v>
      </c>
      <c r="AK43" s="13">
        <v>2.1</v>
      </c>
      <c r="AL43" s="13">
        <v>0.5</v>
      </c>
      <c r="AM43" s="13">
        <v>0.1</v>
      </c>
      <c r="AN43" s="15">
        <v>20.2</v>
      </c>
      <c r="AO43" s="6"/>
      <c r="AP43" s="22">
        <f t="shared" si="13"/>
        <v>2</v>
      </c>
    </row>
    <row r="44" spans="2:44" x14ac:dyDescent="0.35">
      <c r="B44">
        <f t="shared" si="6"/>
        <v>41</v>
      </c>
      <c r="C44" s="73">
        <v>23</v>
      </c>
      <c r="D44" s="73" t="s">
        <v>16</v>
      </c>
      <c r="E44" s="13">
        <v>8</v>
      </c>
      <c r="F44" s="13">
        <v>2.6</v>
      </c>
      <c r="G44" s="13">
        <v>0.5</v>
      </c>
      <c r="H44" s="13">
        <v>0.5</v>
      </c>
      <c r="I44" s="13">
        <v>16.100000000000001</v>
      </c>
      <c r="J44" s="14"/>
      <c r="K44" s="20">
        <f t="shared" si="14"/>
        <v>24</v>
      </c>
      <c r="L44" s="21" t="str">
        <f t="shared" si="15"/>
        <v>PF</v>
      </c>
      <c r="M44" s="13">
        <v>8.6999999999999993</v>
      </c>
      <c r="N44" s="13">
        <v>3.1</v>
      </c>
      <c r="O44" s="13">
        <v>0.7</v>
      </c>
      <c r="P44" s="13">
        <v>0.6</v>
      </c>
      <c r="Q44" s="15">
        <v>21.4</v>
      </c>
      <c r="R44" s="6"/>
      <c r="S44" s="22">
        <f t="shared" si="12"/>
        <v>6.7999999999999972</v>
      </c>
      <c r="Y44">
        <f t="shared" si="7"/>
        <v>41</v>
      </c>
      <c r="Z44" s="73">
        <v>29</v>
      </c>
      <c r="AA44" s="73" t="s">
        <v>15</v>
      </c>
      <c r="AB44" s="13">
        <v>5.3</v>
      </c>
      <c r="AC44" s="13">
        <v>4</v>
      </c>
      <c r="AD44" s="13">
        <v>1.8</v>
      </c>
      <c r="AE44" s="13">
        <v>0.5</v>
      </c>
      <c r="AF44" s="13">
        <v>18.2</v>
      </c>
      <c r="AG44" s="14"/>
      <c r="AH44" s="20">
        <f t="shared" si="8"/>
        <v>30</v>
      </c>
      <c r="AI44" s="21" t="str">
        <f t="shared" si="9"/>
        <v>SF</v>
      </c>
      <c r="AJ44" s="13">
        <v>6.7</v>
      </c>
      <c r="AK44" s="13">
        <v>6</v>
      </c>
      <c r="AL44" s="13">
        <v>1.8</v>
      </c>
      <c r="AM44" s="13">
        <v>0.6</v>
      </c>
      <c r="AN44" s="15">
        <v>19.899999999999999</v>
      </c>
      <c r="AO44" s="6"/>
      <c r="AP44" s="22">
        <f t="shared" si="13"/>
        <v>5.1999999999999993</v>
      </c>
    </row>
    <row r="45" spans="2:44" x14ac:dyDescent="0.35">
      <c r="B45">
        <f t="shared" si="6"/>
        <v>42</v>
      </c>
      <c r="C45" s="73">
        <v>24</v>
      </c>
      <c r="D45" s="73" t="s">
        <v>16</v>
      </c>
      <c r="E45" s="13">
        <v>8.6999999999999993</v>
      </c>
      <c r="F45" s="13">
        <v>3.1</v>
      </c>
      <c r="G45" s="13">
        <v>0.7</v>
      </c>
      <c r="H45" s="13">
        <v>0.6</v>
      </c>
      <c r="I45" s="13">
        <v>21.4</v>
      </c>
      <c r="J45" s="14"/>
      <c r="K45" s="20">
        <f t="shared" si="14"/>
        <v>25</v>
      </c>
      <c r="L45" s="21" t="str">
        <f t="shared" si="15"/>
        <v>PF</v>
      </c>
      <c r="M45" s="13">
        <v>9.6999999999999993</v>
      </c>
      <c r="N45" s="13">
        <v>3.1</v>
      </c>
      <c r="O45" s="13">
        <v>0.8</v>
      </c>
      <c r="P45" s="13">
        <v>0.3</v>
      </c>
      <c r="Q45" s="15">
        <v>19.5</v>
      </c>
      <c r="R45" s="6"/>
      <c r="S45" s="22">
        <f t="shared" si="12"/>
        <v>-1.1000000000000014</v>
      </c>
      <c r="Y45">
        <f t="shared" si="7"/>
        <v>42</v>
      </c>
      <c r="Z45" s="73">
        <v>29</v>
      </c>
      <c r="AA45" s="73" t="s">
        <v>16</v>
      </c>
      <c r="AB45" s="13">
        <v>4.0999999999999996</v>
      </c>
      <c r="AC45" s="13">
        <v>1.3</v>
      </c>
      <c r="AD45" s="13">
        <v>0.7</v>
      </c>
      <c r="AE45" s="13">
        <v>0.3</v>
      </c>
      <c r="AF45" s="13">
        <v>6.8</v>
      </c>
      <c r="AG45" s="14"/>
      <c r="AH45" s="20">
        <f t="shared" si="8"/>
        <v>30</v>
      </c>
      <c r="AI45" s="21" t="str">
        <f t="shared" si="9"/>
        <v>PF</v>
      </c>
      <c r="AJ45" s="13">
        <v>5.8</v>
      </c>
      <c r="AK45" s="13">
        <v>1.9</v>
      </c>
      <c r="AL45" s="13">
        <v>0.7</v>
      </c>
      <c r="AM45" s="13">
        <v>0.7</v>
      </c>
      <c r="AN45" s="15">
        <v>9.6</v>
      </c>
      <c r="AO45" s="6"/>
      <c r="AP45" s="22">
        <f t="shared" si="13"/>
        <v>5.4999999999999964</v>
      </c>
    </row>
    <row r="46" spans="2:44" x14ac:dyDescent="0.35">
      <c r="B46">
        <f t="shared" si="6"/>
        <v>43</v>
      </c>
      <c r="C46" s="73">
        <v>29</v>
      </c>
      <c r="D46" s="73" t="s">
        <v>16</v>
      </c>
      <c r="E46" s="13">
        <v>4.0999999999999996</v>
      </c>
      <c r="F46" s="13">
        <v>1.3</v>
      </c>
      <c r="G46" s="13">
        <v>0.7</v>
      </c>
      <c r="H46" s="13">
        <v>0.3</v>
      </c>
      <c r="I46" s="13">
        <v>6.8</v>
      </c>
      <c r="J46" s="14"/>
      <c r="K46" s="20">
        <f t="shared" si="14"/>
        <v>30</v>
      </c>
      <c r="L46" s="21" t="str">
        <f t="shared" si="15"/>
        <v>PF</v>
      </c>
      <c r="M46" s="13">
        <v>5.8</v>
      </c>
      <c r="N46" s="13">
        <v>1.9</v>
      </c>
      <c r="O46" s="13">
        <v>0.7</v>
      </c>
      <c r="P46" s="13">
        <v>0.7</v>
      </c>
      <c r="Q46" s="15">
        <v>9.6</v>
      </c>
      <c r="R46" s="6"/>
      <c r="S46" s="22">
        <f t="shared" si="12"/>
        <v>5.4999999999999964</v>
      </c>
      <c r="Y46">
        <f t="shared" si="7"/>
        <v>43</v>
      </c>
      <c r="Z46" s="73">
        <v>29</v>
      </c>
      <c r="AA46" s="73" t="s">
        <v>18</v>
      </c>
      <c r="AB46" s="13">
        <v>7.3</v>
      </c>
      <c r="AC46" s="13">
        <v>3.2</v>
      </c>
      <c r="AD46" s="13">
        <v>0.8</v>
      </c>
      <c r="AE46" s="13">
        <v>1.5</v>
      </c>
      <c r="AF46" s="13">
        <v>15.2</v>
      </c>
      <c r="AG46" s="14"/>
      <c r="AH46" s="20">
        <f t="shared" si="8"/>
        <v>30</v>
      </c>
      <c r="AI46" s="21" t="str">
        <f t="shared" si="9"/>
        <v>C</v>
      </c>
      <c r="AJ46" s="13">
        <v>6.8</v>
      </c>
      <c r="AK46" s="13">
        <v>5</v>
      </c>
      <c r="AL46" s="13">
        <v>0.8</v>
      </c>
      <c r="AM46" s="13">
        <v>1.3</v>
      </c>
      <c r="AN46" s="15">
        <v>14</v>
      </c>
      <c r="AO46" s="6"/>
      <c r="AP46" s="46">
        <f t="shared" si="13"/>
        <v>-9.9999999999997868E-2</v>
      </c>
    </row>
    <row r="47" spans="2:44" x14ac:dyDescent="0.35">
      <c r="B47">
        <f t="shared" si="6"/>
        <v>44</v>
      </c>
      <c r="C47" s="73">
        <v>30</v>
      </c>
      <c r="D47" s="73" t="s">
        <v>16</v>
      </c>
      <c r="E47" s="13">
        <v>6.1</v>
      </c>
      <c r="F47" s="13">
        <v>2.6</v>
      </c>
      <c r="G47" s="13">
        <v>0.7</v>
      </c>
      <c r="H47" s="13">
        <v>0.3</v>
      </c>
      <c r="I47" s="13">
        <v>19.8</v>
      </c>
      <c r="J47" s="14"/>
      <c r="K47" s="20">
        <f t="shared" si="14"/>
        <v>31</v>
      </c>
      <c r="L47" s="21" t="str">
        <f t="shared" si="15"/>
        <v>PF</v>
      </c>
      <c r="M47" s="13">
        <v>5.2</v>
      </c>
      <c r="N47" s="13">
        <v>1.9</v>
      </c>
      <c r="O47" s="13">
        <v>0.7</v>
      </c>
      <c r="P47" s="13">
        <v>0.1</v>
      </c>
      <c r="Q47" s="15">
        <v>18.7</v>
      </c>
      <c r="R47" s="6"/>
      <c r="S47" s="22">
        <f t="shared" si="12"/>
        <v>-2.9000000000000021</v>
      </c>
      <c r="Y47">
        <f t="shared" si="7"/>
        <v>44</v>
      </c>
      <c r="Z47" s="73">
        <v>29</v>
      </c>
      <c r="AA47" s="73" t="s">
        <v>18</v>
      </c>
      <c r="AB47" s="13">
        <v>8.6</v>
      </c>
      <c r="AC47" s="13">
        <v>0.8</v>
      </c>
      <c r="AD47" s="13">
        <v>0.4</v>
      </c>
      <c r="AE47" s="13">
        <v>0.4</v>
      </c>
      <c r="AF47" s="13">
        <v>5.8</v>
      </c>
      <c r="AG47" s="14"/>
      <c r="AH47" s="20">
        <f t="shared" si="8"/>
        <v>30</v>
      </c>
      <c r="AI47" s="21" t="str">
        <f t="shared" si="9"/>
        <v>C</v>
      </c>
      <c r="AJ47" s="13">
        <v>3.8</v>
      </c>
      <c r="AK47" s="13">
        <v>0.4</v>
      </c>
      <c r="AL47" s="13">
        <v>0.4</v>
      </c>
      <c r="AM47" s="13">
        <v>0.3</v>
      </c>
      <c r="AN47" s="15">
        <v>1.8</v>
      </c>
      <c r="AO47" s="6"/>
      <c r="AP47" s="22">
        <f t="shared" si="13"/>
        <v>-9.3000000000000007</v>
      </c>
    </row>
    <row r="48" spans="2:44" x14ac:dyDescent="0.35">
      <c r="B48">
        <f t="shared" si="6"/>
        <v>45</v>
      </c>
      <c r="C48" s="73">
        <v>31</v>
      </c>
      <c r="D48" s="73" t="s">
        <v>16</v>
      </c>
      <c r="E48" s="13">
        <v>5.2</v>
      </c>
      <c r="F48" s="13">
        <v>1.9</v>
      </c>
      <c r="G48" s="13">
        <v>0.7</v>
      </c>
      <c r="H48" s="13">
        <v>0.1</v>
      </c>
      <c r="I48" s="13">
        <v>18.7</v>
      </c>
      <c r="J48" s="14"/>
      <c r="K48" s="20">
        <f t="shared" si="14"/>
        <v>32</v>
      </c>
      <c r="L48" s="21" t="str">
        <f t="shared" si="15"/>
        <v>PF</v>
      </c>
      <c r="M48" s="13">
        <v>3.7</v>
      </c>
      <c r="N48" s="13">
        <v>1.5</v>
      </c>
      <c r="O48" s="13">
        <v>0.6</v>
      </c>
      <c r="P48" s="13">
        <v>0.2</v>
      </c>
      <c r="Q48" s="15">
        <v>12.8</v>
      </c>
      <c r="R48" s="6"/>
      <c r="S48" s="22">
        <f t="shared" si="12"/>
        <v>-7.7999999999999972</v>
      </c>
      <c r="Y48">
        <f t="shared" si="7"/>
        <v>45</v>
      </c>
      <c r="Z48" s="73">
        <v>30</v>
      </c>
      <c r="AA48" s="73" t="s">
        <v>14</v>
      </c>
      <c r="AB48" s="13">
        <v>3.6</v>
      </c>
      <c r="AC48" s="13">
        <v>1.6</v>
      </c>
      <c r="AD48" s="13">
        <v>0.9</v>
      </c>
      <c r="AE48" s="13">
        <v>1.1000000000000001</v>
      </c>
      <c r="AF48" s="13">
        <v>8.6</v>
      </c>
      <c r="AG48" s="14"/>
      <c r="AH48" s="20">
        <f t="shared" si="8"/>
        <v>31</v>
      </c>
      <c r="AI48" s="21" t="str">
        <f t="shared" si="9"/>
        <v>SG</v>
      </c>
      <c r="AJ48" s="13">
        <v>4</v>
      </c>
      <c r="AK48" s="13">
        <v>1.6</v>
      </c>
      <c r="AL48" s="13">
        <v>0.9</v>
      </c>
      <c r="AM48" s="13">
        <v>0.7</v>
      </c>
      <c r="AN48" s="15">
        <v>10.3</v>
      </c>
      <c r="AO48" s="6"/>
      <c r="AP48" s="22">
        <f t="shared" si="13"/>
        <v>1.6999999999999993</v>
      </c>
    </row>
    <row r="49" spans="2:44" x14ac:dyDescent="0.35">
      <c r="B49">
        <f t="shared" si="6"/>
        <v>46</v>
      </c>
      <c r="C49" s="73">
        <v>27</v>
      </c>
      <c r="D49" s="73" t="s">
        <v>16</v>
      </c>
      <c r="E49" s="13">
        <v>9</v>
      </c>
      <c r="F49" s="13">
        <v>1.8</v>
      </c>
      <c r="G49" s="13">
        <v>1.5</v>
      </c>
      <c r="H49" s="13">
        <v>0.5</v>
      </c>
      <c r="I49" s="13">
        <v>15.1</v>
      </c>
      <c r="J49" s="14"/>
      <c r="K49" s="20">
        <f t="shared" si="14"/>
        <v>28</v>
      </c>
      <c r="L49" s="21" t="str">
        <f t="shared" si="15"/>
        <v>PF</v>
      </c>
      <c r="M49" s="13">
        <v>6.1</v>
      </c>
      <c r="N49" s="13">
        <v>1.6</v>
      </c>
      <c r="O49" s="13">
        <v>1.5</v>
      </c>
      <c r="P49" s="13">
        <v>0.4</v>
      </c>
      <c r="Q49" s="15">
        <v>11</v>
      </c>
      <c r="R49" s="6"/>
      <c r="S49" s="22">
        <f t="shared" si="12"/>
        <v>-7.2999999999999972</v>
      </c>
      <c r="Y49">
        <f t="shared" si="7"/>
        <v>46</v>
      </c>
      <c r="Z49" s="73">
        <v>30</v>
      </c>
      <c r="AA49" s="73" t="s">
        <v>15</v>
      </c>
      <c r="AB49" s="13">
        <v>6</v>
      </c>
      <c r="AC49" s="13">
        <v>1.9</v>
      </c>
      <c r="AD49" s="13">
        <v>1</v>
      </c>
      <c r="AE49" s="13">
        <v>0.4</v>
      </c>
      <c r="AF49" s="13">
        <v>12.3</v>
      </c>
      <c r="AG49" s="14"/>
      <c r="AH49" s="20">
        <f t="shared" si="8"/>
        <v>31</v>
      </c>
      <c r="AI49" s="21" t="str">
        <f t="shared" si="9"/>
        <v>SF</v>
      </c>
      <c r="AJ49" s="13">
        <v>5.3</v>
      </c>
      <c r="AK49" s="13">
        <v>1.3</v>
      </c>
      <c r="AL49" s="13">
        <v>0.9</v>
      </c>
      <c r="AM49" s="13">
        <v>0.4</v>
      </c>
      <c r="AN49" s="15">
        <v>7.6</v>
      </c>
      <c r="AO49" s="6"/>
      <c r="AP49" s="22">
        <f t="shared" si="13"/>
        <v>-6.1000000000000014</v>
      </c>
    </row>
    <row r="50" spans="2:44" x14ac:dyDescent="0.35">
      <c r="B50">
        <f t="shared" si="6"/>
        <v>47</v>
      </c>
      <c r="C50" s="73">
        <v>30</v>
      </c>
      <c r="D50" s="73" t="s">
        <v>16</v>
      </c>
      <c r="E50" s="13">
        <v>6.5</v>
      </c>
      <c r="F50" s="13">
        <v>2.5</v>
      </c>
      <c r="G50" s="13">
        <v>1.5</v>
      </c>
      <c r="H50" s="13">
        <v>0.4</v>
      </c>
      <c r="I50" s="13">
        <v>12.6</v>
      </c>
      <c r="J50" s="14"/>
      <c r="K50" s="20">
        <f t="shared" si="14"/>
        <v>31</v>
      </c>
      <c r="L50" s="21" t="str">
        <f t="shared" si="15"/>
        <v>PF</v>
      </c>
      <c r="M50" s="13">
        <v>4.9000000000000004</v>
      </c>
      <c r="N50" s="13">
        <v>1.8</v>
      </c>
      <c r="O50" s="13">
        <v>1.4</v>
      </c>
      <c r="P50" s="13">
        <v>0.4</v>
      </c>
      <c r="Q50" s="15">
        <v>10.3</v>
      </c>
      <c r="R50" s="6"/>
      <c r="S50" s="22">
        <f t="shared" si="12"/>
        <v>-4.6999999999999993</v>
      </c>
      <c r="Y50">
        <f t="shared" si="7"/>
        <v>47</v>
      </c>
      <c r="Z50" s="73">
        <v>30</v>
      </c>
      <c r="AA50" s="73" t="s">
        <v>16</v>
      </c>
      <c r="AB50" s="13">
        <v>6.1</v>
      </c>
      <c r="AC50" s="13">
        <v>2.6</v>
      </c>
      <c r="AD50" s="13">
        <v>0.7</v>
      </c>
      <c r="AE50" s="13">
        <v>0.3</v>
      </c>
      <c r="AF50" s="13">
        <v>19.8</v>
      </c>
      <c r="AG50" s="14"/>
      <c r="AH50" s="20">
        <f t="shared" si="8"/>
        <v>31</v>
      </c>
      <c r="AI50" s="21" t="str">
        <f t="shared" si="9"/>
        <v>PF</v>
      </c>
      <c r="AJ50" s="13">
        <v>5.2</v>
      </c>
      <c r="AK50" s="13">
        <v>1.9</v>
      </c>
      <c r="AL50" s="13">
        <v>0.7</v>
      </c>
      <c r="AM50" s="13">
        <v>0.1</v>
      </c>
      <c r="AN50" s="15">
        <v>18.7</v>
      </c>
      <c r="AO50" s="6"/>
      <c r="AP50" s="22">
        <f t="shared" si="13"/>
        <v>-2.9000000000000021</v>
      </c>
    </row>
    <row r="51" spans="2:44" x14ac:dyDescent="0.35">
      <c r="B51">
        <f t="shared" si="6"/>
        <v>48</v>
      </c>
      <c r="C51" s="73">
        <v>24</v>
      </c>
      <c r="D51" s="73" t="s">
        <v>16</v>
      </c>
      <c r="E51" s="13">
        <v>4.0999999999999996</v>
      </c>
      <c r="F51" s="13">
        <v>0.4</v>
      </c>
      <c r="G51" s="13">
        <v>0.3</v>
      </c>
      <c r="H51" s="13">
        <v>0.7</v>
      </c>
      <c r="I51" s="15">
        <v>5.7</v>
      </c>
      <c r="J51" s="14"/>
      <c r="K51" s="20">
        <f t="shared" si="14"/>
        <v>25</v>
      </c>
      <c r="L51" s="21" t="str">
        <f t="shared" si="15"/>
        <v>PF</v>
      </c>
      <c r="M51" s="13">
        <v>7.6</v>
      </c>
      <c r="N51" s="13">
        <v>1.2</v>
      </c>
      <c r="O51" s="13">
        <v>0.6</v>
      </c>
      <c r="P51" s="13">
        <v>1.2</v>
      </c>
      <c r="Q51" s="15">
        <v>8.3000000000000007</v>
      </c>
      <c r="R51" s="6"/>
      <c r="S51" s="22">
        <f t="shared" si="12"/>
        <v>7.6999999999999993</v>
      </c>
      <c r="U51" s="41" t="s">
        <v>23</v>
      </c>
      <c r="Y51">
        <f t="shared" si="7"/>
        <v>48</v>
      </c>
      <c r="Z51" s="73">
        <v>30</v>
      </c>
      <c r="AA51" s="73" t="s">
        <v>16</v>
      </c>
      <c r="AB51" s="13">
        <v>6.5</v>
      </c>
      <c r="AC51" s="13">
        <v>2.5</v>
      </c>
      <c r="AD51" s="13">
        <v>1.5</v>
      </c>
      <c r="AE51" s="13">
        <v>0.4</v>
      </c>
      <c r="AF51" s="15">
        <v>12.6</v>
      </c>
      <c r="AG51" s="14"/>
      <c r="AH51" s="20">
        <f t="shared" si="8"/>
        <v>31</v>
      </c>
      <c r="AI51" s="21" t="str">
        <f t="shared" si="9"/>
        <v>PF</v>
      </c>
      <c r="AJ51" s="13">
        <v>4.9000000000000004</v>
      </c>
      <c r="AK51" s="13">
        <v>1.8</v>
      </c>
      <c r="AL51" s="13">
        <v>1.4</v>
      </c>
      <c r="AM51" s="13">
        <v>0.4</v>
      </c>
      <c r="AN51" s="15">
        <v>10.3</v>
      </c>
      <c r="AO51" s="6"/>
      <c r="AP51" s="22">
        <f t="shared" si="13"/>
        <v>-4.6999999999999993</v>
      </c>
    </row>
    <row r="52" spans="2:44" ht="15" thickBot="1" x14ac:dyDescent="0.4">
      <c r="B52">
        <f t="shared" si="6"/>
        <v>49</v>
      </c>
      <c r="C52" s="47">
        <v>25</v>
      </c>
      <c r="D52" s="47" t="s">
        <v>16</v>
      </c>
      <c r="E52" s="48">
        <v>7.6</v>
      </c>
      <c r="F52" s="48">
        <v>1.2</v>
      </c>
      <c r="G52" s="48">
        <v>0.6</v>
      </c>
      <c r="H52" s="48">
        <v>1.2</v>
      </c>
      <c r="I52" s="48">
        <v>8.3000000000000007</v>
      </c>
      <c r="J52" s="50"/>
      <c r="K52" s="51">
        <f t="shared" si="14"/>
        <v>26</v>
      </c>
      <c r="L52" s="52" t="str">
        <f t="shared" si="15"/>
        <v>PF</v>
      </c>
      <c r="M52" s="48">
        <v>7.4</v>
      </c>
      <c r="N52" s="48">
        <v>1.1000000000000001</v>
      </c>
      <c r="O52" s="48">
        <v>0.7</v>
      </c>
      <c r="P52" s="48">
        <v>0.9</v>
      </c>
      <c r="Q52" s="49">
        <v>6.5</v>
      </c>
      <c r="R52" s="53"/>
      <c r="S52" s="54">
        <f t="shared" si="12"/>
        <v>-2.2999999999999972</v>
      </c>
      <c r="T52" s="55"/>
      <c r="U52" s="56">
        <f>AVERAGE(S41:S52)</f>
        <v>-0.4083333333333326</v>
      </c>
      <c r="Y52">
        <f t="shared" si="7"/>
        <v>49</v>
      </c>
      <c r="Z52" s="73">
        <v>31</v>
      </c>
      <c r="AA52" s="73" t="s">
        <v>13</v>
      </c>
      <c r="AB52" s="13">
        <v>5</v>
      </c>
      <c r="AC52" s="13">
        <v>9.1999999999999993</v>
      </c>
      <c r="AD52" s="13">
        <v>2</v>
      </c>
      <c r="AE52" s="13">
        <v>0.1</v>
      </c>
      <c r="AF52" s="13">
        <v>18.100000000000001</v>
      </c>
      <c r="AG52" s="14"/>
      <c r="AH52" s="20">
        <f t="shared" si="8"/>
        <v>32</v>
      </c>
      <c r="AI52" s="21" t="str">
        <f t="shared" si="9"/>
        <v>PG</v>
      </c>
      <c r="AJ52" s="13">
        <v>5.4</v>
      </c>
      <c r="AK52" s="13">
        <v>7.9</v>
      </c>
      <c r="AL52" s="13">
        <v>1.7</v>
      </c>
      <c r="AM52" s="13">
        <v>0.2</v>
      </c>
      <c r="AN52" s="15">
        <v>18.600000000000001</v>
      </c>
      <c r="AO52" s="6"/>
      <c r="AP52" s="22">
        <f t="shared" si="13"/>
        <v>-0.60000000000000853</v>
      </c>
    </row>
    <row r="53" spans="2:44" x14ac:dyDescent="0.35">
      <c r="B53">
        <f t="shared" si="6"/>
        <v>50</v>
      </c>
      <c r="C53" s="24">
        <v>24</v>
      </c>
      <c r="D53" s="24" t="s">
        <v>18</v>
      </c>
      <c r="E53" s="25">
        <v>7.5</v>
      </c>
      <c r="F53" s="25">
        <v>1.2</v>
      </c>
      <c r="G53" s="25">
        <v>0.4</v>
      </c>
      <c r="H53" s="25">
        <v>0.9</v>
      </c>
      <c r="I53" s="26">
        <v>8.5</v>
      </c>
      <c r="J53" s="27"/>
      <c r="K53" s="28">
        <f t="shared" si="14"/>
        <v>25</v>
      </c>
      <c r="L53" s="29" t="str">
        <f t="shared" si="15"/>
        <v>C</v>
      </c>
      <c r="M53" s="25">
        <v>5.5</v>
      </c>
      <c r="N53" s="25">
        <v>1.1000000000000001</v>
      </c>
      <c r="O53" s="25">
        <v>0.4</v>
      </c>
      <c r="P53" s="25">
        <v>0.9</v>
      </c>
      <c r="Q53" s="26">
        <v>11.1</v>
      </c>
      <c r="R53" s="6"/>
      <c r="S53" s="22">
        <f t="shared" si="12"/>
        <v>0.5</v>
      </c>
      <c r="Y53">
        <f t="shared" si="7"/>
        <v>50</v>
      </c>
      <c r="Z53" s="73">
        <v>31</v>
      </c>
      <c r="AA53" s="73" t="s">
        <v>14</v>
      </c>
      <c r="AB53" s="13">
        <v>4</v>
      </c>
      <c r="AC53" s="13">
        <v>1.6</v>
      </c>
      <c r="AD53" s="13">
        <v>0.9</v>
      </c>
      <c r="AE53" s="13">
        <v>0.7</v>
      </c>
      <c r="AF53" s="15">
        <v>10.3</v>
      </c>
      <c r="AG53" s="14"/>
      <c r="AH53" s="20">
        <f t="shared" si="8"/>
        <v>32</v>
      </c>
      <c r="AI53" s="21" t="str">
        <f t="shared" si="9"/>
        <v>SG</v>
      </c>
      <c r="AJ53" s="13">
        <v>3.3</v>
      </c>
      <c r="AK53" s="13">
        <v>1.3</v>
      </c>
      <c r="AL53" s="13">
        <v>1.3</v>
      </c>
      <c r="AM53" s="13">
        <v>0.5</v>
      </c>
      <c r="AN53" s="15">
        <v>8</v>
      </c>
      <c r="AO53" s="6"/>
      <c r="AP53" s="22">
        <f t="shared" si="13"/>
        <v>-3.1000000000000014</v>
      </c>
    </row>
    <row r="54" spans="2:44" x14ac:dyDescent="0.35">
      <c r="B54">
        <f t="shared" si="6"/>
        <v>51</v>
      </c>
      <c r="C54" s="73">
        <v>29</v>
      </c>
      <c r="D54" s="73" t="s">
        <v>18</v>
      </c>
      <c r="E54" s="13">
        <v>7.3</v>
      </c>
      <c r="F54" s="13">
        <v>3.2</v>
      </c>
      <c r="G54" s="13">
        <v>0.8</v>
      </c>
      <c r="H54" s="13">
        <v>1.5</v>
      </c>
      <c r="I54" s="13">
        <v>15.2</v>
      </c>
      <c r="J54" s="14"/>
      <c r="K54" s="20">
        <f t="shared" si="14"/>
        <v>30</v>
      </c>
      <c r="L54" s="21" t="str">
        <f t="shared" si="15"/>
        <v>C</v>
      </c>
      <c r="M54" s="13">
        <v>6.8</v>
      </c>
      <c r="N54" s="13">
        <v>5</v>
      </c>
      <c r="O54" s="13">
        <v>0.8</v>
      </c>
      <c r="P54" s="13">
        <v>1.3</v>
      </c>
      <c r="Q54" s="15">
        <v>14</v>
      </c>
      <c r="R54" s="6"/>
      <c r="S54" s="22">
        <f t="shared" si="12"/>
        <v>-9.9999999999997868E-2</v>
      </c>
      <c r="Y54">
        <f t="shared" si="7"/>
        <v>51</v>
      </c>
      <c r="Z54" s="73">
        <v>31</v>
      </c>
      <c r="AA54" s="73" t="s">
        <v>16</v>
      </c>
      <c r="AB54" s="13">
        <v>5.2</v>
      </c>
      <c r="AC54" s="13">
        <v>1.9</v>
      </c>
      <c r="AD54" s="13">
        <v>0.7</v>
      </c>
      <c r="AE54" s="13">
        <v>0.1</v>
      </c>
      <c r="AF54" s="13">
        <v>18.7</v>
      </c>
      <c r="AG54" s="14"/>
      <c r="AH54" s="20">
        <f t="shared" si="8"/>
        <v>32</v>
      </c>
      <c r="AI54" s="21" t="str">
        <f t="shared" si="9"/>
        <v>PF</v>
      </c>
      <c r="AJ54" s="13">
        <v>3.7</v>
      </c>
      <c r="AK54" s="13">
        <v>1.5</v>
      </c>
      <c r="AL54" s="13">
        <v>0.6</v>
      </c>
      <c r="AM54" s="13">
        <v>0.2</v>
      </c>
      <c r="AN54" s="15">
        <v>12.8</v>
      </c>
      <c r="AO54" s="6"/>
      <c r="AP54" s="22">
        <f t="shared" si="13"/>
        <v>-7.7999999999999972</v>
      </c>
    </row>
    <row r="55" spans="2:44" x14ac:dyDescent="0.35">
      <c r="B55">
        <f t="shared" si="6"/>
        <v>52</v>
      </c>
      <c r="C55" s="73">
        <v>32</v>
      </c>
      <c r="D55" s="73" t="s">
        <v>18</v>
      </c>
      <c r="E55" s="13">
        <v>6.7</v>
      </c>
      <c r="F55" s="13">
        <v>4.2</v>
      </c>
      <c r="G55" s="13">
        <v>0.9</v>
      </c>
      <c r="H55" s="13">
        <v>1.3</v>
      </c>
      <c r="I55" s="13">
        <v>13.6</v>
      </c>
      <c r="J55" s="14"/>
      <c r="K55" s="20">
        <f t="shared" si="14"/>
        <v>33</v>
      </c>
      <c r="L55" s="21" t="str">
        <f t="shared" si="15"/>
        <v>C</v>
      </c>
      <c r="M55" s="13">
        <v>6.8</v>
      </c>
      <c r="N55" s="13">
        <v>4</v>
      </c>
      <c r="O55" s="13">
        <v>0.8</v>
      </c>
      <c r="P55" s="13">
        <v>0.9</v>
      </c>
      <c r="Q55" s="15">
        <v>11.9</v>
      </c>
      <c r="R55" s="6"/>
      <c r="S55" s="22">
        <f t="shared" si="12"/>
        <v>-2.3000000000000007</v>
      </c>
      <c r="Y55">
        <f t="shared" si="7"/>
        <v>52</v>
      </c>
      <c r="Z55" s="73">
        <v>32</v>
      </c>
      <c r="AA55" s="73" t="s">
        <v>14</v>
      </c>
      <c r="AB55" s="13">
        <v>3.3</v>
      </c>
      <c r="AC55" s="13">
        <v>1.3</v>
      </c>
      <c r="AD55" s="13">
        <v>1.3</v>
      </c>
      <c r="AE55" s="13">
        <v>0.5</v>
      </c>
      <c r="AF55" s="13">
        <v>8</v>
      </c>
      <c r="AG55" s="14"/>
      <c r="AH55" s="20">
        <f t="shared" si="8"/>
        <v>33</v>
      </c>
      <c r="AI55" s="21" t="str">
        <f t="shared" si="9"/>
        <v>SG</v>
      </c>
      <c r="AJ55" s="13">
        <v>3.6</v>
      </c>
      <c r="AK55" s="13">
        <v>1.6</v>
      </c>
      <c r="AL55" s="13">
        <v>1.3</v>
      </c>
      <c r="AM55" s="13">
        <v>0.8</v>
      </c>
      <c r="AN55" s="15">
        <v>9.6999999999999993</v>
      </c>
      <c r="AO55" s="6"/>
      <c r="AP55" s="22">
        <f t="shared" si="13"/>
        <v>2.6000000000000014</v>
      </c>
    </row>
    <row r="56" spans="2:44" x14ac:dyDescent="0.35">
      <c r="B56">
        <f t="shared" si="6"/>
        <v>53</v>
      </c>
      <c r="C56" s="73">
        <v>33</v>
      </c>
      <c r="D56" s="73" t="s">
        <v>18</v>
      </c>
      <c r="E56" s="13">
        <v>6.8</v>
      </c>
      <c r="F56" s="13">
        <v>4</v>
      </c>
      <c r="G56" s="13">
        <v>0.8</v>
      </c>
      <c r="H56" s="13">
        <v>0.9</v>
      </c>
      <c r="I56" s="13">
        <v>11.9</v>
      </c>
      <c r="J56" s="14"/>
      <c r="K56" s="20">
        <f t="shared" si="14"/>
        <v>34</v>
      </c>
      <c r="L56" s="21" t="str">
        <f t="shared" si="15"/>
        <v>C</v>
      </c>
      <c r="M56" s="13">
        <v>5.7</v>
      </c>
      <c r="N56" s="13">
        <v>3.4</v>
      </c>
      <c r="O56" s="13">
        <v>0.9</v>
      </c>
      <c r="P56" s="13">
        <v>0.9</v>
      </c>
      <c r="Q56" s="15">
        <v>14.2</v>
      </c>
      <c r="R56" s="6"/>
      <c r="S56" s="22">
        <f t="shared" si="12"/>
        <v>0.69999999999999929</v>
      </c>
      <c r="Y56">
        <f t="shared" si="7"/>
        <v>53</v>
      </c>
      <c r="Z56" s="73">
        <v>32</v>
      </c>
      <c r="AA56" s="73" t="s">
        <v>14</v>
      </c>
      <c r="AB56" s="13">
        <v>2.2000000000000002</v>
      </c>
      <c r="AC56" s="13">
        <v>1.4</v>
      </c>
      <c r="AD56" s="13">
        <v>0.7</v>
      </c>
      <c r="AE56" s="13">
        <v>0.2</v>
      </c>
      <c r="AF56" s="13">
        <v>15</v>
      </c>
      <c r="AG56" s="14"/>
      <c r="AH56" s="20">
        <f t="shared" si="8"/>
        <v>33</v>
      </c>
      <c r="AI56" s="21" t="str">
        <f t="shared" si="9"/>
        <v>SG</v>
      </c>
      <c r="AJ56" s="13">
        <v>2.5</v>
      </c>
      <c r="AK56" s="13">
        <v>3</v>
      </c>
      <c r="AL56" s="13">
        <v>0.5</v>
      </c>
      <c r="AM56" s="13">
        <v>0.1</v>
      </c>
      <c r="AN56" s="15">
        <v>17.100000000000001</v>
      </c>
      <c r="AO56" s="6"/>
      <c r="AP56" s="22">
        <f t="shared" si="13"/>
        <v>3.7000000000000028</v>
      </c>
    </row>
    <row r="57" spans="2:44" x14ac:dyDescent="0.35">
      <c r="B57">
        <f t="shared" si="6"/>
        <v>54</v>
      </c>
      <c r="C57" s="73">
        <v>24</v>
      </c>
      <c r="D57" s="73" t="s">
        <v>18</v>
      </c>
      <c r="E57" s="13">
        <v>6.7</v>
      </c>
      <c r="F57" s="13">
        <v>0.9</v>
      </c>
      <c r="G57" s="13">
        <v>0.4</v>
      </c>
      <c r="H57" s="13">
        <v>0.5</v>
      </c>
      <c r="I57" s="13">
        <v>14.3</v>
      </c>
      <c r="J57" s="14"/>
      <c r="K57" s="20">
        <f t="shared" si="14"/>
        <v>25</v>
      </c>
      <c r="L57" s="21" t="str">
        <f t="shared" si="15"/>
        <v>C</v>
      </c>
      <c r="M57" s="13">
        <v>11</v>
      </c>
      <c r="N57" s="13">
        <v>1.5</v>
      </c>
      <c r="O57" s="13">
        <v>0.5</v>
      </c>
      <c r="P57" s="13">
        <v>0.5</v>
      </c>
      <c r="Q57" s="15">
        <v>14.1</v>
      </c>
      <c r="R57" s="6"/>
      <c r="S57" s="22">
        <f t="shared" si="12"/>
        <v>4.8000000000000007</v>
      </c>
      <c r="Y57">
        <f t="shared" si="7"/>
        <v>54</v>
      </c>
      <c r="Z57" s="73">
        <v>32</v>
      </c>
      <c r="AA57" s="73" t="s">
        <v>18</v>
      </c>
      <c r="AB57" s="13">
        <v>6.7</v>
      </c>
      <c r="AC57" s="13">
        <v>4.2</v>
      </c>
      <c r="AD57" s="13">
        <v>0.9</v>
      </c>
      <c r="AE57" s="13">
        <v>1.3</v>
      </c>
      <c r="AF57" s="13">
        <v>13.6</v>
      </c>
      <c r="AG57" s="14"/>
      <c r="AH57" s="20">
        <f t="shared" si="8"/>
        <v>33</v>
      </c>
      <c r="AI57" s="21" t="str">
        <f t="shared" si="9"/>
        <v>C</v>
      </c>
      <c r="AJ57" s="13">
        <v>6.8</v>
      </c>
      <c r="AK57" s="13">
        <v>4</v>
      </c>
      <c r="AL57" s="13">
        <v>0.8</v>
      </c>
      <c r="AM57" s="13">
        <v>0.9</v>
      </c>
      <c r="AN57" s="15">
        <v>11.9</v>
      </c>
      <c r="AO57" s="6"/>
      <c r="AP57" s="22">
        <f t="shared" si="13"/>
        <v>-2.3000000000000007</v>
      </c>
    </row>
    <row r="58" spans="2:44" x14ac:dyDescent="0.35">
      <c r="B58">
        <f t="shared" si="6"/>
        <v>55</v>
      </c>
      <c r="C58" s="73">
        <v>27</v>
      </c>
      <c r="D58" s="73" t="s">
        <v>18</v>
      </c>
      <c r="E58" s="13">
        <v>7.4</v>
      </c>
      <c r="F58" s="13">
        <v>1</v>
      </c>
      <c r="G58" s="13">
        <v>0.4</v>
      </c>
      <c r="H58" s="13">
        <v>0.7</v>
      </c>
      <c r="I58" s="13">
        <v>8.1</v>
      </c>
      <c r="J58" s="14"/>
      <c r="K58" s="20">
        <f t="shared" si="14"/>
        <v>28</v>
      </c>
      <c r="L58" s="21" t="str">
        <f t="shared" si="15"/>
        <v>C</v>
      </c>
      <c r="M58" s="13">
        <v>11.7</v>
      </c>
      <c r="N58" s="13">
        <v>1.2</v>
      </c>
      <c r="O58" s="13">
        <v>0.5</v>
      </c>
      <c r="P58" s="13">
        <v>0.7</v>
      </c>
      <c r="Q58" s="15">
        <v>12.2</v>
      </c>
      <c r="R58" s="6"/>
      <c r="S58" s="22">
        <f t="shared" si="12"/>
        <v>8.6999999999999957</v>
      </c>
      <c r="Y58">
        <f t="shared" si="7"/>
        <v>55</v>
      </c>
      <c r="Z58" s="73">
        <v>33</v>
      </c>
      <c r="AA58" s="73" t="s">
        <v>13</v>
      </c>
      <c r="AB58" s="13">
        <v>4.5999999999999996</v>
      </c>
      <c r="AC58" s="13">
        <v>8.1999999999999993</v>
      </c>
      <c r="AD58" s="13">
        <v>2</v>
      </c>
      <c r="AE58" s="13">
        <v>0.3</v>
      </c>
      <c r="AF58" s="13">
        <v>15.6</v>
      </c>
      <c r="AG58" s="14"/>
      <c r="AH58" s="20">
        <f t="shared" si="8"/>
        <v>34</v>
      </c>
      <c r="AI58" s="21" t="str">
        <f t="shared" si="9"/>
        <v>PG</v>
      </c>
      <c r="AJ58" s="13">
        <v>5</v>
      </c>
      <c r="AK58" s="13">
        <v>6.7</v>
      </c>
      <c r="AL58" s="13">
        <v>1.6</v>
      </c>
      <c r="AM58" s="13">
        <v>0.2</v>
      </c>
      <c r="AN58" s="15">
        <v>17.600000000000001</v>
      </c>
      <c r="AO58" s="6"/>
      <c r="AP58" s="22">
        <f t="shared" si="13"/>
        <v>0.40000000000000213</v>
      </c>
    </row>
    <row r="59" spans="2:44" x14ac:dyDescent="0.35">
      <c r="B59">
        <f t="shared" si="6"/>
        <v>56</v>
      </c>
      <c r="C59" s="73">
        <v>33</v>
      </c>
      <c r="D59" s="73" t="s">
        <v>18</v>
      </c>
      <c r="E59" s="13">
        <v>6.4</v>
      </c>
      <c r="F59" s="13">
        <v>1.2</v>
      </c>
      <c r="G59" s="13">
        <v>0.8</v>
      </c>
      <c r="H59" s="13">
        <v>0.6</v>
      </c>
      <c r="I59" s="13">
        <v>10.8</v>
      </c>
      <c r="J59" s="14"/>
      <c r="K59" s="20">
        <f t="shared" si="14"/>
        <v>34</v>
      </c>
      <c r="L59" s="21" t="str">
        <f t="shared" si="15"/>
        <v>C</v>
      </c>
      <c r="M59" s="13">
        <v>4.3</v>
      </c>
      <c r="N59" s="13">
        <v>0.8</v>
      </c>
      <c r="O59" s="13">
        <v>0.4</v>
      </c>
      <c r="P59" s="13">
        <v>0.5</v>
      </c>
      <c r="Q59" s="15">
        <v>6.1</v>
      </c>
      <c r="R59" s="6"/>
      <c r="S59" s="22">
        <f t="shared" si="12"/>
        <v>-7.7000000000000011</v>
      </c>
      <c r="Y59">
        <f t="shared" si="7"/>
        <v>56</v>
      </c>
      <c r="Z59" s="73">
        <v>33</v>
      </c>
      <c r="AA59" s="73" t="s">
        <v>16</v>
      </c>
      <c r="AB59" s="13">
        <v>8.6</v>
      </c>
      <c r="AC59" s="13">
        <v>9.1</v>
      </c>
      <c r="AD59" s="13">
        <v>9.1</v>
      </c>
      <c r="AE59" s="13">
        <v>0.9</v>
      </c>
      <c r="AF59" s="13">
        <v>27.5</v>
      </c>
      <c r="AG59" s="14"/>
      <c r="AH59" s="20">
        <v>34</v>
      </c>
      <c r="AI59" s="21" t="s">
        <v>15</v>
      </c>
      <c r="AJ59" s="13">
        <v>8.6</v>
      </c>
      <c r="AK59" s="13">
        <v>8.3000000000000007</v>
      </c>
      <c r="AL59" s="13">
        <v>1.3</v>
      </c>
      <c r="AM59" s="13">
        <v>0.6</v>
      </c>
      <c r="AN59" s="15">
        <v>27.4</v>
      </c>
      <c r="AO59" s="6"/>
      <c r="AP59" s="22">
        <f t="shared" si="13"/>
        <v>-8.9999999999999929</v>
      </c>
    </row>
    <row r="60" spans="2:44" x14ac:dyDescent="0.35">
      <c r="B60">
        <f t="shared" si="6"/>
        <v>57</v>
      </c>
      <c r="C60" s="73">
        <v>28</v>
      </c>
      <c r="D60" s="73" t="s">
        <v>18</v>
      </c>
      <c r="E60" s="13">
        <v>7.4</v>
      </c>
      <c r="F60" s="13">
        <v>0.5</v>
      </c>
      <c r="G60" s="13">
        <v>0.4</v>
      </c>
      <c r="H60" s="13">
        <v>0.7</v>
      </c>
      <c r="I60" s="13">
        <v>5.3</v>
      </c>
      <c r="J60" s="14"/>
      <c r="K60" s="20">
        <f t="shared" si="14"/>
        <v>29</v>
      </c>
      <c r="L60" s="21" t="str">
        <f t="shared" si="15"/>
        <v>C</v>
      </c>
      <c r="M60" s="13">
        <v>8.6</v>
      </c>
      <c r="N60" s="13">
        <v>0.8</v>
      </c>
      <c r="O60" s="13">
        <v>0.4</v>
      </c>
      <c r="P60" s="13">
        <v>0.4</v>
      </c>
      <c r="Q60" s="15">
        <v>5.8</v>
      </c>
      <c r="R60" s="6"/>
      <c r="S60" s="22">
        <f t="shared" si="12"/>
        <v>1.6999999999999993</v>
      </c>
      <c r="Y60">
        <f t="shared" si="7"/>
        <v>57</v>
      </c>
      <c r="Z60" s="73">
        <v>33</v>
      </c>
      <c r="AA60" s="73" t="s">
        <v>18</v>
      </c>
      <c r="AB60" s="13">
        <v>6.8</v>
      </c>
      <c r="AC60" s="13">
        <v>4</v>
      </c>
      <c r="AD60" s="13">
        <v>0.8</v>
      </c>
      <c r="AE60" s="13">
        <v>0.9</v>
      </c>
      <c r="AF60" s="13">
        <v>11.9</v>
      </c>
      <c r="AG60" s="14"/>
      <c r="AH60" s="20">
        <f>Z60+1</f>
        <v>34</v>
      </c>
      <c r="AI60" s="21" t="str">
        <f>AA60</f>
        <v>C</v>
      </c>
      <c r="AJ60" s="13">
        <v>5.7</v>
      </c>
      <c r="AK60" s="13">
        <v>3.4</v>
      </c>
      <c r="AL60" s="13">
        <v>0.9</v>
      </c>
      <c r="AM60" s="13">
        <v>0.9</v>
      </c>
      <c r="AN60" s="15">
        <v>14.2</v>
      </c>
      <c r="AO60" s="6"/>
      <c r="AP60" s="22">
        <f t="shared" si="13"/>
        <v>0.69999999999999929</v>
      </c>
    </row>
    <row r="61" spans="2:44" x14ac:dyDescent="0.35">
      <c r="B61">
        <f t="shared" si="6"/>
        <v>58</v>
      </c>
      <c r="C61" s="73">
        <v>29</v>
      </c>
      <c r="D61" s="73" t="s">
        <v>18</v>
      </c>
      <c r="E61" s="13">
        <v>8.6</v>
      </c>
      <c r="F61" s="13">
        <v>0.8</v>
      </c>
      <c r="G61" s="13">
        <v>0.4</v>
      </c>
      <c r="H61" s="13">
        <v>0.4</v>
      </c>
      <c r="I61" s="13">
        <v>5.8</v>
      </c>
      <c r="J61" s="14"/>
      <c r="K61" s="20">
        <f t="shared" si="14"/>
        <v>30</v>
      </c>
      <c r="L61" s="21" t="str">
        <f t="shared" si="15"/>
        <v>C</v>
      </c>
      <c r="M61" s="13">
        <v>3.8</v>
      </c>
      <c r="N61" s="13">
        <v>0.4</v>
      </c>
      <c r="O61" s="13">
        <v>0.4</v>
      </c>
      <c r="P61" s="13">
        <v>0.3</v>
      </c>
      <c r="Q61" s="15">
        <v>1.8</v>
      </c>
      <c r="R61" s="6"/>
      <c r="S61" s="22">
        <f t="shared" si="12"/>
        <v>-9.3000000000000007</v>
      </c>
      <c r="Y61">
        <f t="shared" si="7"/>
        <v>58</v>
      </c>
      <c r="Z61" s="73">
        <v>33</v>
      </c>
      <c r="AA61" s="73" t="s">
        <v>18</v>
      </c>
      <c r="AB61" s="13">
        <v>6.4</v>
      </c>
      <c r="AC61" s="13">
        <v>1.2</v>
      </c>
      <c r="AD61" s="13">
        <v>0.8</v>
      </c>
      <c r="AE61" s="13">
        <v>0.6</v>
      </c>
      <c r="AF61" s="13">
        <v>10.8</v>
      </c>
      <c r="AG61" s="14"/>
      <c r="AH61" s="20">
        <f>Z61+1</f>
        <v>34</v>
      </c>
      <c r="AI61" s="21" t="str">
        <f>AA61</f>
        <v>C</v>
      </c>
      <c r="AJ61" s="13">
        <v>4.3</v>
      </c>
      <c r="AK61" s="13">
        <v>0.8</v>
      </c>
      <c r="AL61" s="13">
        <v>0.4</v>
      </c>
      <c r="AM61" s="13">
        <v>0.5</v>
      </c>
      <c r="AN61" s="15">
        <v>6.1</v>
      </c>
      <c r="AO61" s="6"/>
      <c r="AP61" s="22">
        <f t="shared" si="13"/>
        <v>-7.7000000000000011</v>
      </c>
    </row>
    <row r="62" spans="2:44" x14ac:dyDescent="0.35">
      <c r="B62">
        <f t="shared" si="6"/>
        <v>59</v>
      </c>
      <c r="C62" s="73">
        <v>26</v>
      </c>
      <c r="D62" s="73" t="s">
        <v>18</v>
      </c>
      <c r="E62" s="13">
        <v>14.5</v>
      </c>
      <c r="F62" s="13">
        <v>1.9</v>
      </c>
      <c r="G62" s="13">
        <v>1.5</v>
      </c>
      <c r="H62" s="13">
        <v>2.1</v>
      </c>
      <c r="I62" s="13">
        <v>20.6</v>
      </c>
      <c r="J62" s="14"/>
      <c r="K62" s="20">
        <f t="shared" si="14"/>
        <v>27</v>
      </c>
      <c r="L62" s="21" t="str">
        <f t="shared" si="15"/>
        <v>C</v>
      </c>
      <c r="M62" s="13">
        <v>12.4</v>
      </c>
      <c r="N62" s="13">
        <v>1.4</v>
      </c>
      <c r="O62" s="13">
        <v>1.1000000000000001</v>
      </c>
      <c r="P62" s="13">
        <v>2.4</v>
      </c>
      <c r="Q62" s="15">
        <v>17.100000000000001</v>
      </c>
      <c r="R62" s="6"/>
      <c r="S62" s="22">
        <f t="shared" si="12"/>
        <v>-6.1999999999999957</v>
      </c>
      <c r="U62" s="41" t="s">
        <v>24</v>
      </c>
      <c r="Y62">
        <f t="shared" si="7"/>
        <v>59</v>
      </c>
      <c r="Z62" s="73">
        <v>34</v>
      </c>
      <c r="AA62" s="73" t="s">
        <v>13</v>
      </c>
      <c r="AB62" s="13">
        <v>5</v>
      </c>
      <c r="AC62" s="13">
        <v>6.7</v>
      </c>
      <c r="AD62" s="13">
        <v>1.6</v>
      </c>
      <c r="AE62" s="13">
        <v>0.2</v>
      </c>
      <c r="AF62" s="13">
        <v>17.600000000000001</v>
      </c>
      <c r="AG62" s="14"/>
      <c r="AH62" s="20">
        <f>Z62+1</f>
        <v>35</v>
      </c>
      <c r="AI62" s="21" t="str">
        <f>AA62</f>
        <v>PG</v>
      </c>
      <c r="AJ62" s="13">
        <v>4.7</v>
      </c>
      <c r="AK62" s="13">
        <v>8.5</v>
      </c>
      <c r="AL62" s="13">
        <v>1.4</v>
      </c>
      <c r="AM62" s="13">
        <v>0.3</v>
      </c>
      <c r="AN62" s="15">
        <v>16</v>
      </c>
      <c r="AO62" s="6"/>
      <c r="AP62" s="22">
        <f t="shared" si="13"/>
        <v>-0.20000000000000284</v>
      </c>
      <c r="AR62" s="41" t="s">
        <v>25</v>
      </c>
    </row>
    <row r="63" spans="2:44" ht="15" thickBot="1" x14ac:dyDescent="0.4">
      <c r="B63">
        <f t="shared" si="6"/>
        <v>60</v>
      </c>
      <c r="C63" s="47">
        <v>27</v>
      </c>
      <c r="D63" s="47" t="s">
        <v>18</v>
      </c>
      <c r="E63" s="48">
        <v>12.4</v>
      </c>
      <c r="F63" s="48">
        <v>1.4</v>
      </c>
      <c r="G63" s="48">
        <v>1.1000000000000001</v>
      </c>
      <c r="H63" s="48">
        <v>2.4</v>
      </c>
      <c r="I63" s="49">
        <v>17.100000000000001</v>
      </c>
      <c r="J63" s="50"/>
      <c r="K63" s="51">
        <f t="shared" si="14"/>
        <v>28</v>
      </c>
      <c r="L63" s="52" t="str">
        <f t="shared" si="15"/>
        <v>C</v>
      </c>
      <c r="M63" s="48">
        <v>12.2</v>
      </c>
      <c r="N63" s="48">
        <v>1.8</v>
      </c>
      <c r="O63" s="48">
        <v>0.8</v>
      </c>
      <c r="P63" s="48">
        <v>1.8</v>
      </c>
      <c r="Q63" s="48">
        <v>18.3</v>
      </c>
      <c r="R63" s="53"/>
      <c r="S63" s="54">
        <f t="shared" si="12"/>
        <v>0.5</v>
      </c>
      <c r="T63" s="55"/>
      <c r="U63" s="57">
        <f>AVERAGE(S53:S63)</f>
        <v>-0.79090909090909101</v>
      </c>
      <c r="Y63">
        <f t="shared" si="7"/>
        <v>60</v>
      </c>
      <c r="Z63" s="47">
        <v>34</v>
      </c>
      <c r="AA63" s="47" t="s">
        <v>14</v>
      </c>
      <c r="AB63" s="48">
        <v>2.4</v>
      </c>
      <c r="AC63" s="48">
        <v>2.7</v>
      </c>
      <c r="AD63" s="48">
        <v>0.4</v>
      </c>
      <c r="AE63" s="48">
        <v>0.2</v>
      </c>
      <c r="AF63" s="49">
        <v>18.100000000000001</v>
      </c>
      <c r="AG63" s="50"/>
      <c r="AH63" s="51">
        <f>Z63+1</f>
        <v>35</v>
      </c>
      <c r="AI63" s="52" t="str">
        <f>AA63</f>
        <v>SG</v>
      </c>
      <c r="AJ63" s="48">
        <v>2.5</v>
      </c>
      <c r="AK63" s="48">
        <v>2</v>
      </c>
      <c r="AL63" s="48">
        <v>0.3</v>
      </c>
      <c r="AM63" s="48">
        <v>0.2</v>
      </c>
      <c r="AN63" s="48">
        <v>15.3</v>
      </c>
      <c r="AO63" s="53"/>
      <c r="AP63" s="54">
        <f t="shared" si="13"/>
        <v>-3.5</v>
      </c>
      <c r="AQ63" s="55"/>
      <c r="AR63" s="56">
        <f>AVERAGE(AP42:AP63)</f>
        <v>-1.5363636363636366</v>
      </c>
    </row>
    <row r="64" spans="2:44" x14ac:dyDescent="0.35">
      <c r="C64" s="30" t="s">
        <v>5</v>
      </c>
      <c r="D64" s="30" t="s">
        <v>6</v>
      </c>
      <c r="E64" s="31" t="s">
        <v>7</v>
      </c>
      <c r="F64" s="31" t="s">
        <v>8</v>
      </c>
      <c r="G64" s="31" t="s">
        <v>9</v>
      </c>
      <c r="H64" s="31" t="s">
        <v>10</v>
      </c>
      <c r="I64" s="31" t="s">
        <v>11</v>
      </c>
      <c r="J64" s="32"/>
      <c r="K64" s="31" t="s">
        <v>5</v>
      </c>
      <c r="L64" s="31" t="str">
        <f t="shared" ref="L64" si="16">D64</f>
        <v>POS</v>
      </c>
      <c r="M64" s="31" t="s">
        <v>7</v>
      </c>
      <c r="N64" s="31" t="s">
        <v>8</v>
      </c>
      <c r="O64" s="31" t="s">
        <v>9</v>
      </c>
      <c r="P64" s="31" t="s">
        <v>10</v>
      </c>
      <c r="Q64" s="31" t="s">
        <v>11</v>
      </c>
      <c r="R64" s="11"/>
      <c r="S64" s="24" t="s">
        <v>12</v>
      </c>
      <c r="Z64" s="30" t="s">
        <v>5</v>
      </c>
      <c r="AA64" s="30" t="s">
        <v>6</v>
      </c>
      <c r="AB64" s="31" t="s">
        <v>7</v>
      </c>
      <c r="AC64" s="31" t="s">
        <v>8</v>
      </c>
      <c r="AD64" s="31" t="s">
        <v>9</v>
      </c>
      <c r="AE64" s="31" t="s">
        <v>10</v>
      </c>
      <c r="AF64" s="31" t="s">
        <v>11</v>
      </c>
      <c r="AG64" s="32"/>
      <c r="AH64" s="31" t="s">
        <v>5</v>
      </c>
      <c r="AI64" s="31" t="str">
        <f t="shared" ref="AI64" si="17">AA64</f>
        <v>POS</v>
      </c>
      <c r="AJ64" s="31" t="s">
        <v>7</v>
      </c>
      <c r="AK64" s="31" t="s">
        <v>8</v>
      </c>
      <c r="AL64" s="31" t="s">
        <v>9</v>
      </c>
      <c r="AM64" s="31" t="s">
        <v>10</v>
      </c>
      <c r="AN64" s="31" t="s">
        <v>11</v>
      </c>
      <c r="AO64" s="11"/>
      <c r="AP64" s="33" t="s">
        <v>12</v>
      </c>
    </row>
    <row r="65" spans="2:42" x14ac:dyDescent="0.35">
      <c r="B65" t="s">
        <v>26</v>
      </c>
      <c r="C65" s="4"/>
      <c r="D65" s="4"/>
      <c r="E65" s="17">
        <f>AVERAGE(E4:E63)</f>
        <v>5.7816666666666645</v>
      </c>
      <c r="F65" s="17">
        <f t="shared" ref="F65:Q65" si="18">AVERAGE(F4:F63)</f>
        <v>3.4116666666666662</v>
      </c>
      <c r="G65" s="17">
        <f t="shared" si="18"/>
        <v>1.2600000000000005</v>
      </c>
      <c r="H65" s="17">
        <f t="shared" si="18"/>
        <v>0.58166666666666667</v>
      </c>
      <c r="I65" s="17">
        <f t="shared" si="18"/>
        <v>15.58333333333333</v>
      </c>
      <c r="J65" s="14"/>
      <c r="K65" s="17"/>
      <c r="L65" s="17"/>
      <c r="M65" s="17">
        <f t="shared" si="18"/>
        <v>5.7416666666666654</v>
      </c>
      <c r="N65" s="17">
        <f t="shared" si="18"/>
        <v>3.4650000000000012</v>
      </c>
      <c r="O65" s="17">
        <f t="shared" si="18"/>
        <v>1.1099999999999999</v>
      </c>
      <c r="P65" s="17">
        <f t="shared" si="18"/>
        <v>0.55166666666666653</v>
      </c>
      <c r="Q65" s="17">
        <f t="shared" si="18"/>
        <v>15.41</v>
      </c>
      <c r="R65" s="11"/>
      <c r="S65" s="1">
        <f t="shared" ref="S65" si="19">(SUM(M65:Q65)-SUM(E65:I65))</f>
        <v>-0.33999999999999631</v>
      </c>
      <c r="Y65" t="s">
        <v>26</v>
      </c>
      <c r="Z65" s="4"/>
      <c r="AA65" s="4"/>
      <c r="AB65" s="17">
        <f>AVERAGE(AB4:AB63)</f>
        <v>5.7816666666666663</v>
      </c>
      <c r="AC65" s="17">
        <f t="shared" ref="AC65:AF65" si="20">AVERAGE(AC4:AC63)</f>
        <v>3.4116666666666662</v>
      </c>
      <c r="AD65" s="17">
        <f t="shared" si="20"/>
        <v>1.2600000000000002</v>
      </c>
      <c r="AE65" s="17">
        <f t="shared" si="20"/>
        <v>0.58166666666666667</v>
      </c>
      <c r="AF65" s="17">
        <f t="shared" si="20"/>
        <v>15.583333333333334</v>
      </c>
      <c r="AG65" s="14"/>
      <c r="AH65" s="17"/>
      <c r="AI65" s="17"/>
      <c r="AJ65" s="17">
        <f t="shared" ref="AJ65:AN65" si="21">AVERAGE(AJ4:AJ63)</f>
        <v>5.7416666666666654</v>
      </c>
      <c r="AK65" s="17">
        <f t="shared" si="21"/>
        <v>3.4650000000000012</v>
      </c>
      <c r="AL65" s="17">
        <f t="shared" si="21"/>
        <v>1.1099999999999999</v>
      </c>
      <c r="AM65" s="17">
        <f t="shared" si="21"/>
        <v>0.55166666666666664</v>
      </c>
      <c r="AN65" s="17">
        <f t="shared" si="21"/>
        <v>15.409999999999998</v>
      </c>
      <c r="AO65" s="11"/>
      <c r="AP65" s="62">
        <f>(SUM(AJ65:AN65)-SUM(AB65:AF65))</f>
        <v>-0.34000000000000341</v>
      </c>
    </row>
    <row r="66" spans="2:42" x14ac:dyDescent="0.3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</row>
    <row r="67" spans="2:42" x14ac:dyDescent="0.35">
      <c r="C67" s="11"/>
      <c r="D67" s="11"/>
      <c r="E67" s="11"/>
      <c r="F67" s="11"/>
      <c r="G67" s="11"/>
      <c r="H67" s="11"/>
      <c r="I67" s="11"/>
      <c r="J67" s="4"/>
      <c r="K67" s="11"/>
      <c r="L67" s="11"/>
      <c r="M67" s="11"/>
      <c r="N67" s="11"/>
      <c r="O67" s="11"/>
      <c r="P67" s="11"/>
      <c r="Q67" s="11"/>
      <c r="R67" s="11"/>
      <c r="S67" s="12"/>
    </row>
    <row r="72" spans="2:42" x14ac:dyDescent="0.35">
      <c r="C72" s="74" t="s">
        <v>27</v>
      </c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</row>
    <row r="73" spans="2:42" x14ac:dyDescent="0.35"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</row>
    <row r="74" spans="2:42" x14ac:dyDescent="0.35"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</row>
    <row r="75" spans="2:42" x14ac:dyDescent="0.35"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</row>
    <row r="76" spans="2:42" x14ac:dyDescent="0.35">
      <c r="C76" s="65"/>
      <c r="D76" s="77" t="s">
        <v>13</v>
      </c>
      <c r="E76" s="77"/>
      <c r="F76" s="77" t="s">
        <v>14</v>
      </c>
      <c r="G76" s="77"/>
      <c r="H76" s="77" t="s">
        <v>15</v>
      </c>
      <c r="I76" s="77"/>
      <c r="J76" s="77" t="s">
        <v>16</v>
      </c>
      <c r="K76" s="77"/>
      <c r="L76" s="77" t="s">
        <v>18</v>
      </c>
      <c r="M76" s="77"/>
      <c r="N76" s="66"/>
      <c r="O76" s="77" t="s">
        <v>28</v>
      </c>
      <c r="P76" s="77"/>
      <c r="Q76" s="77" t="s">
        <v>29</v>
      </c>
      <c r="R76" s="77"/>
      <c r="S76" s="77" t="s">
        <v>30</v>
      </c>
      <c r="T76" s="77"/>
      <c r="U76" s="67"/>
      <c r="V76" s="77" t="s">
        <v>31</v>
      </c>
      <c r="W76" s="77"/>
    </row>
    <row r="77" spans="2:42" x14ac:dyDescent="0.35">
      <c r="C77" s="64" t="s">
        <v>32</v>
      </c>
      <c r="D77" s="70" t="s">
        <v>33</v>
      </c>
      <c r="E77" s="59" t="s">
        <v>34</v>
      </c>
      <c r="F77" s="70" t="s">
        <v>33</v>
      </c>
      <c r="G77" s="59" t="s">
        <v>34</v>
      </c>
      <c r="H77" s="70" t="s">
        <v>33</v>
      </c>
      <c r="I77" s="59" t="s">
        <v>34</v>
      </c>
      <c r="J77" s="70" t="s">
        <v>33</v>
      </c>
      <c r="K77" s="59" t="s">
        <v>34</v>
      </c>
      <c r="L77" s="70" t="s">
        <v>33</v>
      </c>
      <c r="M77" s="59" t="s">
        <v>34</v>
      </c>
      <c r="N77" s="64" t="s">
        <v>32</v>
      </c>
      <c r="O77" s="70" t="s">
        <v>33</v>
      </c>
      <c r="P77" s="59" t="s">
        <v>34</v>
      </c>
      <c r="Q77" s="70" t="s">
        <v>33</v>
      </c>
      <c r="R77" s="59" t="s">
        <v>34</v>
      </c>
      <c r="S77" s="70" t="s">
        <v>33</v>
      </c>
      <c r="T77" s="59" t="s">
        <v>34</v>
      </c>
      <c r="U77" s="60"/>
      <c r="V77" s="70" t="s">
        <v>33</v>
      </c>
      <c r="W77" s="63" t="s">
        <v>34</v>
      </c>
    </row>
    <row r="78" spans="2:42" x14ac:dyDescent="0.35">
      <c r="C78" s="64" t="s">
        <v>7</v>
      </c>
      <c r="D78" s="71">
        <f>(SUM(M4:M14)-SUM(E4:E14))</f>
        <v>0.49999999999999289</v>
      </c>
      <c r="E78" s="17">
        <f>(STDEV(M4:M14)-STDEV(E4:E14))</f>
        <v>-0.10370659127006376</v>
      </c>
      <c r="F78" s="71">
        <f>(SUM(M15:M23)-SUM(E15:E23))</f>
        <v>2.8000000000000043</v>
      </c>
      <c r="G78" s="17">
        <f>(STDEV(M15:M23)-STDEV(E15:E23))</f>
        <v>0.15093855319587524</v>
      </c>
      <c r="H78" s="71">
        <f>(SUM(M24:M40)-SUM(E24:E40))</f>
        <v>-2.2999999999999972</v>
      </c>
      <c r="I78" s="17"/>
      <c r="J78" s="71">
        <f>(SUM(N41:N52)-SUM(F41:F52))</f>
        <v>0.80000000000000071</v>
      </c>
      <c r="K78" s="17"/>
      <c r="L78" s="71">
        <f>(SUM(M53:M63)-SUM(E53:E63))</f>
        <v>-2.8999999999999915</v>
      </c>
      <c r="M78" s="17"/>
      <c r="N78" s="64" t="s">
        <v>7</v>
      </c>
      <c r="O78" s="71">
        <f>(SUM(AJ4:AJ17)-SUM(AB4:AB17))</f>
        <v>9.9999999999999858</v>
      </c>
      <c r="P78" s="17"/>
      <c r="Q78" s="71">
        <f>(SUM(AJ18:AJ41)-SUM(AB18:AB41))</f>
        <v>-2.3000000000000398</v>
      </c>
      <c r="R78" s="17"/>
      <c r="S78" s="71">
        <f>(SUM(AJ42:AJ63)-SUM(AB42:AB63))</f>
        <v>-10.100000000000037</v>
      </c>
      <c r="T78" s="17"/>
      <c r="U78" s="14"/>
      <c r="V78" s="71">
        <f>(SUM(AJ4:AJ63)-SUM(AB4:AB63))</f>
        <v>-2.4000000000000341</v>
      </c>
      <c r="W78" s="72"/>
    </row>
    <row r="79" spans="2:42" x14ac:dyDescent="0.35">
      <c r="C79" s="64" t="s">
        <v>8</v>
      </c>
      <c r="D79" s="71">
        <f>(SUM(N4:N14)-SUM(F4:F14))</f>
        <v>-2.8999999999999915</v>
      </c>
      <c r="E79" s="17">
        <f>(STDEV(N4:N14)-STDEV(F4:F14))</f>
        <v>-0.17424453196695433</v>
      </c>
      <c r="F79" s="71">
        <f>(SUM(N15:N23)-SUM(F15:F23))</f>
        <v>4.9999999999999964</v>
      </c>
      <c r="G79" s="17">
        <f>(STDEV(N15:N23)-STDEV(F15:F23))</f>
        <v>1.0807431695851633</v>
      </c>
      <c r="H79" s="71">
        <f>(SUM(M24:M40)-SUM(F24:F40))</f>
        <v>39.299999999999997</v>
      </c>
      <c r="I79" s="17"/>
      <c r="J79" s="71">
        <f>(SUM(N41:N52)-SUM(F41:F52))</f>
        <v>0.80000000000000071</v>
      </c>
      <c r="K79" s="43"/>
      <c r="L79" s="71">
        <f>(SUM(N53:N63)-SUM(F53:F63))</f>
        <v>1.0999999999999979</v>
      </c>
      <c r="M79" s="17"/>
      <c r="N79" s="64" t="s">
        <v>8</v>
      </c>
      <c r="O79" s="71">
        <f>(SUM(AK4:AK17)-SUM(AC4:AC17))</f>
        <v>2</v>
      </c>
      <c r="P79" s="4"/>
      <c r="Q79" s="71">
        <f>(SUM(AK18:AK41)-SUM(AC18:AC41))</f>
        <v>1.6000000000000085</v>
      </c>
      <c r="R79" s="4"/>
      <c r="S79" s="71">
        <f>(SUM(AK42:AK63)-SUM(AC42:AC63))</f>
        <v>-0.40000000000000568</v>
      </c>
      <c r="T79" s="44"/>
      <c r="U79" s="45"/>
      <c r="V79" s="71">
        <f>(SUM(AK4:AK63)-SUM(AC4:AC63))</f>
        <v>3.2000000000001023</v>
      </c>
      <c r="W79" s="72"/>
    </row>
    <row r="80" spans="2:42" x14ac:dyDescent="0.35">
      <c r="C80" s="64" t="s">
        <v>9</v>
      </c>
      <c r="D80" s="71">
        <f>(SUM(O4:O14)-SUM(G4:G14))</f>
        <v>-0.49999999999999467</v>
      </c>
      <c r="E80" s="17">
        <f>(STDEV(O4:O14)-STDEV(G4:G14))</f>
        <v>-1.705182870927463E-2</v>
      </c>
      <c r="F80" s="71">
        <f>(SUM(O15:O23)-SUM(G15:G23))</f>
        <v>0.59999999999999787</v>
      </c>
      <c r="G80" s="17">
        <f>(STDEV(O15:O23)-STDEV(G15:G23))</f>
        <v>0.13853222595188452</v>
      </c>
      <c r="H80" s="71">
        <f>(STDEV(O24:O40)-STDEV(G24:G40))</f>
        <v>1.4573694011300542E-2</v>
      </c>
      <c r="I80" s="17"/>
      <c r="J80" s="71">
        <f>(SUM(O41:O52)-SUM(G41:G52))</f>
        <v>-7.4000000000000021</v>
      </c>
      <c r="K80" s="17"/>
      <c r="L80" s="71">
        <f>(SUM(O53:O63)-SUM(G53:G63))</f>
        <v>-0.89999999999999947</v>
      </c>
      <c r="M80" s="17"/>
      <c r="N80" s="64" t="s">
        <v>9</v>
      </c>
      <c r="O80" s="71">
        <f>(SUM(AL4:AL17)-SUM(AD4:AD17))</f>
        <v>0.89999999999999858</v>
      </c>
      <c r="P80" s="4"/>
      <c r="Q80" s="71">
        <f>(SUM(AL18:AL41)-SUM(AD18:AD41))</f>
        <v>-0.69999999999999929</v>
      </c>
      <c r="R80" s="4"/>
      <c r="S80" s="71">
        <f>(SUM(AL42:AL63)-SUM(AD42:AD63))</f>
        <v>-9.2000000000000028</v>
      </c>
      <c r="T80" s="44"/>
      <c r="U80" s="45"/>
      <c r="V80" s="71">
        <f>(SUM(AL4:AL63)-SUM(AD4:AD63))</f>
        <v>-9.0000000000000142</v>
      </c>
      <c r="W80" s="72"/>
    </row>
    <row r="81" spans="3:23" x14ac:dyDescent="0.35">
      <c r="C81" s="64" t="s">
        <v>10</v>
      </c>
      <c r="D81" s="71">
        <f>(SUM(P4:P14)-SUM(H4:H14))</f>
        <v>0.20000000000000018</v>
      </c>
      <c r="E81" s="17">
        <f>(STDEV(P4:P14)-STDEV(H4:H14))</f>
        <v>-1.4456601227395005E-3</v>
      </c>
      <c r="F81" s="71">
        <f>(SUM(P15:P23)-SUM(H15:H23))</f>
        <v>-0.39999999999999991</v>
      </c>
      <c r="G81" s="17">
        <f>(STDEV(P15:P23)-STDEV(H15:H23))</f>
        <v>-6.6248756248194429E-2</v>
      </c>
      <c r="H81" s="71">
        <f>(STDEV(S4:S14)-STDEV(K4:K14))</f>
        <v>-0.6962598378522169</v>
      </c>
      <c r="I81" s="17"/>
      <c r="J81" s="71">
        <f>(SUM(P41:P52)-SUM(H41:H52))</f>
        <v>-0.29999999999999893</v>
      </c>
      <c r="K81" s="17"/>
      <c r="L81" s="71">
        <f>(SUM(P53:P63)-SUM(H53:H63))</f>
        <v>-1.4000000000000004</v>
      </c>
      <c r="M81" s="17"/>
      <c r="N81" s="64" t="s">
        <v>10</v>
      </c>
      <c r="O81" s="71">
        <f>(SUM(AM4:AM17)-SUM(AE4:AE17))</f>
        <v>-8.8817841970012523E-16</v>
      </c>
      <c r="P81" s="4"/>
      <c r="Q81" s="71">
        <f>(SUM(AM18:AM41)-SUM(AE18:AE41))</f>
        <v>-0.79999999999999893</v>
      </c>
      <c r="R81" s="4"/>
      <c r="S81" s="71">
        <f>(SUM(AM42:AM63)-SUM(AE42:AE63))</f>
        <v>-1</v>
      </c>
      <c r="T81" s="44"/>
      <c r="U81" s="45"/>
      <c r="V81" s="71">
        <f>(SUM(AM4:AM63)-SUM(AE4:AE63))</f>
        <v>-1.7999999999999972</v>
      </c>
      <c r="W81" s="72"/>
    </row>
    <row r="82" spans="3:23" x14ac:dyDescent="0.35">
      <c r="C82" s="64" t="s">
        <v>11</v>
      </c>
      <c r="D82" s="71">
        <f>(SUM(Q4:Q14)-SUM(I4:I14))</f>
        <v>-1.6999999999999886</v>
      </c>
      <c r="E82" s="17">
        <f>(STDEV(Q4:Q14)-STDEV(I4:I14))</f>
        <v>0.34146727910017383</v>
      </c>
      <c r="F82" s="71">
        <f>(SUM(Q15:Q23)-SUM(I15:I23))</f>
        <v>6.3999999999999915</v>
      </c>
      <c r="G82" s="17">
        <f>(STDEV(Q15:Q23)-STDEV(I15:I23))</f>
        <v>-0.61055052133240473</v>
      </c>
      <c r="H82" s="71">
        <f>(STDEV(Q24:Q40)-STDEV(I24:I40))</f>
        <v>-0.42497889620901752</v>
      </c>
      <c r="I82" s="17"/>
      <c r="J82" s="71">
        <f>(SUM(Q41:Q52)-SUM(I41:I52))</f>
        <v>2.5000000000000568</v>
      </c>
      <c r="K82" s="17"/>
      <c r="L82" s="71">
        <f>(SUM(Q53:Q63)-SUM(I53:I63))</f>
        <v>-4.6000000000000085</v>
      </c>
      <c r="M82" s="17"/>
      <c r="N82" s="64" t="s">
        <v>11</v>
      </c>
      <c r="O82" s="71">
        <f>(SUM(AN4:AN17)-SUM(AF4:AF17))</f>
        <v>10.499999999999972</v>
      </c>
      <c r="P82" s="4"/>
      <c r="Q82" s="71">
        <f>(SUM(AN18:AN41)-SUM(AF18:AF41))</f>
        <v>-7.8000000000000682</v>
      </c>
      <c r="R82" s="4"/>
      <c r="S82" s="71">
        <f>(SUM(AN42:AN63)-SUM(AF42:AF63))</f>
        <v>-13.099999999999966</v>
      </c>
      <c r="T82" s="44"/>
      <c r="U82" s="45"/>
      <c r="V82" s="71">
        <f>(SUM(AN4:AN63)-SUM(AF4:AF63))</f>
        <v>-10.400000000000091</v>
      </c>
      <c r="W82" s="72"/>
    </row>
    <row r="83" spans="3:23" x14ac:dyDescent="0.35">
      <c r="C83" s="69" t="s">
        <v>31</v>
      </c>
      <c r="D83" s="58">
        <f>SUM(D78:D82)</f>
        <v>-4.3999999999999817</v>
      </c>
      <c r="E83" s="58">
        <f t="shared" ref="E83:T83" si="22">SUM(E78:E82)</f>
        <v>4.5018667031141602E-2</v>
      </c>
      <c r="F83" s="58">
        <f t="shared" si="22"/>
        <v>14.39999999999999</v>
      </c>
      <c r="G83" s="58">
        <f t="shared" si="22"/>
        <v>0.69341467115232391</v>
      </c>
      <c r="H83" s="58">
        <f t="shared" si="22"/>
        <v>35.893334959950067</v>
      </c>
      <c r="I83" s="58">
        <f t="shared" si="22"/>
        <v>0</v>
      </c>
      <c r="J83" s="58">
        <f t="shared" si="22"/>
        <v>-3.5999999999999428</v>
      </c>
      <c r="K83" s="58">
        <f t="shared" si="22"/>
        <v>0</v>
      </c>
      <c r="L83" s="58">
        <f t="shared" si="22"/>
        <v>-8.7000000000000028</v>
      </c>
      <c r="M83" s="58">
        <f t="shared" si="22"/>
        <v>0</v>
      </c>
      <c r="N83" s="68" t="s">
        <v>31</v>
      </c>
      <c r="O83" s="58">
        <f t="shared" si="22"/>
        <v>23.399999999999956</v>
      </c>
      <c r="P83" s="58">
        <f t="shared" si="22"/>
        <v>0</v>
      </c>
      <c r="Q83" s="58">
        <f t="shared" si="22"/>
        <v>-10.000000000000098</v>
      </c>
      <c r="R83" s="58">
        <f t="shared" si="22"/>
        <v>0</v>
      </c>
      <c r="S83" s="58">
        <f t="shared" si="22"/>
        <v>-33.800000000000011</v>
      </c>
      <c r="T83" s="58">
        <f t="shared" si="22"/>
        <v>0</v>
      </c>
      <c r="U83" s="45"/>
      <c r="V83" s="61">
        <f>SUM(V78:V82)</f>
        <v>-20.400000000000034</v>
      </c>
      <c r="W83" s="61">
        <f>SUM(W78:W82)</f>
        <v>0</v>
      </c>
    </row>
    <row r="84" spans="3:23" x14ac:dyDescent="0.35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</row>
    <row r="85" spans="3:23" x14ac:dyDescent="0.3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2"/>
    </row>
    <row r="86" spans="3:23" x14ac:dyDescent="0.3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</row>
    <row r="87" spans="3:23" x14ac:dyDescent="0.35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2"/>
    </row>
    <row r="88" spans="3:23" x14ac:dyDescent="0.35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</row>
    <row r="89" spans="3:23" x14ac:dyDescent="0.35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</row>
    <row r="90" spans="3:23" x14ac:dyDescent="0.35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</row>
    <row r="91" spans="3:23" x14ac:dyDescent="0.35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</row>
    <row r="92" spans="3:23" x14ac:dyDescent="0.35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</row>
  </sheetData>
  <sortState xmlns:xlrd2="http://schemas.microsoft.com/office/spreadsheetml/2017/richdata2" ref="Z4:AN63">
    <sortCondition ref="Z4:Z63"/>
  </sortState>
  <mergeCells count="14">
    <mergeCell ref="C72:W75"/>
    <mergeCell ref="AH2:AN2"/>
    <mergeCell ref="D76:E76"/>
    <mergeCell ref="F76:G76"/>
    <mergeCell ref="H76:I76"/>
    <mergeCell ref="J76:K76"/>
    <mergeCell ref="L76:M76"/>
    <mergeCell ref="O76:P76"/>
    <mergeCell ref="Q76:R76"/>
    <mergeCell ref="S76:T76"/>
    <mergeCell ref="V76:W76"/>
    <mergeCell ref="C2:I2"/>
    <mergeCell ref="K2:Q2"/>
    <mergeCell ref="Z2:AF2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E0614BC52847ACFFCABF015068A5" ma:contentTypeVersion="7" ma:contentTypeDescription="Create a new document." ma:contentTypeScope="" ma:versionID="a916de6bfb69675f6cc2f99efae44739">
  <xsd:schema xmlns:xsd="http://www.w3.org/2001/XMLSchema" xmlns:xs="http://www.w3.org/2001/XMLSchema" xmlns:p="http://schemas.microsoft.com/office/2006/metadata/properties" xmlns:ns3="b2f57d36-ce1e-4f81-830a-fcb85892b456" xmlns:ns4="b01d7ef3-3012-4ecb-a607-85d1891f3726" targetNamespace="http://schemas.microsoft.com/office/2006/metadata/properties" ma:root="true" ma:fieldsID="e2f359d95804979a54d297da5d414f4f" ns3:_="" ns4:_="">
    <xsd:import namespace="b2f57d36-ce1e-4f81-830a-fcb85892b456"/>
    <xsd:import namespace="b01d7ef3-3012-4ecb-a607-85d1891f37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57d36-ce1e-4f81-830a-fcb85892b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d7ef3-3012-4ecb-a607-85d1891f37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6824B-EDD0-411D-84FA-DCF3EFA40C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3A404B-E4C6-4F5B-AE3B-940237FF3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57d36-ce1e-4f81-830a-fcb85892b456"/>
    <ds:schemaRef ds:uri="b01d7ef3-3012-4ecb-a607-85d1891f3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8FAEA0-A5F6-4F87-B713-41F1A01C7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burmeister</dc:creator>
  <cp:keywords/>
  <dc:description/>
  <cp:lastModifiedBy>Jake Murray</cp:lastModifiedBy>
  <cp:revision/>
  <dcterms:created xsi:type="dcterms:W3CDTF">2021-03-30T01:39:49Z</dcterms:created>
  <dcterms:modified xsi:type="dcterms:W3CDTF">2021-04-05T21:07:52Z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0x010100B138E0614BC52847ACFFCABF015068A5</vt:lpwstr>
  </property>
</Properties>
</file>