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l My Stuff\Senior Year\Algorithms\Project\algorithms_proj\"/>
    </mc:Choice>
  </mc:AlternateContent>
  <xr:revisionPtr revIDLastSave="0" documentId="13_ncr:1_{1E6A5BC9-7953-48B1-A4D3-837BD2910BAE}" xr6:coauthVersionLast="46" xr6:coauthVersionMax="47" xr10:uidLastSave="{00000000-0000-0000-0000-000000000000}"/>
  <bookViews>
    <workbookView xWindow="-110" yWindow="-110" windowWidth="38620" windowHeight="21360" xr2:uid="{36A8888B-E34B-4134-A916-AA0D47BA01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23" i="1" l="1"/>
  <c r="AV123" i="1" s="1"/>
  <c r="G105" i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AV150" i="1"/>
  <c r="AV146" i="1"/>
  <c r="AV144" i="1"/>
  <c r="AV142" i="1"/>
  <c r="AS139" i="1"/>
  <c r="AT135" i="1"/>
  <c r="AU134" i="1"/>
  <c r="AU133" i="1"/>
  <c r="AW127" i="1"/>
  <c r="AU126" i="1"/>
  <c r="AV126" i="1"/>
  <c r="AS124" i="1"/>
  <c r="AW123" i="1"/>
  <c r="AU122" i="1"/>
  <c r="AU121" i="1"/>
  <c r="AT120" i="1"/>
  <c r="AV120" i="1"/>
  <c r="AW119" i="1"/>
  <c r="AT118" i="1"/>
  <c r="AU118" i="1"/>
  <c r="AV117" i="1"/>
  <c r="AT116" i="1"/>
  <c r="AV116" i="1"/>
  <c r="AS116" i="1"/>
  <c r="AU115" i="1"/>
  <c r="AV112" i="1"/>
  <c r="AS112" i="1"/>
  <c r="AT108" i="1"/>
  <c r="AT107" i="1"/>
  <c r="AU105" i="1"/>
  <c r="AU96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91" i="1"/>
  <c r="AV91" i="1"/>
  <c r="AA102" i="1"/>
  <c r="AW120" i="1" s="1"/>
  <c r="Z102" i="1"/>
  <c r="AV148" i="1" s="1"/>
  <c r="Y102" i="1"/>
  <c r="AU93" i="1" s="1"/>
  <c r="X102" i="1"/>
  <c r="AT137" i="1" s="1"/>
  <c r="W102" i="1"/>
  <c r="AS135" i="1" s="1"/>
  <c r="AA101" i="1"/>
  <c r="AW130" i="1" s="1"/>
  <c r="Z101" i="1"/>
  <c r="AV140" i="1" s="1"/>
  <c r="Y101" i="1"/>
  <c r="AU129" i="1" s="1"/>
  <c r="X101" i="1"/>
  <c r="AT113" i="1" s="1"/>
  <c r="W101" i="1"/>
  <c r="AA100" i="1"/>
  <c r="AW109" i="1" s="1"/>
  <c r="Z100" i="1"/>
  <c r="AV109" i="1" s="1"/>
  <c r="Y100" i="1"/>
  <c r="AU114" i="1" s="1"/>
  <c r="X100" i="1"/>
  <c r="W100" i="1"/>
  <c r="AS131" i="1" s="1"/>
  <c r="AV95" i="1"/>
  <c r="AR139" i="1"/>
  <c r="AR145" i="1"/>
  <c r="AR149" i="1"/>
  <c r="AR95" i="1"/>
  <c r="AR96" i="1"/>
  <c r="AR116" i="1"/>
  <c r="AR123" i="1"/>
  <c r="AR124" i="1"/>
  <c r="AR97" i="1"/>
  <c r="AR110" i="1"/>
  <c r="AR92" i="1"/>
  <c r="AR135" i="1"/>
  <c r="AR140" i="1"/>
  <c r="AR142" i="1"/>
  <c r="AR111" i="1"/>
  <c r="AR143" i="1"/>
  <c r="AR150" i="1"/>
  <c r="AR91" i="1"/>
  <c r="AR106" i="1"/>
  <c r="AR107" i="1"/>
  <c r="AR117" i="1"/>
  <c r="AR98" i="1"/>
  <c r="AR93" i="1"/>
  <c r="AR99" i="1"/>
  <c r="AR112" i="1"/>
  <c r="AR125" i="1"/>
  <c r="AR113" i="1"/>
  <c r="AR126" i="1"/>
  <c r="AR129" i="1"/>
  <c r="AR114" i="1"/>
  <c r="AR118" i="1"/>
  <c r="AR130" i="1"/>
  <c r="AR119" i="1"/>
  <c r="AR131" i="1"/>
  <c r="AR127" i="1"/>
  <c r="AR136" i="1"/>
  <c r="AR146" i="1"/>
  <c r="AR100" i="1"/>
  <c r="AR108" i="1"/>
  <c r="AR94" i="1"/>
  <c r="AR101" i="1"/>
  <c r="AR132" i="1"/>
  <c r="AR137" i="1"/>
  <c r="AR141" i="1"/>
  <c r="AR120" i="1"/>
  <c r="AR138" i="1"/>
  <c r="AR102" i="1"/>
  <c r="AR109" i="1"/>
  <c r="AR103" i="1"/>
  <c r="AR133" i="1"/>
  <c r="AR144" i="1"/>
  <c r="AR147" i="1"/>
  <c r="AR104" i="1"/>
  <c r="AR121" i="1"/>
  <c r="AR148" i="1"/>
  <c r="AR128" i="1"/>
  <c r="AR134" i="1"/>
  <c r="AR115" i="1"/>
  <c r="AR122" i="1"/>
  <c r="AR105" i="1"/>
  <c r="AK109" i="1"/>
  <c r="AK108" i="1"/>
  <c r="AO140" i="1"/>
  <c r="AO141" i="1"/>
  <c r="AW141" i="1" s="1"/>
  <c r="AO142" i="1"/>
  <c r="AW142" i="1" s="1"/>
  <c r="AO143" i="1"/>
  <c r="AW143" i="1" s="1"/>
  <c r="AO144" i="1"/>
  <c r="AO145" i="1"/>
  <c r="AO146" i="1"/>
  <c r="AW146" i="1" s="1"/>
  <c r="AO147" i="1"/>
  <c r="AW147" i="1" s="1"/>
  <c r="AO148" i="1"/>
  <c r="AW148" i="1" s="1"/>
  <c r="AO149" i="1"/>
  <c r="AO150" i="1"/>
  <c r="AW150" i="1" s="1"/>
  <c r="AO129" i="1"/>
  <c r="AW129" i="1" s="1"/>
  <c r="AO130" i="1"/>
  <c r="AO131" i="1"/>
  <c r="AO132" i="1"/>
  <c r="AO133" i="1"/>
  <c r="AW133" i="1" s="1"/>
  <c r="AO134" i="1"/>
  <c r="AW134" i="1" s="1"/>
  <c r="AO135" i="1"/>
  <c r="AW135" i="1" s="1"/>
  <c r="AO136" i="1"/>
  <c r="AO137" i="1"/>
  <c r="AW137" i="1" s="1"/>
  <c r="AO138" i="1"/>
  <c r="AW138" i="1" s="1"/>
  <c r="AO139" i="1"/>
  <c r="AW139" i="1" s="1"/>
  <c r="AO128" i="1"/>
  <c r="AW128" i="1" s="1"/>
  <c r="AO112" i="1"/>
  <c r="AO113" i="1"/>
  <c r="AW113" i="1" s="1"/>
  <c r="AO114" i="1"/>
  <c r="AO115" i="1"/>
  <c r="AO116" i="1"/>
  <c r="AW116" i="1" s="1"/>
  <c r="AO117" i="1"/>
  <c r="AW117" i="1" s="1"/>
  <c r="AO118" i="1"/>
  <c r="AW118" i="1" s="1"/>
  <c r="AO119" i="1"/>
  <c r="AO120" i="1"/>
  <c r="AO121" i="1"/>
  <c r="AW121" i="1" s="1"/>
  <c r="AO122" i="1"/>
  <c r="AW122" i="1" s="1"/>
  <c r="AO123" i="1"/>
  <c r="AO124" i="1"/>
  <c r="AW124" i="1" s="1"/>
  <c r="AO125" i="1"/>
  <c r="AW125" i="1" s="1"/>
  <c r="AO126" i="1"/>
  <c r="AW126" i="1" s="1"/>
  <c r="AO127" i="1"/>
  <c r="AO111" i="1"/>
  <c r="AW111" i="1" s="1"/>
  <c r="AO103" i="1"/>
  <c r="AW103" i="1" s="1"/>
  <c r="AO104" i="1"/>
  <c r="AW104" i="1" s="1"/>
  <c r="AO105" i="1"/>
  <c r="AW105" i="1" s="1"/>
  <c r="AO106" i="1"/>
  <c r="AO107" i="1"/>
  <c r="AW107" i="1" s="1"/>
  <c r="AO108" i="1"/>
  <c r="AW108" i="1" s="1"/>
  <c r="AO109" i="1"/>
  <c r="AO110" i="1"/>
  <c r="AW110" i="1" s="1"/>
  <c r="AO102" i="1"/>
  <c r="AW102" i="1" s="1"/>
  <c r="AO92" i="1"/>
  <c r="AW92" i="1" s="1"/>
  <c r="AO93" i="1"/>
  <c r="AW93" i="1" s="1"/>
  <c r="AO94" i="1"/>
  <c r="AW94" i="1" s="1"/>
  <c r="AO95" i="1"/>
  <c r="AW95" i="1" s="1"/>
  <c r="AO96" i="1"/>
  <c r="AW96" i="1" s="1"/>
  <c r="AO97" i="1"/>
  <c r="AW97" i="1" s="1"/>
  <c r="AO98" i="1"/>
  <c r="AW98" i="1" s="1"/>
  <c r="AO99" i="1"/>
  <c r="AW99" i="1" s="1"/>
  <c r="AO100" i="1"/>
  <c r="AW100" i="1" s="1"/>
  <c r="AO101" i="1"/>
  <c r="AW101" i="1" s="1"/>
  <c r="AO91" i="1"/>
  <c r="AW91" i="1" s="1"/>
  <c r="AN129" i="1"/>
  <c r="AN130" i="1"/>
  <c r="AN131" i="1"/>
  <c r="AN132" i="1"/>
  <c r="AV132" i="1" s="1"/>
  <c r="AN133" i="1"/>
  <c r="AV133" i="1" s="1"/>
  <c r="AN134" i="1"/>
  <c r="AV134" i="1" s="1"/>
  <c r="AN135" i="1"/>
  <c r="AV135" i="1" s="1"/>
  <c r="AN136" i="1"/>
  <c r="AV136" i="1" s="1"/>
  <c r="AN137" i="1"/>
  <c r="AV137" i="1" s="1"/>
  <c r="AN138" i="1"/>
  <c r="AV138" i="1" s="1"/>
  <c r="AN139" i="1"/>
  <c r="AV139" i="1" s="1"/>
  <c r="AN141" i="1"/>
  <c r="AV141" i="1" s="1"/>
  <c r="AN142" i="1"/>
  <c r="AN143" i="1"/>
  <c r="AV143" i="1" s="1"/>
  <c r="AN144" i="1"/>
  <c r="AN145" i="1"/>
  <c r="AV145" i="1" s="1"/>
  <c r="AN146" i="1"/>
  <c r="AN147" i="1"/>
  <c r="AV147" i="1" s="1"/>
  <c r="AN148" i="1"/>
  <c r="AN149" i="1"/>
  <c r="AV149" i="1" s="1"/>
  <c r="AN150" i="1"/>
  <c r="AN140" i="1"/>
  <c r="AN128" i="1"/>
  <c r="AV128" i="1" s="1"/>
  <c r="AN112" i="1"/>
  <c r="AN113" i="1"/>
  <c r="AV113" i="1" s="1"/>
  <c r="AN114" i="1"/>
  <c r="AN115" i="1"/>
  <c r="AV115" i="1" s="1"/>
  <c r="AN116" i="1"/>
  <c r="AN117" i="1"/>
  <c r="AN118" i="1"/>
  <c r="AN119" i="1"/>
  <c r="AV119" i="1" s="1"/>
  <c r="AN120" i="1"/>
  <c r="AN121" i="1"/>
  <c r="AV121" i="1" s="1"/>
  <c r="AN122" i="1"/>
  <c r="AV122" i="1" s="1"/>
  <c r="AN124" i="1"/>
  <c r="AV124" i="1" s="1"/>
  <c r="AN125" i="1"/>
  <c r="AV125" i="1" s="1"/>
  <c r="AN126" i="1"/>
  <c r="AN127" i="1"/>
  <c r="AN111" i="1"/>
  <c r="AV111" i="1" s="1"/>
  <c r="AN103" i="1"/>
  <c r="AN104" i="1"/>
  <c r="AV104" i="1" s="1"/>
  <c r="AN105" i="1"/>
  <c r="AV105" i="1" s="1"/>
  <c r="AN106" i="1"/>
  <c r="AV106" i="1" s="1"/>
  <c r="AN107" i="1"/>
  <c r="AV107" i="1" s="1"/>
  <c r="AN108" i="1"/>
  <c r="AV108" i="1" s="1"/>
  <c r="AN109" i="1"/>
  <c r="AN110" i="1"/>
  <c r="AV110" i="1" s="1"/>
  <c r="AN102" i="1"/>
  <c r="AN92" i="1"/>
  <c r="AV92" i="1" s="1"/>
  <c r="AN93" i="1"/>
  <c r="AV93" i="1" s="1"/>
  <c r="AN94" i="1"/>
  <c r="AV94" i="1" s="1"/>
  <c r="AN95" i="1"/>
  <c r="AN96" i="1"/>
  <c r="AV96" i="1" s="1"/>
  <c r="AN97" i="1"/>
  <c r="AV97" i="1" s="1"/>
  <c r="AN98" i="1"/>
  <c r="AV98" i="1" s="1"/>
  <c r="AN99" i="1"/>
  <c r="AV99" i="1" s="1"/>
  <c r="AN100" i="1"/>
  <c r="AV100" i="1" s="1"/>
  <c r="AN101" i="1"/>
  <c r="AN91" i="1"/>
  <c r="AM141" i="1"/>
  <c r="AU141" i="1" s="1"/>
  <c r="AM142" i="1"/>
  <c r="AU142" i="1" s="1"/>
  <c r="AM143" i="1"/>
  <c r="AU143" i="1" s="1"/>
  <c r="AM144" i="1"/>
  <c r="AU144" i="1" s="1"/>
  <c r="AM145" i="1"/>
  <c r="AU145" i="1" s="1"/>
  <c r="AM146" i="1"/>
  <c r="AU146" i="1" s="1"/>
  <c r="AM147" i="1"/>
  <c r="AU147" i="1" s="1"/>
  <c r="AM148" i="1"/>
  <c r="AU148" i="1" s="1"/>
  <c r="AM149" i="1"/>
  <c r="AU149" i="1" s="1"/>
  <c r="AM150" i="1"/>
  <c r="AU150" i="1" s="1"/>
  <c r="AM140" i="1"/>
  <c r="AU140" i="1" s="1"/>
  <c r="AM129" i="1"/>
  <c r="AM130" i="1"/>
  <c r="AU130" i="1" s="1"/>
  <c r="AM131" i="1"/>
  <c r="AM132" i="1"/>
  <c r="AU132" i="1" s="1"/>
  <c r="AM133" i="1"/>
  <c r="AM134" i="1"/>
  <c r="AM135" i="1"/>
  <c r="AU135" i="1" s="1"/>
  <c r="AM136" i="1"/>
  <c r="AU136" i="1" s="1"/>
  <c r="AM137" i="1"/>
  <c r="AU137" i="1" s="1"/>
  <c r="AM138" i="1"/>
  <c r="AU138" i="1" s="1"/>
  <c r="AM139" i="1"/>
  <c r="AU139" i="1" s="1"/>
  <c r="AM128" i="1"/>
  <c r="AM112" i="1"/>
  <c r="AU112" i="1" s="1"/>
  <c r="AM113" i="1"/>
  <c r="AM114" i="1"/>
  <c r="AM115" i="1"/>
  <c r="AM116" i="1"/>
  <c r="AU116" i="1" s="1"/>
  <c r="AM117" i="1"/>
  <c r="AM118" i="1"/>
  <c r="AM119" i="1"/>
  <c r="AM120" i="1"/>
  <c r="AU120" i="1" s="1"/>
  <c r="AM121" i="1"/>
  <c r="AM122" i="1"/>
  <c r="AM123" i="1"/>
  <c r="AU123" i="1" s="1"/>
  <c r="AM124" i="1"/>
  <c r="AU124" i="1" s="1"/>
  <c r="AM125" i="1"/>
  <c r="AU125" i="1" s="1"/>
  <c r="AM126" i="1"/>
  <c r="AM127" i="1"/>
  <c r="AU127" i="1" s="1"/>
  <c r="AM111" i="1"/>
  <c r="AU111" i="1" s="1"/>
  <c r="AM103" i="1"/>
  <c r="AU103" i="1" s="1"/>
  <c r="AM104" i="1"/>
  <c r="AU104" i="1" s="1"/>
  <c r="AM105" i="1"/>
  <c r="AM106" i="1"/>
  <c r="AU106" i="1" s="1"/>
  <c r="AM107" i="1"/>
  <c r="AU107" i="1" s="1"/>
  <c r="AM108" i="1"/>
  <c r="AU108" i="1" s="1"/>
  <c r="AM109" i="1"/>
  <c r="AM110" i="1"/>
  <c r="AU110" i="1" s="1"/>
  <c r="AM102" i="1"/>
  <c r="AM92" i="1"/>
  <c r="AU92" i="1" s="1"/>
  <c r="AM93" i="1"/>
  <c r="AM94" i="1"/>
  <c r="AU94" i="1" s="1"/>
  <c r="AM95" i="1"/>
  <c r="AU95" i="1" s="1"/>
  <c r="AM96" i="1"/>
  <c r="AM97" i="1"/>
  <c r="AU97" i="1" s="1"/>
  <c r="AM98" i="1"/>
  <c r="AU98" i="1" s="1"/>
  <c r="AM99" i="1"/>
  <c r="AU99" i="1" s="1"/>
  <c r="AM100" i="1"/>
  <c r="AM101" i="1"/>
  <c r="AU101" i="1" s="1"/>
  <c r="AM91" i="1"/>
  <c r="AU91" i="1" s="1"/>
  <c r="AL141" i="1"/>
  <c r="AT141" i="1" s="1"/>
  <c r="AL142" i="1"/>
  <c r="AT142" i="1" s="1"/>
  <c r="AL143" i="1"/>
  <c r="AT143" i="1" s="1"/>
  <c r="AL144" i="1"/>
  <c r="AT144" i="1" s="1"/>
  <c r="AL145" i="1"/>
  <c r="AT145" i="1" s="1"/>
  <c r="AL146" i="1"/>
  <c r="AT146" i="1" s="1"/>
  <c r="AL147" i="1"/>
  <c r="AT147" i="1" s="1"/>
  <c r="AL148" i="1"/>
  <c r="AT148" i="1" s="1"/>
  <c r="AL149" i="1"/>
  <c r="AT149" i="1" s="1"/>
  <c r="AL150" i="1"/>
  <c r="AT150" i="1" s="1"/>
  <c r="AL140" i="1"/>
  <c r="AT140" i="1" s="1"/>
  <c r="AL129" i="1"/>
  <c r="AT129" i="1" s="1"/>
  <c r="AL130" i="1"/>
  <c r="AT130" i="1" s="1"/>
  <c r="AL131" i="1"/>
  <c r="AL132" i="1"/>
  <c r="AT132" i="1" s="1"/>
  <c r="AL133" i="1"/>
  <c r="AT133" i="1" s="1"/>
  <c r="AL134" i="1"/>
  <c r="AT134" i="1" s="1"/>
  <c r="AL135" i="1"/>
  <c r="AL136" i="1"/>
  <c r="AT136" i="1" s="1"/>
  <c r="AL137" i="1"/>
  <c r="AL138" i="1"/>
  <c r="AT138" i="1" s="1"/>
  <c r="AL139" i="1"/>
  <c r="AT139" i="1" s="1"/>
  <c r="AL128" i="1"/>
  <c r="AT128" i="1" s="1"/>
  <c r="AL112" i="1"/>
  <c r="AT112" i="1" s="1"/>
  <c r="AL113" i="1"/>
  <c r="AL114" i="1"/>
  <c r="AT114" i="1" s="1"/>
  <c r="AL115" i="1"/>
  <c r="AT115" i="1" s="1"/>
  <c r="AL116" i="1"/>
  <c r="AL117" i="1"/>
  <c r="AL118" i="1"/>
  <c r="AL119" i="1"/>
  <c r="AT119" i="1" s="1"/>
  <c r="AL120" i="1"/>
  <c r="AL121" i="1"/>
  <c r="AL122" i="1"/>
  <c r="AT122" i="1" s="1"/>
  <c r="AL123" i="1"/>
  <c r="AT123" i="1" s="1"/>
  <c r="AL124" i="1"/>
  <c r="AT124" i="1" s="1"/>
  <c r="AL125" i="1"/>
  <c r="AT125" i="1" s="1"/>
  <c r="AL126" i="1"/>
  <c r="AT126" i="1" s="1"/>
  <c r="AL127" i="1"/>
  <c r="AT127" i="1" s="1"/>
  <c r="AL111" i="1"/>
  <c r="AT111" i="1" s="1"/>
  <c r="AL103" i="1"/>
  <c r="AT103" i="1" s="1"/>
  <c r="AL104" i="1"/>
  <c r="AT104" i="1" s="1"/>
  <c r="AL105" i="1"/>
  <c r="AL106" i="1"/>
  <c r="AT106" i="1" s="1"/>
  <c r="AL107" i="1"/>
  <c r="AL108" i="1"/>
  <c r="AL109" i="1"/>
  <c r="AT109" i="1" s="1"/>
  <c r="AL110" i="1"/>
  <c r="AT110" i="1" s="1"/>
  <c r="AL102" i="1"/>
  <c r="AT102" i="1" s="1"/>
  <c r="AL91" i="1"/>
  <c r="AT91" i="1" s="1"/>
  <c r="AL92" i="1"/>
  <c r="AT92" i="1" s="1"/>
  <c r="AL93" i="1"/>
  <c r="AT93" i="1" s="1"/>
  <c r="AL94" i="1"/>
  <c r="AT94" i="1" s="1"/>
  <c r="AL95" i="1"/>
  <c r="AT95" i="1" s="1"/>
  <c r="AL96" i="1"/>
  <c r="AT96" i="1" s="1"/>
  <c r="AL97" i="1"/>
  <c r="AT97" i="1" s="1"/>
  <c r="AL98" i="1"/>
  <c r="AT98" i="1" s="1"/>
  <c r="AL99" i="1"/>
  <c r="AT99" i="1" s="1"/>
  <c r="AL100" i="1"/>
  <c r="AT100" i="1" s="1"/>
  <c r="AL101" i="1"/>
  <c r="AT101" i="1" s="1"/>
  <c r="AK141" i="1"/>
  <c r="AK142" i="1"/>
  <c r="AK143" i="1"/>
  <c r="AK144" i="1"/>
  <c r="AS144" i="1" s="1"/>
  <c r="AK145" i="1"/>
  <c r="AS145" i="1" s="1"/>
  <c r="AK146" i="1"/>
  <c r="AK147" i="1"/>
  <c r="AK148" i="1"/>
  <c r="AK149" i="1"/>
  <c r="AS149" i="1" s="1"/>
  <c r="AK150" i="1"/>
  <c r="AS150" i="1" s="1"/>
  <c r="AK140" i="1"/>
  <c r="AS140" i="1" s="1"/>
  <c r="AK129" i="1"/>
  <c r="AS129" i="1" s="1"/>
  <c r="AK130" i="1"/>
  <c r="AS130" i="1" s="1"/>
  <c r="AK131" i="1"/>
  <c r="AK132" i="1"/>
  <c r="AS132" i="1" s="1"/>
  <c r="AK133" i="1"/>
  <c r="AK134" i="1"/>
  <c r="AK135" i="1"/>
  <c r="AK136" i="1"/>
  <c r="AS136" i="1" s="1"/>
  <c r="AK137" i="1"/>
  <c r="AK138" i="1"/>
  <c r="AS138" i="1" s="1"/>
  <c r="AK139" i="1"/>
  <c r="AK128" i="1"/>
  <c r="AK127" i="1"/>
  <c r="AK112" i="1"/>
  <c r="AK113" i="1"/>
  <c r="AS113" i="1" s="1"/>
  <c r="AK114" i="1"/>
  <c r="AK115" i="1"/>
  <c r="AS115" i="1" s="1"/>
  <c r="AK116" i="1"/>
  <c r="AK117" i="1"/>
  <c r="AK118" i="1"/>
  <c r="AS118" i="1" s="1"/>
  <c r="AK119" i="1"/>
  <c r="AK120" i="1"/>
  <c r="AK121" i="1"/>
  <c r="AS121" i="1" s="1"/>
  <c r="AK122" i="1"/>
  <c r="AS122" i="1" s="1"/>
  <c r="AK123" i="1"/>
  <c r="AK124" i="1"/>
  <c r="AK125" i="1"/>
  <c r="AK126" i="1"/>
  <c r="AK111" i="1"/>
  <c r="AS111" i="1" s="1"/>
  <c r="AK103" i="1"/>
  <c r="AK104" i="1"/>
  <c r="AK105" i="1"/>
  <c r="AK106" i="1"/>
  <c r="AS106" i="1" s="1"/>
  <c r="AK107" i="1"/>
  <c r="AK110" i="1"/>
  <c r="AS110" i="1" s="1"/>
  <c r="AK102" i="1"/>
  <c r="AK92" i="1"/>
  <c r="AK93" i="1"/>
  <c r="AK94" i="1"/>
  <c r="AK95" i="1"/>
  <c r="AK96" i="1"/>
  <c r="AS96" i="1" s="1"/>
  <c r="AK97" i="1"/>
  <c r="AS97" i="1" s="1"/>
  <c r="AK98" i="1"/>
  <c r="AK99" i="1"/>
  <c r="AK100" i="1"/>
  <c r="AS100" i="1" s="1"/>
  <c r="AK101" i="1"/>
  <c r="AS101" i="1" s="1"/>
  <c r="AK91" i="1"/>
  <c r="AS91" i="1" s="1"/>
  <c r="H78" i="1"/>
  <c r="G78" i="1"/>
  <c r="J78" i="1"/>
  <c r="I78" i="1"/>
  <c r="D77" i="1"/>
  <c r="D78" i="1"/>
  <c r="D79" i="1"/>
  <c r="D80" i="1"/>
  <c r="S80" i="1"/>
  <c r="S79" i="1"/>
  <c r="S78" i="1"/>
  <c r="S77" i="1"/>
  <c r="S76" i="1"/>
  <c r="R80" i="1"/>
  <c r="R79" i="1"/>
  <c r="R78" i="1"/>
  <c r="R77" i="1"/>
  <c r="R76" i="1"/>
  <c r="Q80" i="1"/>
  <c r="Q79" i="1"/>
  <c r="Q78" i="1"/>
  <c r="Q77" i="1"/>
  <c r="Q76" i="1"/>
  <c r="P80" i="1"/>
  <c r="P79" i="1"/>
  <c r="P78" i="1"/>
  <c r="P77" i="1"/>
  <c r="P76" i="1"/>
  <c r="O80" i="1"/>
  <c r="O79" i="1"/>
  <c r="O78" i="1"/>
  <c r="O77" i="1"/>
  <c r="O76" i="1"/>
  <c r="N80" i="1"/>
  <c r="N79" i="1"/>
  <c r="N78" i="1"/>
  <c r="N77" i="1"/>
  <c r="N76" i="1"/>
  <c r="L80" i="1"/>
  <c r="L79" i="1"/>
  <c r="L78" i="1"/>
  <c r="L77" i="1"/>
  <c r="L76" i="1"/>
  <c r="K80" i="1"/>
  <c r="K79" i="1"/>
  <c r="K78" i="1"/>
  <c r="K77" i="1"/>
  <c r="K76" i="1"/>
  <c r="J80" i="1"/>
  <c r="J79" i="1"/>
  <c r="J77" i="1"/>
  <c r="J76" i="1"/>
  <c r="I80" i="1"/>
  <c r="I79" i="1"/>
  <c r="I77" i="1"/>
  <c r="I76" i="1"/>
  <c r="H80" i="1"/>
  <c r="H79" i="1"/>
  <c r="H77" i="1"/>
  <c r="H76" i="1"/>
  <c r="G80" i="1"/>
  <c r="G79" i="1"/>
  <c r="G77" i="1"/>
  <c r="G76" i="1"/>
  <c r="F80" i="1"/>
  <c r="F79" i="1"/>
  <c r="F78" i="1"/>
  <c r="F77" i="1"/>
  <c r="F76" i="1"/>
  <c r="E80" i="1"/>
  <c r="E79" i="1"/>
  <c r="E78" i="1"/>
  <c r="E77" i="1"/>
  <c r="E76" i="1"/>
  <c r="C76" i="1"/>
  <c r="D76" i="1"/>
  <c r="C80" i="1"/>
  <c r="C79" i="1"/>
  <c r="C78" i="1"/>
  <c r="C77" i="1"/>
  <c r="U80" i="1"/>
  <c r="V81" i="1"/>
  <c r="AP46" i="1"/>
  <c r="AP4" i="1"/>
  <c r="U79" i="1"/>
  <c r="U78" i="1"/>
  <c r="U77" i="1"/>
  <c r="AB65" i="1"/>
  <c r="U76" i="1"/>
  <c r="S4" i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AN65" i="1"/>
  <c r="AM65" i="1"/>
  <c r="AL65" i="1"/>
  <c r="AK65" i="1"/>
  <c r="AJ65" i="1"/>
  <c r="AF65" i="1"/>
  <c r="AE65" i="1"/>
  <c r="AD65" i="1"/>
  <c r="AC65" i="1"/>
  <c r="AI64" i="1"/>
  <c r="AP63" i="1"/>
  <c r="AI35" i="1"/>
  <c r="AH35" i="1"/>
  <c r="AP62" i="1"/>
  <c r="AI28" i="1"/>
  <c r="AH28" i="1"/>
  <c r="AP61" i="1"/>
  <c r="AI47" i="1"/>
  <c r="AH47" i="1"/>
  <c r="AP60" i="1"/>
  <c r="AI41" i="1"/>
  <c r="AH41" i="1"/>
  <c r="AP59" i="1"/>
  <c r="AI61" i="1"/>
  <c r="AH61" i="1"/>
  <c r="AP58" i="1"/>
  <c r="AI34" i="1"/>
  <c r="AH34" i="1"/>
  <c r="AP57" i="1"/>
  <c r="AI17" i="1"/>
  <c r="AH17" i="1"/>
  <c r="AP56" i="1"/>
  <c r="AI60" i="1"/>
  <c r="AH60" i="1"/>
  <c r="AP55" i="1"/>
  <c r="AI57" i="1"/>
  <c r="AH57" i="1"/>
  <c r="AP54" i="1"/>
  <c r="AI46" i="1"/>
  <c r="AH46" i="1"/>
  <c r="AP53" i="1"/>
  <c r="AI16" i="1"/>
  <c r="AH16" i="1"/>
  <c r="AP52" i="1"/>
  <c r="AI22" i="1"/>
  <c r="AH22" i="1"/>
  <c r="AP51" i="1"/>
  <c r="AI15" i="1"/>
  <c r="AH15" i="1"/>
  <c r="AP50" i="1"/>
  <c r="AI51" i="1"/>
  <c r="AH51" i="1"/>
  <c r="AP49" i="1"/>
  <c r="AI33" i="1"/>
  <c r="AH33" i="1"/>
  <c r="AP48" i="1"/>
  <c r="AI54" i="1"/>
  <c r="AH54" i="1"/>
  <c r="AP47" i="1"/>
  <c r="AI50" i="1"/>
  <c r="AH50" i="1"/>
  <c r="AI45" i="1"/>
  <c r="AH45" i="1"/>
  <c r="AP45" i="1"/>
  <c r="AI14" i="1"/>
  <c r="AH14" i="1"/>
  <c r="AP44" i="1"/>
  <c r="AI7" i="1"/>
  <c r="AH7" i="1"/>
  <c r="AP43" i="1"/>
  <c r="AI21" i="1"/>
  <c r="AH21" i="1"/>
  <c r="AP42" i="1"/>
  <c r="AI13" i="1"/>
  <c r="AH13" i="1"/>
  <c r="AP41" i="1"/>
  <c r="AP40" i="1"/>
  <c r="AI49" i="1"/>
  <c r="AH49" i="1"/>
  <c r="AP39" i="1"/>
  <c r="AI40" i="1"/>
  <c r="AH40" i="1"/>
  <c r="AP38" i="1"/>
  <c r="AI44" i="1"/>
  <c r="AH44" i="1"/>
  <c r="AP37" i="1"/>
  <c r="AI32" i="1"/>
  <c r="AH32" i="1"/>
  <c r="AP36" i="1"/>
  <c r="AI43" i="1"/>
  <c r="AH43" i="1"/>
  <c r="AP35" i="1"/>
  <c r="AI31" i="1"/>
  <c r="AH31" i="1"/>
  <c r="AP34" i="1"/>
  <c r="AI27" i="1"/>
  <c r="AH27" i="1"/>
  <c r="AP33" i="1"/>
  <c r="AI42" i="1"/>
  <c r="AH42" i="1"/>
  <c r="AP32" i="1"/>
  <c r="AI39" i="1"/>
  <c r="AH39" i="1"/>
  <c r="AP31" i="1"/>
  <c r="AI26" i="1"/>
  <c r="AH26" i="1"/>
  <c r="AP30" i="1"/>
  <c r="AI38" i="1"/>
  <c r="AH38" i="1"/>
  <c r="AP29" i="1"/>
  <c r="AI25" i="1"/>
  <c r="AH25" i="1"/>
  <c r="AP28" i="1"/>
  <c r="AI12" i="1"/>
  <c r="AH12" i="1"/>
  <c r="AP27" i="1"/>
  <c r="AI6" i="1"/>
  <c r="AH6" i="1"/>
  <c r="AP26" i="1"/>
  <c r="AI11" i="1"/>
  <c r="AH11" i="1"/>
  <c r="AP25" i="1"/>
  <c r="AI30" i="1"/>
  <c r="AH30" i="1"/>
  <c r="AP24" i="1"/>
  <c r="AP23" i="1"/>
  <c r="AI19" i="1"/>
  <c r="AH19" i="1"/>
  <c r="AP22" i="1"/>
  <c r="AI4" i="1"/>
  <c r="AH4" i="1"/>
  <c r="AP21" i="1"/>
  <c r="AI63" i="1"/>
  <c r="AH63" i="1"/>
  <c r="AP20" i="1"/>
  <c r="AI56" i="1"/>
  <c r="AH56" i="1"/>
  <c r="AP19" i="1"/>
  <c r="AI24" i="1"/>
  <c r="AH24" i="1"/>
  <c r="AP18" i="1"/>
  <c r="AR41" i="1" s="1"/>
  <c r="AI55" i="1"/>
  <c r="AH55" i="1"/>
  <c r="AP17" i="1"/>
  <c r="AI53" i="1"/>
  <c r="AH53" i="1"/>
  <c r="AP16" i="1"/>
  <c r="AI48" i="1"/>
  <c r="AH48" i="1"/>
  <c r="AP15" i="1"/>
  <c r="AI5" i="1"/>
  <c r="AH5" i="1"/>
  <c r="AP14" i="1"/>
  <c r="AI23" i="1"/>
  <c r="AH23" i="1"/>
  <c r="AP13" i="1"/>
  <c r="AI10" i="1"/>
  <c r="AH10" i="1"/>
  <c r="AP12" i="1"/>
  <c r="AI37" i="1"/>
  <c r="AH37" i="1"/>
  <c r="AP11" i="1"/>
  <c r="AI36" i="1"/>
  <c r="AH36" i="1"/>
  <c r="AP10" i="1"/>
  <c r="AI29" i="1"/>
  <c r="AH29" i="1"/>
  <c r="AP9" i="1"/>
  <c r="AI9" i="1"/>
  <c r="AH9" i="1"/>
  <c r="AP8" i="1"/>
  <c r="AI8" i="1"/>
  <c r="AH8" i="1"/>
  <c r="AP7" i="1"/>
  <c r="AI62" i="1"/>
  <c r="AH62" i="1"/>
  <c r="AP6" i="1"/>
  <c r="AI58" i="1"/>
  <c r="AH58" i="1"/>
  <c r="AP5" i="1"/>
  <c r="AR17" i="1" s="1"/>
  <c r="AI52" i="1"/>
  <c r="AH52" i="1"/>
  <c r="L64" i="1"/>
  <c r="F65" i="1"/>
  <c r="G65" i="1"/>
  <c r="H65" i="1"/>
  <c r="I65" i="1"/>
  <c r="M65" i="1"/>
  <c r="N65" i="1"/>
  <c r="O65" i="1"/>
  <c r="P65" i="1"/>
  <c r="Q65" i="1"/>
  <c r="E65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S61" i="1"/>
  <c r="S56" i="1"/>
  <c r="S41" i="1"/>
  <c r="S5" i="1"/>
  <c r="S6" i="1"/>
  <c r="S7" i="1"/>
  <c r="S25" i="1"/>
  <c r="S26" i="1"/>
  <c r="S15" i="1"/>
  <c r="S42" i="1"/>
  <c r="S43" i="1"/>
  <c r="S53" i="1"/>
  <c r="S27" i="1"/>
  <c r="S28" i="1"/>
  <c r="S29" i="1"/>
  <c r="S30" i="1"/>
  <c r="S44" i="1"/>
  <c r="S45" i="1"/>
  <c r="S8" i="1"/>
  <c r="S46" i="1"/>
  <c r="S31" i="1"/>
  <c r="S32" i="1"/>
  <c r="S33" i="1"/>
  <c r="S47" i="1"/>
  <c r="S48" i="1"/>
  <c r="S9" i="1"/>
  <c r="S10" i="1"/>
  <c r="S11" i="1"/>
  <c r="S34" i="1"/>
  <c r="S35" i="1"/>
  <c r="S12" i="1"/>
  <c r="S16" i="1"/>
  <c r="S17" i="1"/>
  <c r="S18" i="1"/>
  <c r="S54" i="1"/>
  <c r="S55" i="1"/>
  <c r="S49" i="1"/>
  <c r="S50" i="1"/>
  <c r="S36" i="1"/>
  <c r="S19" i="1"/>
  <c r="S20" i="1"/>
  <c r="S21" i="1"/>
  <c r="S57" i="1"/>
  <c r="S58" i="1"/>
  <c r="S59" i="1"/>
  <c r="S51" i="1"/>
  <c r="S52" i="1"/>
  <c r="S60" i="1"/>
  <c r="S37" i="1"/>
  <c r="S38" i="1"/>
  <c r="S13" i="1"/>
  <c r="S14" i="1"/>
  <c r="S39" i="1"/>
  <c r="S40" i="1"/>
  <c r="S22" i="1"/>
  <c r="S23" i="1"/>
  <c r="S62" i="1"/>
  <c r="S63" i="1"/>
  <c r="S24" i="1"/>
  <c r="U40" i="1" s="1"/>
  <c r="L6" i="1"/>
  <c r="L7" i="1"/>
  <c r="L25" i="1"/>
  <c r="L26" i="1"/>
  <c r="L15" i="1"/>
  <c r="L42" i="1"/>
  <c r="L43" i="1"/>
  <c r="L53" i="1"/>
  <c r="L27" i="1"/>
  <c r="L28" i="1"/>
  <c r="L29" i="1"/>
  <c r="L30" i="1"/>
  <c r="L44" i="1"/>
  <c r="L45" i="1"/>
  <c r="L8" i="1"/>
  <c r="L46" i="1"/>
  <c r="L31" i="1"/>
  <c r="L32" i="1"/>
  <c r="L33" i="1"/>
  <c r="L47" i="1"/>
  <c r="L48" i="1"/>
  <c r="L9" i="1"/>
  <c r="L10" i="1"/>
  <c r="L11" i="1"/>
  <c r="L34" i="1"/>
  <c r="L35" i="1"/>
  <c r="L12" i="1"/>
  <c r="L16" i="1"/>
  <c r="L17" i="1"/>
  <c r="L18" i="1"/>
  <c r="L54" i="1"/>
  <c r="L55" i="1"/>
  <c r="L56" i="1"/>
  <c r="L49" i="1"/>
  <c r="L50" i="1"/>
  <c r="L36" i="1"/>
  <c r="L19" i="1"/>
  <c r="L20" i="1"/>
  <c r="L21" i="1"/>
  <c r="L57" i="1"/>
  <c r="L58" i="1"/>
  <c r="L59" i="1"/>
  <c r="L51" i="1"/>
  <c r="L52" i="1"/>
  <c r="L60" i="1"/>
  <c r="L61" i="1"/>
  <c r="L37" i="1"/>
  <c r="L38" i="1"/>
  <c r="L13" i="1"/>
  <c r="L14" i="1"/>
  <c r="L39" i="1"/>
  <c r="L40" i="1"/>
  <c r="L22" i="1"/>
  <c r="L23" i="1"/>
  <c r="L62" i="1"/>
  <c r="L63" i="1"/>
  <c r="L5" i="1"/>
  <c r="AV103" i="1" l="1"/>
  <c r="AV127" i="1"/>
  <c r="AU117" i="1"/>
  <c r="AU119" i="1"/>
  <c r="AU128" i="1"/>
  <c r="AT105" i="1"/>
  <c r="F119" i="1" s="1"/>
  <c r="AT117" i="1"/>
  <c r="AS123" i="1"/>
  <c r="F137" i="1" s="1"/>
  <c r="AS119" i="1"/>
  <c r="AS127" i="1"/>
  <c r="AS133" i="1"/>
  <c r="F147" i="1" s="1"/>
  <c r="AS126" i="1"/>
  <c r="F140" i="1" s="1"/>
  <c r="AS147" i="1"/>
  <c r="AS98" i="1"/>
  <c r="AS104" i="1"/>
  <c r="F118" i="1" s="1"/>
  <c r="AS125" i="1"/>
  <c r="AS117" i="1"/>
  <c r="AS146" i="1"/>
  <c r="AS142" i="1"/>
  <c r="AS105" i="1"/>
  <c r="AS92" i="1"/>
  <c r="AS137" i="1"/>
  <c r="AS148" i="1"/>
  <c r="F162" i="1" s="1"/>
  <c r="AS120" i="1"/>
  <c r="F134" i="1" s="1"/>
  <c r="AS99" i="1"/>
  <c r="AS128" i="1"/>
  <c r="AS143" i="1"/>
  <c r="F157" i="1" s="1"/>
  <c r="AS93" i="1"/>
  <c r="F107" i="1" s="1"/>
  <c r="AS107" i="1"/>
  <c r="AS103" i="1"/>
  <c r="AS134" i="1"/>
  <c r="AS141" i="1"/>
  <c r="AS108" i="1"/>
  <c r="AS94" i="1"/>
  <c r="AW149" i="1"/>
  <c r="F163" i="1" s="1"/>
  <c r="AW106" i="1"/>
  <c r="AW112" i="1"/>
  <c r="AW132" i="1"/>
  <c r="AW144" i="1"/>
  <c r="F158" i="1" s="1"/>
  <c r="AW140" i="1"/>
  <c r="AW136" i="1"/>
  <c r="AW115" i="1"/>
  <c r="F129" i="1" s="1"/>
  <c r="AW145" i="1"/>
  <c r="F159" i="1" s="1"/>
  <c r="AV129" i="1"/>
  <c r="AV118" i="1"/>
  <c r="AV130" i="1"/>
  <c r="F144" i="1" s="1"/>
  <c r="AV101" i="1"/>
  <c r="F115" i="1" s="1"/>
  <c r="AU100" i="1"/>
  <c r="AU113" i="1"/>
  <c r="F127" i="1" s="1"/>
  <c r="AT121" i="1"/>
  <c r="AW114" i="1"/>
  <c r="AW131" i="1"/>
  <c r="F145" i="1" s="1"/>
  <c r="AV102" i="1"/>
  <c r="AV131" i="1"/>
  <c r="AV114" i="1"/>
  <c r="AU131" i="1"/>
  <c r="AU109" i="1"/>
  <c r="AU102" i="1"/>
  <c r="AT131" i="1"/>
  <c r="AS109" i="1"/>
  <c r="AS95" i="1"/>
  <c r="AS114" i="1"/>
  <c r="AS102" i="1"/>
  <c r="F116" i="1" s="1"/>
  <c r="F155" i="1"/>
  <c r="F150" i="1"/>
  <c r="F142" i="1"/>
  <c r="F149" i="1"/>
  <c r="F139" i="1"/>
  <c r="F126" i="1"/>
  <c r="F125" i="1"/>
  <c r="F133" i="1"/>
  <c r="F141" i="1"/>
  <c r="F123" i="1"/>
  <c r="F117" i="1"/>
  <c r="F109" i="1"/>
  <c r="F112" i="1"/>
  <c r="F106" i="1"/>
  <c r="F113" i="1"/>
  <c r="F121" i="1"/>
  <c r="F161" i="1"/>
  <c r="F105" i="1"/>
  <c r="F108" i="1"/>
  <c r="F110" i="1"/>
  <c r="F153" i="1"/>
  <c r="F114" i="1"/>
  <c r="F122" i="1"/>
  <c r="F130" i="1"/>
  <c r="F138" i="1"/>
  <c r="F146" i="1"/>
  <c r="F154" i="1"/>
  <c r="F111" i="1"/>
  <c r="F120" i="1"/>
  <c r="F135" i="1"/>
  <c r="F136" i="1"/>
  <c r="F143" i="1"/>
  <c r="F151" i="1"/>
  <c r="F152" i="1"/>
  <c r="F160" i="1"/>
  <c r="F124" i="1"/>
  <c r="F132" i="1"/>
  <c r="F148" i="1"/>
  <c r="F156" i="1"/>
  <c r="F164" i="1"/>
  <c r="U63" i="1"/>
  <c r="U23" i="1"/>
  <c r="U52" i="1"/>
  <c r="U14" i="1"/>
  <c r="AP65" i="1"/>
  <c r="AR63" i="1"/>
  <c r="L81" i="1"/>
  <c r="S81" i="1"/>
  <c r="R81" i="1"/>
  <c r="Q81" i="1"/>
  <c r="P81" i="1"/>
  <c r="O81" i="1"/>
  <c r="N81" i="1"/>
  <c r="K81" i="1"/>
  <c r="J81" i="1"/>
  <c r="I81" i="1"/>
  <c r="H81" i="1"/>
  <c r="F81" i="1"/>
  <c r="E81" i="1"/>
  <c r="G81" i="1"/>
  <c r="D81" i="1"/>
  <c r="C81" i="1"/>
  <c r="U81" i="1"/>
  <c r="S65" i="1"/>
  <c r="F131" i="1" l="1"/>
  <c r="F128" i="1"/>
  <c r="AG2" i="1"/>
  <c r="AG2" i="1" a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<sst xmlns="http://schemas.openxmlformats.org/spreadsheetml/2006/main" count="371" uniqueCount="47">
  <si>
    <t>Sorted by POS</t>
  </si>
  <si>
    <t>Sorted by Age</t>
  </si>
  <si>
    <t>Stats in prior year (min 25 games played)</t>
  </si>
  <si>
    <t>Stats in year after changing teams (min 25 games played)</t>
  </si>
  <si>
    <t>Player #</t>
  </si>
  <si>
    <t>Age</t>
  </si>
  <si>
    <t>POS</t>
  </si>
  <si>
    <t>TRB</t>
  </si>
  <si>
    <t>AST</t>
  </si>
  <si>
    <t>STL</t>
  </si>
  <si>
    <t>BLK</t>
  </si>
  <si>
    <t>PTS</t>
  </si>
  <si>
    <t>STAT DIFF</t>
  </si>
  <si>
    <t>PG</t>
  </si>
  <si>
    <t>SG</t>
  </si>
  <si>
    <t>SF</t>
  </si>
  <si>
    <t>PF</t>
  </si>
  <si>
    <t>PG AVG</t>
  </si>
  <si>
    <t>C</t>
  </si>
  <si>
    <t>20-24 AVG</t>
  </si>
  <si>
    <t>SG AVG</t>
  </si>
  <si>
    <t>SF AVG</t>
  </si>
  <si>
    <t>25-28 AVG</t>
  </si>
  <si>
    <t>PF AVG</t>
  </si>
  <si>
    <t>C AVG</t>
  </si>
  <si>
    <t>29+ AVG</t>
  </si>
  <si>
    <t>Averages:</t>
  </si>
  <si>
    <t>AVERAGES SUMMARY TABLE</t>
  </si>
  <si>
    <t>20-24</t>
  </si>
  <si>
    <t>25-28</t>
  </si>
  <si>
    <t>29+</t>
  </si>
  <si>
    <t>TOTAL</t>
  </si>
  <si>
    <t>STAT</t>
  </si>
  <si>
    <t>B-AVG</t>
  </si>
  <si>
    <t>AVG</t>
  </si>
  <si>
    <t>DIF</t>
  </si>
  <si>
    <t>SD</t>
  </si>
  <si>
    <t>PREDICTION TABLE (HOLDER)</t>
  </si>
  <si>
    <t>BASELINE-WEIGHTS</t>
  </si>
  <si>
    <t>PREDICTION-WEIGHTS</t>
  </si>
  <si>
    <t>POSISTION</t>
  </si>
  <si>
    <t>AGE RANGE</t>
  </si>
  <si>
    <t>BASELINES</t>
  </si>
  <si>
    <t>That ^ but sideways</t>
  </si>
  <si>
    <t>Player</t>
  </si>
  <si>
    <t>Total Before</t>
  </si>
  <si>
    <t>Total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</si>
</sst>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/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/>
    <xf numFmtId="164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Fill="1" applyBorder="1" applyAlignment="1">
      <alignment horizontal="right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0" xfId="0" applyNumberFormat="1" applyBorder="1"/>
    <xf numFmtId="0" fontId="0" fillId="2" borderId="1" xfId="0" applyFill="1" applyBorder="1"/>
    <xf numFmtId="164" fontId="0" fillId="0" borderId="7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164" fontId="0" fillId="0" borderId="11" xfId="0" applyNumberFormat="1" applyBorder="1"/>
    <xf numFmtId="164" fontId="0" fillId="3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3" borderId="1" xfId="0" applyNumberFormat="1" applyFill="1" applyBorder="1"/>
    <xf numFmtId="164" fontId="0" fillId="0" borderId="4" xfId="0" applyNumberFormat="1" applyBorder="1"/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right"/>
    </xf>
    <xf numFmtId="0" fontId="0" fillId="4" borderId="1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0" xfId="0" applyNumberFormat="1"/>
    <xf numFmtId="0" fontId="1" fillId="4" borderId="10" xfId="0" applyFon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600"/>
              <a:t>Sum</a:t>
            </a:r>
            <a:r>
              <a:rPr lang="en-US" sz="3600" baseline="0"/>
              <a:t> of Stats Chars | Comparing Predicted vs Actual Sums After Changing Teams</a:t>
            </a:r>
            <a:endParaRPr lang="en-US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89223530656797E-2"/>
          <c:y val="7.4955699608128173E-2"/>
          <c:w val="0.95287034228083822"/>
          <c:h val="0.86475222897751447"/>
        </c:manualLayout>
      </c:layout>
      <c:lineChart>
        <c:grouping val="standard"/>
        <c:varyColors val="0"/>
        <c:ser>
          <c:idx val="0"/>
          <c:order val="0"/>
          <c:tx>
            <c:v>Predicted Stats Sum (Per Player)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Sheet1!$F$105:$F$164</c:f>
              <c:numCache>
                <c:formatCode>0.0</c:formatCode>
                <c:ptCount val="60"/>
                <c:pt idx="0">
                  <c:v>31.504069999999999</c:v>
                </c:pt>
                <c:pt idx="1">
                  <c:v>31.99588</c:v>
                </c:pt>
                <c:pt idx="2">
                  <c:v>28.494759999999999</c:v>
                </c:pt>
                <c:pt idx="3">
                  <c:v>28.969539999999999</c:v>
                </c:pt>
                <c:pt idx="4">
                  <c:v>25.171279999999999</c:v>
                </c:pt>
                <c:pt idx="5">
                  <c:v>17.459700000000002</c:v>
                </c:pt>
                <c:pt idx="6">
                  <c:v>25.151969999999999</c:v>
                </c:pt>
                <c:pt idx="7">
                  <c:v>26.83128</c:v>
                </c:pt>
                <c:pt idx="8">
                  <c:v>35.182279999999999</c:v>
                </c:pt>
                <c:pt idx="9">
                  <c:v>34.770899999999997</c:v>
                </c:pt>
                <c:pt idx="10">
                  <c:v>36.776139999999998</c:v>
                </c:pt>
                <c:pt idx="11">
                  <c:v>24.566600000000001</c:v>
                </c:pt>
                <c:pt idx="12">
                  <c:v>15.943760000000001</c:v>
                </c:pt>
                <c:pt idx="13">
                  <c:v>17.75376</c:v>
                </c:pt>
                <c:pt idx="14">
                  <c:v>14.47466</c:v>
                </c:pt>
                <c:pt idx="15">
                  <c:v>26.191780000000001</c:v>
                </c:pt>
                <c:pt idx="16">
                  <c:v>19.929639999999999</c:v>
                </c:pt>
                <c:pt idx="17">
                  <c:v>24.704960000000003</c:v>
                </c:pt>
                <c:pt idx="18">
                  <c:v>13.535040000000002</c:v>
                </c:pt>
                <c:pt idx="19">
                  <c:v>21.551740000000002</c:v>
                </c:pt>
                <c:pt idx="20">
                  <c:v>46.217459999999988</c:v>
                </c:pt>
                <c:pt idx="21">
                  <c:v>41.671399999999998</c:v>
                </c:pt>
                <c:pt idx="22">
                  <c:v>17.709219999999998</c:v>
                </c:pt>
                <c:pt idx="23">
                  <c:v>17.808129999999998</c:v>
                </c:pt>
                <c:pt idx="24">
                  <c:v>25.59216</c:v>
                </c:pt>
                <c:pt idx="25">
                  <c:v>20.746840000000002</c:v>
                </c:pt>
                <c:pt idx="26">
                  <c:v>22.62077</c:v>
                </c:pt>
                <c:pt idx="27">
                  <c:v>33.948779999999999</c:v>
                </c:pt>
                <c:pt idx="28">
                  <c:v>39.008330000000001</c:v>
                </c:pt>
                <c:pt idx="29">
                  <c:v>26.97533</c:v>
                </c:pt>
                <c:pt idx="30">
                  <c:v>34.514539999999997</c:v>
                </c:pt>
                <c:pt idx="31">
                  <c:v>37.54636</c:v>
                </c:pt>
                <c:pt idx="32">
                  <c:v>22.816479999999999</c:v>
                </c:pt>
                <c:pt idx="33">
                  <c:v>36.255600000000001</c:v>
                </c:pt>
                <c:pt idx="34">
                  <c:v>27.115459999999999</c:v>
                </c:pt>
                <c:pt idx="35">
                  <c:v>20.950949999999999</c:v>
                </c:pt>
                <c:pt idx="36">
                  <c:v>19.60623</c:v>
                </c:pt>
                <c:pt idx="37">
                  <c:v>45.548249999999996</c:v>
                </c:pt>
                <c:pt idx="38">
                  <c:v>21.593679999999999</c:v>
                </c:pt>
                <c:pt idx="39">
                  <c:v>17.997990000000001</c:v>
                </c:pt>
                <c:pt idx="40">
                  <c:v>30.103060000000003</c:v>
                </c:pt>
                <c:pt idx="41">
                  <c:v>34.212369999999993</c:v>
                </c:pt>
                <c:pt idx="42">
                  <c:v>12.374459999999999</c:v>
                </c:pt>
                <c:pt idx="43">
                  <c:v>28.106670000000001</c:v>
                </c:pt>
                <c:pt idx="44">
                  <c:v>25.340789999999998</c:v>
                </c:pt>
                <c:pt idx="45">
                  <c:v>27.61336</c:v>
                </c:pt>
                <c:pt idx="46">
                  <c:v>22.042499999999997</c:v>
                </c:pt>
                <c:pt idx="47">
                  <c:v>11.018789999999999</c:v>
                </c:pt>
                <c:pt idx="48">
                  <c:v>18.618980000000001</c:v>
                </c:pt>
                <c:pt idx="49">
                  <c:v>17.585529999999999</c:v>
                </c:pt>
                <c:pt idx="50">
                  <c:v>25.478029999999997</c:v>
                </c:pt>
                <c:pt idx="51">
                  <c:v>24.415489999999998</c:v>
                </c:pt>
                <c:pt idx="52">
                  <c:v>22.346519999999998</c:v>
                </c:pt>
                <c:pt idx="53">
                  <c:v>21.618229999999997</c:v>
                </c:pt>
                <c:pt idx="54">
                  <c:v>16.731780000000001</c:v>
                </c:pt>
                <c:pt idx="55">
                  <c:v>17.82884</c:v>
                </c:pt>
                <c:pt idx="56">
                  <c:v>12.74597</c:v>
                </c:pt>
                <c:pt idx="57">
                  <c:v>14.337620000000001</c:v>
                </c:pt>
                <c:pt idx="58">
                  <c:v>38.40363</c:v>
                </c:pt>
                <c:pt idx="59">
                  <c:v>32.460619999999999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A-432B-ABCC-996DED280FE5}"/>
            </c:ext>
          </c:extLst>
        </c:ser>
        <c:ser>
          <c:idx val="1"/>
          <c:order val="1"/>
          <c:tx>
            <c:v>Actual Stats Sum (Per Player)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Sheet1!$G$105:$G$164</c:f>
              <c:numCache>
                <c:formatCode>0.0</c:formatCode>
                <c:ptCount val="60"/>
                <c:pt idx="0">
                  <c:v>35.1</c:v>
                </c:pt>
                <c:pt idx="1">
                  <c:v>33.799999999999997</c:v>
                </c:pt>
                <c:pt idx="2">
                  <c:v>31.1</c:v>
                </c:pt>
                <c:pt idx="3">
                  <c:v>30.9</c:v>
                </c:pt>
                <c:pt idx="4">
                  <c:v>23.9</c:v>
                </c:pt>
                <c:pt idx="5">
                  <c:v>16.600000000000001</c:v>
                </c:pt>
                <c:pt idx="6">
                  <c:v>28.700000000000003</c:v>
                </c:pt>
                <c:pt idx="7">
                  <c:v>26</c:v>
                </c:pt>
                <c:pt idx="8">
                  <c:v>30.5</c:v>
                </c:pt>
                <c:pt idx="9">
                  <c:v>34.699999999999996</c:v>
                </c:pt>
                <c:pt idx="10">
                  <c:v>40.9</c:v>
                </c:pt>
                <c:pt idx="11">
                  <c:v>22.4</c:v>
                </c:pt>
                <c:pt idx="12">
                  <c:v>17.5</c:v>
                </c:pt>
                <c:pt idx="13">
                  <c:v>14.399999999999999</c:v>
                </c:pt>
                <c:pt idx="14">
                  <c:v>17</c:v>
                </c:pt>
                <c:pt idx="15">
                  <c:v>29.299999999999997</c:v>
                </c:pt>
                <c:pt idx="16">
                  <c:v>23.200000000000003</c:v>
                </c:pt>
                <c:pt idx="17">
                  <c:v>20.3</c:v>
                </c:pt>
                <c:pt idx="18">
                  <c:v>17.600000000000001</c:v>
                </c:pt>
                <c:pt idx="19">
                  <c:v>20.5</c:v>
                </c:pt>
                <c:pt idx="20">
                  <c:v>43.400000000000006</c:v>
                </c:pt>
                <c:pt idx="21">
                  <c:v>40.900000000000006</c:v>
                </c:pt>
                <c:pt idx="22">
                  <c:v>19</c:v>
                </c:pt>
                <c:pt idx="23">
                  <c:v>26.7</c:v>
                </c:pt>
                <c:pt idx="24">
                  <c:v>20.6</c:v>
                </c:pt>
                <c:pt idx="25">
                  <c:v>18</c:v>
                </c:pt>
                <c:pt idx="26">
                  <c:v>23</c:v>
                </c:pt>
                <c:pt idx="27">
                  <c:v>33.4</c:v>
                </c:pt>
                <c:pt idx="28">
                  <c:v>32.9</c:v>
                </c:pt>
                <c:pt idx="29">
                  <c:v>31.1</c:v>
                </c:pt>
                <c:pt idx="30">
                  <c:v>39.400000000000006</c:v>
                </c:pt>
                <c:pt idx="31">
                  <c:v>41.5</c:v>
                </c:pt>
                <c:pt idx="32">
                  <c:v>27</c:v>
                </c:pt>
                <c:pt idx="33">
                  <c:v>34.799999999999997</c:v>
                </c:pt>
                <c:pt idx="34">
                  <c:v>35</c:v>
                </c:pt>
                <c:pt idx="35">
                  <c:v>22.3</c:v>
                </c:pt>
                <c:pt idx="36">
                  <c:v>15.5</c:v>
                </c:pt>
                <c:pt idx="37">
                  <c:v>46.2</c:v>
                </c:pt>
                <c:pt idx="38">
                  <c:v>18.2</c:v>
                </c:pt>
                <c:pt idx="39">
                  <c:v>32.1</c:v>
                </c:pt>
                <c:pt idx="40">
                  <c:v>34.5</c:v>
                </c:pt>
                <c:pt idx="41">
                  <c:v>33.4</c:v>
                </c:pt>
                <c:pt idx="42">
                  <c:v>18.699999999999996</c:v>
                </c:pt>
                <c:pt idx="43">
                  <c:v>26.599999999999998</c:v>
                </c:pt>
                <c:pt idx="44">
                  <c:v>18.8</c:v>
                </c:pt>
                <c:pt idx="45">
                  <c:v>20.6</c:v>
                </c:pt>
                <c:pt idx="46">
                  <c:v>18.8</c:v>
                </c:pt>
                <c:pt idx="47">
                  <c:v>18.899999999999999</c:v>
                </c:pt>
                <c:pt idx="48">
                  <c:v>16.600000000000001</c:v>
                </c:pt>
                <c:pt idx="49">
                  <c:v>19</c:v>
                </c:pt>
                <c:pt idx="50">
                  <c:v>27.900000000000002</c:v>
                </c:pt>
                <c:pt idx="51">
                  <c:v>24.400000000000002</c:v>
                </c:pt>
                <c:pt idx="52">
                  <c:v>25.1</c:v>
                </c:pt>
                <c:pt idx="53">
                  <c:v>27.6</c:v>
                </c:pt>
                <c:pt idx="54">
                  <c:v>26.299999999999997</c:v>
                </c:pt>
                <c:pt idx="55">
                  <c:v>12.1</c:v>
                </c:pt>
                <c:pt idx="56">
                  <c:v>16</c:v>
                </c:pt>
                <c:pt idx="57">
                  <c:v>6.7</c:v>
                </c:pt>
                <c:pt idx="58">
                  <c:v>34.400000000000006</c:v>
                </c:pt>
                <c:pt idx="59">
                  <c:v>34.900000000000006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A-432B-ABCC-996DED280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099744"/>
        <c:axId val="1784093504"/>
      </c:lineChart>
      <c:catAx>
        <c:axId val="178409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093504"/>
        <c:crosses val="autoZero"/>
        <c:auto val="1"/>
        <c:lblAlgn val="ctr"/>
        <c:lblOffset val="100"/>
        <c:noMultiLvlLbl val="0"/>
      </c:catAx>
      <c:valAx>
        <c:axId val="17840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0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27434229783643227"/>
          <c:y val="0.79234166049958932"/>
          <c:w val="0.44780821726152176"/>
          <c:h val="0.1383576606298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411966</xdr:colOff>
      <xdr:row>103</xdr:row>
      <xdr:rowOff>156778</xdr:rowOff>
    </xdr:from>
    <xdr:to>
      <xdr:col>32</xdr:col>
      <xdr:colOff>108544</xdr:colOff>
      <xdr:row>156</xdr:row>
      <xdr:rowOff>89776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EC2D3B-E0C6-43E1-A3BE-7B64E712E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DDD-8127-410A-A1D4-6813F110275A}">
  <dimension ref="A1:AW223"/>
  <sheetViews>
    <sheetView tabSelected="1" zoomScale="90" zoomScaleNormal="90" workbookViewId="0">
      <selection activeCell="M8" sqref="M8"/>
    </sheetView>
  </sheetViews>
  <sheetFormatPr defaultRowHeight="14.5" x14ac:dyDescent="0.35"/>
  <cols>
    <col min="1" max="1" width="14.26953125" customWidth="1"/>
    <col min="4" max="4" width="9" customWidth="1"/>
    <col min="11" max="11" width="8.81640625" customWidth="1"/>
    <col min="19" max="19" width="10" customWidth="1"/>
    <col min="23" max="23" width="9.81640625" customWidth="1"/>
    <col min="43" max="43" width="8" customWidth="1"/>
    <col min="44" max="44" width="10" customWidth="1"/>
  </cols>
  <sheetData>
    <row r="1" spans="1:44" x14ac:dyDescent="0.35">
      <c r="A1" s="2" t="s">
        <v>0</v>
      </c>
      <c r="W1" s="2" t="s">
        <v>1</v>
      </c>
    </row>
    <row r="2" spans="1:44" x14ac:dyDescent="0.35">
      <c r="C2" s="85" t="s">
        <v>2</v>
      </c>
      <c r="D2" s="86"/>
      <c r="E2" s="86"/>
      <c r="F2" s="86"/>
      <c r="G2" s="86"/>
      <c r="H2" s="86"/>
      <c r="I2" s="87"/>
      <c r="J2" s="3" cm="1">
        <f t="array" aca="1" ref="J2" ca="1">J2:P69</f>
        <v>0</v>
      </c>
      <c r="K2" s="82" t="s">
        <v>3</v>
      </c>
      <c r="L2" s="82"/>
      <c r="M2" s="82"/>
      <c r="N2" s="82"/>
      <c r="O2" s="82"/>
      <c r="P2" s="82"/>
      <c r="Q2" s="83"/>
      <c r="R2" s="7"/>
      <c r="Z2" s="85" t="s">
        <v>2</v>
      </c>
      <c r="AA2" s="86"/>
      <c r="AB2" s="86"/>
      <c r="AC2" s="86"/>
      <c r="AD2" s="86"/>
      <c r="AE2" s="86"/>
      <c r="AF2" s="87"/>
      <c r="AG2" s="3" cm="1">
        <f t="array" aca="1" ref="AG2" ca="1">AG2:AM82</f>
        <v>0</v>
      </c>
      <c r="AH2" s="82" t="s">
        <v>3</v>
      </c>
      <c r="AI2" s="82"/>
      <c r="AJ2" s="82"/>
      <c r="AK2" s="82"/>
      <c r="AL2" s="82"/>
      <c r="AM2" s="82"/>
      <c r="AN2" s="83"/>
      <c r="AO2" s="7"/>
    </row>
    <row r="3" spans="1:44" x14ac:dyDescent="0.35">
      <c r="B3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8"/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9" t="s">
        <v>11</v>
      </c>
      <c r="R3" s="6"/>
      <c r="S3" s="9" t="s">
        <v>12</v>
      </c>
      <c r="Y3" t="s">
        <v>4</v>
      </c>
      <c r="Z3" s="18" t="s">
        <v>5</v>
      </c>
      <c r="AA3" s="18" t="s">
        <v>6</v>
      </c>
      <c r="AB3" s="18" t="s">
        <v>7</v>
      </c>
      <c r="AC3" s="18" t="s">
        <v>8</v>
      </c>
      <c r="AD3" s="18" t="s">
        <v>9</v>
      </c>
      <c r="AE3" s="18" t="s">
        <v>10</v>
      </c>
      <c r="AF3" s="18" t="s">
        <v>11</v>
      </c>
      <c r="AG3" s="8"/>
      <c r="AH3" s="18" t="s">
        <v>5</v>
      </c>
      <c r="AI3" s="18" t="s">
        <v>6</v>
      </c>
      <c r="AJ3" s="18" t="s">
        <v>7</v>
      </c>
      <c r="AK3" s="18" t="s">
        <v>8</v>
      </c>
      <c r="AL3" s="18" t="s">
        <v>9</v>
      </c>
      <c r="AM3" s="18" t="s">
        <v>10</v>
      </c>
      <c r="AN3" s="19" t="s">
        <v>11</v>
      </c>
      <c r="AO3" s="6"/>
      <c r="AP3" s="9" t="s">
        <v>12</v>
      </c>
    </row>
    <row r="4" spans="1:44" x14ac:dyDescent="0.35">
      <c r="B4">
        <f>1</f>
        <v>1</v>
      </c>
      <c r="C4" s="76">
        <v>25</v>
      </c>
      <c r="D4" s="76" t="s">
        <v>13</v>
      </c>
      <c r="E4" s="13">
        <v>4.0999999999999996</v>
      </c>
      <c r="F4" s="13">
        <v>9.8000000000000007</v>
      </c>
      <c r="G4" s="13">
        <v>2.4</v>
      </c>
      <c r="H4" s="13">
        <v>0.1</v>
      </c>
      <c r="I4" s="13">
        <v>15.9</v>
      </c>
      <c r="J4" s="14"/>
      <c r="K4" s="20">
        <v>26</v>
      </c>
      <c r="L4" s="21" t="s">
        <v>13</v>
      </c>
      <c r="M4" s="13">
        <v>3.6</v>
      </c>
      <c r="N4" s="17">
        <v>9.1</v>
      </c>
      <c r="O4" s="13">
        <v>2.5</v>
      </c>
      <c r="P4" s="13">
        <v>0.1</v>
      </c>
      <c r="Q4" s="15">
        <v>19.8</v>
      </c>
      <c r="R4" s="6"/>
      <c r="S4" s="44">
        <f t="shared" ref="S4:S35" si="0">(SUM(M4:Q4)-SUM(E4:I4))</f>
        <v>2.7999999999999972</v>
      </c>
      <c r="Y4">
        <f>1</f>
        <v>1</v>
      </c>
      <c r="Z4" s="76">
        <v>20</v>
      </c>
      <c r="AA4" s="76" t="s">
        <v>14</v>
      </c>
      <c r="AB4" s="13">
        <v>2</v>
      </c>
      <c r="AC4" s="13">
        <v>1.1000000000000001</v>
      </c>
      <c r="AD4" s="13">
        <v>0.7</v>
      </c>
      <c r="AE4" s="13">
        <v>0.1</v>
      </c>
      <c r="AF4" s="13">
        <v>7.7</v>
      </c>
      <c r="AG4" s="14"/>
      <c r="AH4" s="20">
        <f t="shared" ref="AH4:AH17" si="1">Z4+1</f>
        <v>21</v>
      </c>
      <c r="AI4" s="21" t="str">
        <f t="shared" ref="AI4:AI17" si="2">AA4</f>
        <v>SG</v>
      </c>
      <c r="AJ4" s="13">
        <v>2.2999999999999998</v>
      </c>
      <c r="AK4" s="13">
        <v>1.4</v>
      </c>
      <c r="AL4" s="13">
        <v>0.8</v>
      </c>
      <c r="AM4" s="13">
        <v>0.1</v>
      </c>
      <c r="AN4" s="15">
        <v>13</v>
      </c>
      <c r="AO4" s="6"/>
      <c r="AP4" s="44">
        <f t="shared" ref="AP4:AP35" si="3">(SUM(AJ4:AN4)-SUM(AB4:AF4))</f>
        <v>6.0000000000000018</v>
      </c>
    </row>
    <row r="5" spans="1:44" x14ac:dyDescent="0.35">
      <c r="B5">
        <f>B4+1</f>
        <v>2</v>
      </c>
      <c r="C5" s="76">
        <v>31</v>
      </c>
      <c r="D5" s="76" t="s">
        <v>13</v>
      </c>
      <c r="E5" s="13">
        <v>5</v>
      </c>
      <c r="F5" s="13">
        <v>9.1999999999999993</v>
      </c>
      <c r="G5" s="13">
        <v>2</v>
      </c>
      <c r="H5" s="13">
        <v>0.1</v>
      </c>
      <c r="I5" s="13">
        <v>18.100000000000001</v>
      </c>
      <c r="J5" s="14"/>
      <c r="K5" s="20">
        <v>32</v>
      </c>
      <c r="L5" s="21" t="str">
        <f t="shared" ref="L5:L23" si="4">D5</f>
        <v>PG</v>
      </c>
      <c r="M5" s="13">
        <v>5.4</v>
      </c>
      <c r="N5" s="13">
        <v>7.9</v>
      </c>
      <c r="O5" s="13">
        <v>1.7</v>
      </c>
      <c r="P5" s="13">
        <v>0.2</v>
      </c>
      <c r="Q5" s="15">
        <v>18.600000000000001</v>
      </c>
      <c r="R5" s="6"/>
      <c r="S5" s="22">
        <f t="shared" si="0"/>
        <v>-0.60000000000000853</v>
      </c>
      <c r="Y5">
        <f>Y4+1</f>
        <v>2</v>
      </c>
      <c r="Z5" s="76">
        <v>23</v>
      </c>
      <c r="AA5" s="76" t="s">
        <v>14</v>
      </c>
      <c r="AB5" s="13">
        <v>3.3</v>
      </c>
      <c r="AC5" s="13">
        <v>2.5</v>
      </c>
      <c r="AD5" s="13">
        <v>1.2</v>
      </c>
      <c r="AE5" s="13">
        <v>0.2</v>
      </c>
      <c r="AF5" s="13">
        <v>13.8</v>
      </c>
      <c r="AG5" s="14"/>
      <c r="AH5" s="20">
        <f t="shared" si="1"/>
        <v>24</v>
      </c>
      <c r="AI5" s="21" t="str">
        <f t="shared" si="2"/>
        <v>SG</v>
      </c>
      <c r="AJ5" s="16">
        <v>5.2</v>
      </c>
      <c r="AK5" s="13">
        <v>2.2000000000000002</v>
      </c>
      <c r="AL5" s="13">
        <v>1.4</v>
      </c>
      <c r="AM5" s="13">
        <v>0.2</v>
      </c>
      <c r="AN5" s="15">
        <v>13.4</v>
      </c>
      <c r="AO5" s="6"/>
      <c r="AP5" s="22">
        <f t="shared" si="3"/>
        <v>1.3999999999999986</v>
      </c>
    </row>
    <row r="6" spans="1:44" x14ac:dyDescent="0.35">
      <c r="B6">
        <f t="shared" ref="B6:B63" si="5">B5+1</f>
        <v>3</v>
      </c>
      <c r="C6" s="76">
        <v>33</v>
      </c>
      <c r="D6" s="76" t="s">
        <v>13</v>
      </c>
      <c r="E6" s="13">
        <v>4.5999999999999996</v>
      </c>
      <c r="F6" s="13">
        <v>8.1999999999999993</v>
      </c>
      <c r="G6" s="13">
        <v>2</v>
      </c>
      <c r="H6" s="13">
        <v>0.3</v>
      </c>
      <c r="I6" s="13">
        <v>15.6</v>
      </c>
      <c r="J6" s="14"/>
      <c r="K6" s="20">
        <v>34</v>
      </c>
      <c r="L6" s="21" t="str">
        <f t="shared" si="4"/>
        <v>PG</v>
      </c>
      <c r="M6" s="13">
        <v>5</v>
      </c>
      <c r="N6" s="23">
        <v>6.7</v>
      </c>
      <c r="O6" s="13">
        <v>1.6</v>
      </c>
      <c r="P6" s="13">
        <v>0.2</v>
      </c>
      <c r="Q6" s="15">
        <v>17.600000000000001</v>
      </c>
      <c r="R6" s="6"/>
      <c r="S6" s="22">
        <f t="shared" si="0"/>
        <v>0.40000000000000213</v>
      </c>
      <c r="Y6">
        <f t="shared" ref="Y6:Y63" si="6">Y5+1</f>
        <v>3</v>
      </c>
      <c r="Z6" s="76">
        <v>23</v>
      </c>
      <c r="AA6" s="76" t="s">
        <v>15</v>
      </c>
      <c r="AB6" s="13">
        <v>4.3</v>
      </c>
      <c r="AC6" s="13">
        <v>1.8</v>
      </c>
      <c r="AD6" s="13">
        <v>1.7</v>
      </c>
      <c r="AE6" s="13">
        <v>0.3</v>
      </c>
      <c r="AF6" s="13">
        <v>8.9</v>
      </c>
      <c r="AG6" s="14"/>
      <c r="AH6" s="20">
        <f t="shared" si="1"/>
        <v>24</v>
      </c>
      <c r="AI6" s="21" t="str">
        <f t="shared" si="2"/>
        <v>SF</v>
      </c>
      <c r="AJ6" s="13">
        <v>5.6</v>
      </c>
      <c r="AK6" s="23">
        <v>3.8</v>
      </c>
      <c r="AL6" s="13">
        <v>1.8</v>
      </c>
      <c r="AM6" s="13">
        <v>0.6</v>
      </c>
      <c r="AN6" s="15">
        <v>14.9</v>
      </c>
      <c r="AO6" s="6"/>
      <c r="AP6" s="22">
        <f t="shared" si="3"/>
        <v>9.6999999999999993</v>
      </c>
    </row>
    <row r="7" spans="1:44" x14ac:dyDescent="0.35">
      <c r="B7">
        <f t="shared" si="5"/>
        <v>4</v>
      </c>
      <c r="C7" s="76">
        <v>34</v>
      </c>
      <c r="D7" s="76" t="s">
        <v>13</v>
      </c>
      <c r="E7" s="13">
        <v>5</v>
      </c>
      <c r="F7" s="13">
        <v>6.7</v>
      </c>
      <c r="G7" s="13">
        <v>1.6</v>
      </c>
      <c r="H7" s="13">
        <v>0.2</v>
      </c>
      <c r="I7" s="13">
        <v>17.600000000000001</v>
      </c>
      <c r="J7" s="14"/>
      <c r="K7" s="20">
        <v>35</v>
      </c>
      <c r="L7" s="21" t="str">
        <f t="shared" si="4"/>
        <v>PG</v>
      </c>
      <c r="M7" s="13">
        <v>4.7</v>
      </c>
      <c r="N7" s="13">
        <v>8.5</v>
      </c>
      <c r="O7" s="13">
        <v>1.4</v>
      </c>
      <c r="P7" s="13">
        <v>0.3</v>
      </c>
      <c r="Q7" s="15">
        <v>16</v>
      </c>
      <c r="R7" s="6"/>
      <c r="S7" s="22">
        <f t="shared" si="0"/>
        <v>-0.20000000000000284</v>
      </c>
      <c r="Y7">
        <f t="shared" si="6"/>
        <v>4</v>
      </c>
      <c r="Z7" s="76">
        <v>23</v>
      </c>
      <c r="AA7" s="76" t="s">
        <v>16</v>
      </c>
      <c r="AB7" s="13">
        <v>8</v>
      </c>
      <c r="AC7" s="13">
        <v>2.6</v>
      </c>
      <c r="AD7" s="13">
        <v>0.5</v>
      </c>
      <c r="AE7" s="13">
        <v>0.5</v>
      </c>
      <c r="AF7" s="13">
        <v>16.100000000000001</v>
      </c>
      <c r="AG7" s="14"/>
      <c r="AH7" s="20">
        <f t="shared" si="1"/>
        <v>24</v>
      </c>
      <c r="AI7" s="21" t="str">
        <f t="shared" si="2"/>
        <v>PF</v>
      </c>
      <c r="AJ7" s="13">
        <v>8.6999999999999993</v>
      </c>
      <c r="AK7" s="13">
        <v>3.1</v>
      </c>
      <c r="AL7" s="13">
        <v>0.7</v>
      </c>
      <c r="AM7" s="13">
        <v>0.6</v>
      </c>
      <c r="AN7" s="15">
        <v>21.4</v>
      </c>
      <c r="AO7" s="6"/>
      <c r="AP7" s="22">
        <f t="shared" si="3"/>
        <v>6.7999999999999972</v>
      </c>
    </row>
    <row r="8" spans="1:44" x14ac:dyDescent="0.35">
      <c r="B8">
        <f t="shared" si="5"/>
        <v>5</v>
      </c>
      <c r="C8" s="76">
        <v>24</v>
      </c>
      <c r="D8" s="76" t="s">
        <v>13</v>
      </c>
      <c r="E8" s="13">
        <v>5.2</v>
      </c>
      <c r="F8" s="13">
        <v>7.6</v>
      </c>
      <c r="G8" s="13">
        <v>1</v>
      </c>
      <c r="H8" s="13">
        <v>0.4</v>
      </c>
      <c r="I8" s="13">
        <v>10.6</v>
      </c>
      <c r="J8" s="14"/>
      <c r="K8" s="20">
        <v>25</v>
      </c>
      <c r="L8" s="21" t="str">
        <f t="shared" si="4"/>
        <v>PG</v>
      </c>
      <c r="M8" s="13">
        <v>4.7</v>
      </c>
      <c r="N8" s="13">
        <v>7.2</v>
      </c>
      <c r="O8" s="13">
        <v>1.6</v>
      </c>
      <c r="P8" s="13">
        <v>0.4</v>
      </c>
      <c r="Q8" s="15">
        <v>10</v>
      </c>
      <c r="R8" s="6"/>
      <c r="S8" s="22">
        <f t="shared" si="0"/>
        <v>-0.90000000000000213</v>
      </c>
      <c r="Y8">
        <f t="shared" si="6"/>
        <v>5</v>
      </c>
      <c r="Z8" s="76">
        <v>24</v>
      </c>
      <c r="AA8" s="76" t="s">
        <v>13</v>
      </c>
      <c r="AB8" s="13">
        <v>5.2</v>
      </c>
      <c r="AC8" s="13">
        <v>7.6</v>
      </c>
      <c r="AD8" s="13">
        <v>1</v>
      </c>
      <c r="AE8" s="13">
        <v>0.4</v>
      </c>
      <c r="AF8" s="13">
        <v>10.6</v>
      </c>
      <c r="AG8" s="14"/>
      <c r="AH8" s="20">
        <f t="shared" si="1"/>
        <v>25</v>
      </c>
      <c r="AI8" s="21" t="str">
        <f t="shared" si="2"/>
        <v>PG</v>
      </c>
      <c r="AJ8" s="13">
        <v>4.7</v>
      </c>
      <c r="AK8" s="13">
        <v>7.2</v>
      </c>
      <c r="AL8" s="13">
        <v>1.6</v>
      </c>
      <c r="AM8" s="13">
        <v>0.4</v>
      </c>
      <c r="AN8" s="15">
        <v>10</v>
      </c>
      <c r="AO8" s="6"/>
      <c r="AP8" s="22">
        <f t="shared" si="3"/>
        <v>-0.90000000000000213</v>
      </c>
    </row>
    <row r="9" spans="1:44" x14ac:dyDescent="0.35">
      <c r="B9">
        <f t="shared" si="5"/>
        <v>6</v>
      </c>
      <c r="C9" s="76">
        <v>24</v>
      </c>
      <c r="D9" s="76" t="s">
        <v>13</v>
      </c>
      <c r="E9" s="16">
        <v>2.6</v>
      </c>
      <c r="F9" s="16">
        <v>2.5</v>
      </c>
      <c r="G9" s="16">
        <v>0.9</v>
      </c>
      <c r="H9" s="16">
        <v>0.3</v>
      </c>
      <c r="I9" s="16">
        <v>11.6</v>
      </c>
      <c r="J9" s="14"/>
      <c r="K9" s="20">
        <v>25</v>
      </c>
      <c r="L9" s="21" t="str">
        <f t="shared" si="4"/>
        <v>PG</v>
      </c>
      <c r="M9" s="13">
        <v>3</v>
      </c>
      <c r="N9" s="13">
        <v>2.9</v>
      </c>
      <c r="O9" s="13">
        <v>0.8</v>
      </c>
      <c r="P9" s="13">
        <v>0.3</v>
      </c>
      <c r="Q9" s="15">
        <v>9.6</v>
      </c>
      <c r="R9" s="6"/>
      <c r="S9" s="22">
        <f t="shared" si="0"/>
        <v>-1.2999999999999972</v>
      </c>
      <c r="Y9">
        <f t="shared" si="6"/>
        <v>6</v>
      </c>
      <c r="Z9" s="76">
        <v>24</v>
      </c>
      <c r="AA9" s="76" t="s">
        <v>13</v>
      </c>
      <c r="AB9" s="16">
        <v>2.6</v>
      </c>
      <c r="AC9" s="16">
        <v>2.5</v>
      </c>
      <c r="AD9" s="16">
        <v>0.9</v>
      </c>
      <c r="AE9" s="16">
        <v>0.3</v>
      </c>
      <c r="AF9" s="16">
        <v>11.6</v>
      </c>
      <c r="AG9" s="14"/>
      <c r="AH9" s="20">
        <f t="shared" si="1"/>
        <v>25</v>
      </c>
      <c r="AI9" s="21" t="str">
        <f t="shared" si="2"/>
        <v>PG</v>
      </c>
      <c r="AJ9" s="13">
        <v>3</v>
      </c>
      <c r="AK9" s="13">
        <v>2.9</v>
      </c>
      <c r="AL9" s="13">
        <v>0.8</v>
      </c>
      <c r="AM9" s="13">
        <v>0.3</v>
      </c>
      <c r="AN9" s="15">
        <v>9.6</v>
      </c>
      <c r="AO9" s="6"/>
      <c r="AP9" s="22">
        <f t="shared" si="3"/>
        <v>-1.2999999999999972</v>
      </c>
    </row>
    <row r="10" spans="1:44" x14ac:dyDescent="0.35">
      <c r="B10">
        <f t="shared" si="5"/>
        <v>7</v>
      </c>
      <c r="C10" s="76">
        <v>27</v>
      </c>
      <c r="D10" s="76" t="s">
        <v>13</v>
      </c>
      <c r="E10" s="13">
        <v>2.7</v>
      </c>
      <c r="F10" s="13">
        <v>5.9</v>
      </c>
      <c r="G10" s="13">
        <v>1.2</v>
      </c>
      <c r="H10" s="13">
        <v>0.3</v>
      </c>
      <c r="I10" s="13">
        <v>15.7</v>
      </c>
      <c r="J10" s="14"/>
      <c r="K10" s="20">
        <v>28</v>
      </c>
      <c r="L10" s="21" t="str">
        <f t="shared" si="4"/>
        <v>PG</v>
      </c>
      <c r="M10" s="13">
        <v>4</v>
      </c>
      <c r="N10" s="13">
        <v>7.8</v>
      </c>
      <c r="O10" s="13">
        <v>1.2</v>
      </c>
      <c r="P10" s="13">
        <v>0.4</v>
      </c>
      <c r="Q10" s="15">
        <v>15.3</v>
      </c>
      <c r="R10" s="6"/>
      <c r="S10" s="22">
        <f t="shared" si="0"/>
        <v>2.9000000000000021</v>
      </c>
      <c r="Y10">
        <f t="shared" si="6"/>
        <v>7</v>
      </c>
      <c r="Z10" s="76">
        <v>24</v>
      </c>
      <c r="AA10" s="76" t="s">
        <v>13</v>
      </c>
      <c r="AB10" s="13">
        <v>3.2</v>
      </c>
      <c r="AC10" s="13">
        <v>5.8</v>
      </c>
      <c r="AD10" s="13">
        <v>1.2</v>
      </c>
      <c r="AE10" s="13">
        <v>0.3</v>
      </c>
      <c r="AF10" s="13">
        <v>25.2</v>
      </c>
      <c r="AG10" s="14"/>
      <c r="AH10" s="20">
        <f t="shared" si="1"/>
        <v>25</v>
      </c>
      <c r="AI10" s="21" t="str">
        <f t="shared" si="2"/>
        <v>PG</v>
      </c>
      <c r="AJ10" s="13">
        <v>3.8</v>
      </c>
      <c r="AK10" s="13">
        <v>5.0999999999999996</v>
      </c>
      <c r="AL10" s="13">
        <v>1.1000000000000001</v>
      </c>
      <c r="AM10" s="13">
        <v>0.3</v>
      </c>
      <c r="AN10" s="15">
        <v>24.4</v>
      </c>
      <c r="AO10" s="6"/>
      <c r="AP10" s="22">
        <f t="shared" si="3"/>
        <v>-1.0000000000000071</v>
      </c>
    </row>
    <row r="11" spans="1:44" x14ac:dyDescent="0.35">
      <c r="B11">
        <f t="shared" si="5"/>
        <v>8</v>
      </c>
      <c r="C11" s="76">
        <v>28</v>
      </c>
      <c r="D11" s="76" t="s">
        <v>13</v>
      </c>
      <c r="E11" s="13">
        <v>4</v>
      </c>
      <c r="F11" s="13">
        <v>7.8</v>
      </c>
      <c r="G11" s="13">
        <v>1.2</v>
      </c>
      <c r="H11" s="13">
        <v>0.4</v>
      </c>
      <c r="I11" s="13">
        <v>15.3</v>
      </c>
      <c r="J11" s="14"/>
      <c r="K11" s="20">
        <v>29</v>
      </c>
      <c r="L11" s="21" t="str">
        <f t="shared" si="4"/>
        <v>PG</v>
      </c>
      <c r="M11" s="13">
        <v>3</v>
      </c>
      <c r="N11" s="13">
        <v>7</v>
      </c>
      <c r="O11" s="13">
        <v>1.5</v>
      </c>
      <c r="P11" s="13">
        <v>0.3</v>
      </c>
      <c r="Q11" s="15">
        <v>14.2</v>
      </c>
      <c r="R11" s="6"/>
      <c r="S11" s="22">
        <f t="shared" si="0"/>
        <v>-2.7000000000000028</v>
      </c>
      <c r="Y11">
        <f t="shared" si="6"/>
        <v>8</v>
      </c>
      <c r="Z11" s="76">
        <v>24</v>
      </c>
      <c r="AA11" s="76" t="s">
        <v>15</v>
      </c>
      <c r="AB11" s="13">
        <v>5.4</v>
      </c>
      <c r="AC11" s="13">
        <v>2.7</v>
      </c>
      <c r="AD11" s="13">
        <v>1.6</v>
      </c>
      <c r="AE11" s="13">
        <v>0.8</v>
      </c>
      <c r="AF11" s="13">
        <v>7.9</v>
      </c>
      <c r="AG11" s="14"/>
      <c r="AH11" s="20">
        <f t="shared" si="1"/>
        <v>25</v>
      </c>
      <c r="AI11" s="21" t="str">
        <f t="shared" si="2"/>
        <v>SF</v>
      </c>
      <c r="AJ11" s="16">
        <v>5.8</v>
      </c>
      <c r="AK11" s="13">
        <v>3</v>
      </c>
      <c r="AL11" s="13">
        <v>1.3</v>
      </c>
      <c r="AM11" s="13">
        <v>0.9</v>
      </c>
      <c r="AN11" s="15">
        <v>8</v>
      </c>
      <c r="AO11" s="6"/>
      <c r="AP11" s="22">
        <f t="shared" si="3"/>
        <v>0.59999999999999787</v>
      </c>
    </row>
    <row r="12" spans="1:44" x14ac:dyDescent="0.35">
      <c r="B12">
        <f t="shared" si="5"/>
        <v>9</v>
      </c>
      <c r="C12" s="76">
        <v>28</v>
      </c>
      <c r="D12" s="76" t="s">
        <v>13</v>
      </c>
      <c r="E12" s="13">
        <v>4.4000000000000004</v>
      </c>
      <c r="F12" s="13">
        <v>5.9</v>
      </c>
      <c r="G12" s="13">
        <v>1.2</v>
      </c>
      <c r="H12" s="13">
        <v>0.4</v>
      </c>
      <c r="I12" s="13">
        <v>25.6</v>
      </c>
      <c r="J12" s="14"/>
      <c r="K12" s="20">
        <v>29</v>
      </c>
      <c r="L12" s="21" t="str">
        <f t="shared" si="4"/>
        <v>PG</v>
      </c>
      <c r="M12" s="13">
        <v>3.9</v>
      </c>
      <c r="N12" s="13">
        <v>4.8</v>
      </c>
      <c r="O12" s="13">
        <v>0.9</v>
      </c>
      <c r="P12" s="13">
        <v>0.5</v>
      </c>
      <c r="Q12" s="15">
        <v>20.399999999999999</v>
      </c>
      <c r="R12" s="6"/>
      <c r="S12" s="22">
        <f t="shared" si="0"/>
        <v>-7</v>
      </c>
      <c r="Y12">
        <f t="shared" si="6"/>
        <v>9</v>
      </c>
      <c r="Z12" s="76">
        <v>24</v>
      </c>
      <c r="AA12" s="76" t="s">
        <v>15</v>
      </c>
      <c r="AB12" s="13">
        <v>5.6</v>
      </c>
      <c r="AC12" s="13">
        <v>3.8</v>
      </c>
      <c r="AD12" s="13">
        <v>1.8</v>
      </c>
      <c r="AE12" s="13">
        <v>0.6</v>
      </c>
      <c r="AF12" s="13">
        <v>14.9</v>
      </c>
      <c r="AG12" s="14"/>
      <c r="AH12" s="20">
        <f t="shared" si="1"/>
        <v>25</v>
      </c>
      <c r="AI12" s="21" t="str">
        <f t="shared" si="2"/>
        <v>SF</v>
      </c>
      <c r="AJ12" s="13">
        <v>5.4</v>
      </c>
      <c r="AK12" s="13">
        <v>2.2000000000000002</v>
      </c>
      <c r="AL12" s="13">
        <v>1.6</v>
      </c>
      <c r="AM12" s="13">
        <v>0.4</v>
      </c>
      <c r="AN12" s="15">
        <v>11</v>
      </c>
      <c r="AO12" s="6"/>
      <c r="AP12" s="22">
        <f t="shared" si="3"/>
        <v>-6.0999999999999979</v>
      </c>
    </row>
    <row r="13" spans="1:44" x14ac:dyDescent="0.35">
      <c r="B13">
        <f t="shared" si="5"/>
        <v>10</v>
      </c>
      <c r="C13" s="76">
        <v>24</v>
      </c>
      <c r="D13" s="76" t="s">
        <v>13</v>
      </c>
      <c r="E13" s="13">
        <v>3.2</v>
      </c>
      <c r="F13" s="13">
        <v>5.8</v>
      </c>
      <c r="G13" s="13">
        <v>1.2</v>
      </c>
      <c r="H13" s="13">
        <v>0.3</v>
      </c>
      <c r="I13" s="13">
        <v>25.2</v>
      </c>
      <c r="J13" s="14"/>
      <c r="K13" s="20">
        <v>25</v>
      </c>
      <c r="L13" s="21" t="str">
        <f t="shared" si="4"/>
        <v>PG</v>
      </c>
      <c r="M13" s="13">
        <v>3.8</v>
      </c>
      <c r="N13" s="13">
        <v>5.0999999999999996</v>
      </c>
      <c r="O13" s="13">
        <v>1.1000000000000001</v>
      </c>
      <c r="P13" s="13">
        <v>0.3</v>
      </c>
      <c r="Q13" s="15">
        <v>24.4</v>
      </c>
      <c r="R13" s="6"/>
      <c r="S13" s="22">
        <f t="shared" si="0"/>
        <v>-1.0000000000000071</v>
      </c>
      <c r="U13" s="41" t="s">
        <v>17</v>
      </c>
      <c r="Y13">
        <f t="shared" si="6"/>
        <v>10</v>
      </c>
      <c r="Z13" s="76">
        <v>24</v>
      </c>
      <c r="AA13" s="76" t="s">
        <v>16</v>
      </c>
      <c r="AB13" s="13">
        <v>5.2</v>
      </c>
      <c r="AC13" s="13">
        <v>1</v>
      </c>
      <c r="AD13" s="13">
        <v>0.8</v>
      </c>
      <c r="AE13" s="13">
        <v>1.3</v>
      </c>
      <c r="AF13" s="13">
        <v>13.6</v>
      </c>
      <c r="AG13" s="14"/>
      <c r="AH13" s="20">
        <f t="shared" si="1"/>
        <v>25</v>
      </c>
      <c r="AI13" s="21" t="str">
        <f t="shared" si="2"/>
        <v>PF</v>
      </c>
      <c r="AJ13" s="13">
        <v>3.5</v>
      </c>
      <c r="AK13" s="13">
        <v>1.2</v>
      </c>
      <c r="AL13" s="13">
        <v>0.7</v>
      </c>
      <c r="AM13" s="13">
        <v>0.8</v>
      </c>
      <c r="AN13" s="15">
        <v>12</v>
      </c>
      <c r="AO13" s="6"/>
      <c r="AP13" s="22">
        <f t="shared" si="3"/>
        <v>-3.6999999999999993</v>
      </c>
    </row>
    <row r="14" spans="1:44" ht="15" thickBot="1" x14ac:dyDescent="0.4">
      <c r="B14">
        <f t="shared" si="5"/>
        <v>11</v>
      </c>
      <c r="C14" s="45">
        <v>26</v>
      </c>
      <c r="D14" s="45" t="s">
        <v>13</v>
      </c>
      <c r="E14" s="46">
        <v>5</v>
      </c>
      <c r="F14" s="46">
        <v>6.9</v>
      </c>
      <c r="G14" s="46">
        <v>1.5</v>
      </c>
      <c r="H14" s="46">
        <v>0.5</v>
      </c>
      <c r="I14" s="47">
        <v>23.8</v>
      </c>
      <c r="J14" s="48"/>
      <c r="K14" s="49">
        <v>27</v>
      </c>
      <c r="L14" s="50" t="str">
        <f t="shared" si="4"/>
        <v>PG</v>
      </c>
      <c r="M14" s="46">
        <v>5.2</v>
      </c>
      <c r="N14" s="46">
        <v>6.4</v>
      </c>
      <c r="O14" s="46">
        <v>1.4</v>
      </c>
      <c r="P14" s="46">
        <v>0.5</v>
      </c>
      <c r="Q14" s="47">
        <v>27.4</v>
      </c>
      <c r="R14" s="51"/>
      <c r="S14" s="52">
        <f t="shared" si="0"/>
        <v>3.1999999999999957</v>
      </c>
      <c r="T14" s="53"/>
      <c r="U14" s="54">
        <f>AVERAGE(S4:S14)</f>
        <v>-0.40000000000000213</v>
      </c>
      <c r="Y14">
        <f t="shared" si="6"/>
        <v>11</v>
      </c>
      <c r="Z14" s="76">
        <v>24</v>
      </c>
      <c r="AA14" s="76" t="s">
        <v>16</v>
      </c>
      <c r="AB14" s="13">
        <v>8.6999999999999993</v>
      </c>
      <c r="AC14" s="13">
        <v>3.1</v>
      </c>
      <c r="AD14" s="13">
        <v>0.7</v>
      </c>
      <c r="AE14" s="13">
        <v>0.6</v>
      </c>
      <c r="AF14" s="15">
        <v>21.4</v>
      </c>
      <c r="AG14" s="14"/>
      <c r="AH14" s="20">
        <f t="shared" si="1"/>
        <v>25</v>
      </c>
      <c r="AI14" s="21" t="str">
        <f t="shared" si="2"/>
        <v>PF</v>
      </c>
      <c r="AJ14" s="13">
        <v>9.6999999999999993</v>
      </c>
      <c r="AK14" s="13">
        <v>3.1</v>
      </c>
      <c r="AL14" s="13">
        <v>0.8</v>
      </c>
      <c r="AM14" s="13">
        <v>0.3</v>
      </c>
      <c r="AN14" s="15">
        <v>19.5</v>
      </c>
      <c r="AO14" s="6"/>
      <c r="AP14" s="22">
        <f t="shared" si="3"/>
        <v>-1.1000000000000014</v>
      </c>
    </row>
    <row r="15" spans="1:44" x14ac:dyDescent="0.35">
      <c r="B15">
        <f t="shared" si="5"/>
        <v>12</v>
      </c>
      <c r="C15" s="24">
        <v>23</v>
      </c>
      <c r="D15" s="24" t="s">
        <v>14</v>
      </c>
      <c r="E15" s="25">
        <v>3.3</v>
      </c>
      <c r="F15" s="25">
        <v>2.5</v>
      </c>
      <c r="G15" s="25">
        <v>1.2</v>
      </c>
      <c r="H15" s="25">
        <v>0.2</v>
      </c>
      <c r="I15" s="25">
        <v>13.8</v>
      </c>
      <c r="J15" s="27"/>
      <c r="K15" s="28">
        <v>24</v>
      </c>
      <c r="L15" s="29" t="str">
        <f t="shared" si="4"/>
        <v>SG</v>
      </c>
      <c r="M15" s="42">
        <v>5.2</v>
      </c>
      <c r="N15" s="25">
        <v>2.2000000000000002</v>
      </c>
      <c r="O15" s="25">
        <v>1.4</v>
      </c>
      <c r="P15" s="25">
        <v>0.2</v>
      </c>
      <c r="Q15" s="26">
        <v>13.4</v>
      </c>
      <c r="R15" s="6"/>
      <c r="S15" s="22">
        <f t="shared" si="0"/>
        <v>1.3999999999999986</v>
      </c>
      <c r="Y15">
        <f t="shared" si="6"/>
        <v>12</v>
      </c>
      <c r="Z15" s="76">
        <v>24</v>
      </c>
      <c r="AA15" s="76" t="s">
        <v>16</v>
      </c>
      <c r="AB15" s="13">
        <v>4.0999999999999996</v>
      </c>
      <c r="AC15" s="13">
        <v>0.4</v>
      </c>
      <c r="AD15" s="13">
        <v>0.3</v>
      </c>
      <c r="AE15" s="13">
        <v>0.7</v>
      </c>
      <c r="AF15" s="13">
        <v>5.7</v>
      </c>
      <c r="AG15" s="14"/>
      <c r="AH15" s="20">
        <f t="shared" si="1"/>
        <v>25</v>
      </c>
      <c r="AI15" s="21" t="str">
        <f t="shared" si="2"/>
        <v>PF</v>
      </c>
      <c r="AJ15" s="13">
        <v>7.6</v>
      </c>
      <c r="AK15" s="13">
        <v>1.2</v>
      </c>
      <c r="AL15" s="13">
        <v>0.6</v>
      </c>
      <c r="AM15" s="13">
        <v>1.2</v>
      </c>
      <c r="AN15" s="15">
        <v>8.3000000000000007</v>
      </c>
      <c r="AO15" s="6"/>
      <c r="AP15" s="22">
        <f t="shared" si="3"/>
        <v>7.6999999999999993</v>
      </c>
    </row>
    <row r="16" spans="1:44" x14ac:dyDescent="0.35">
      <c r="B16">
        <f t="shared" si="5"/>
        <v>13</v>
      </c>
      <c r="C16" s="76">
        <v>30</v>
      </c>
      <c r="D16" s="76" t="s">
        <v>14</v>
      </c>
      <c r="E16" s="13">
        <v>3.6</v>
      </c>
      <c r="F16" s="13">
        <v>1.6</v>
      </c>
      <c r="G16" s="13">
        <v>0.9</v>
      </c>
      <c r="H16" s="13">
        <v>1.1000000000000001</v>
      </c>
      <c r="I16" s="13">
        <v>8.6</v>
      </c>
      <c r="J16" s="14"/>
      <c r="K16" s="20">
        <v>31</v>
      </c>
      <c r="L16" s="21" t="str">
        <f t="shared" si="4"/>
        <v>SG</v>
      </c>
      <c r="M16" s="13">
        <v>4</v>
      </c>
      <c r="N16" s="13">
        <v>1.6</v>
      </c>
      <c r="O16" s="13">
        <v>0.9</v>
      </c>
      <c r="P16" s="13">
        <v>0.7</v>
      </c>
      <c r="Q16" s="15">
        <v>10.3</v>
      </c>
      <c r="R16" s="6"/>
      <c r="S16" s="22">
        <f t="shared" si="0"/>
        <v>1.6999999999999993</v>
      </c>
      <c r="Y16">
        <f t="shared" si="6"/>
        <v>13</v>
      </c>
      <c r="Z16" s="76">
        <v>24</v>
      </c>
      <c r="AA16" s="76" t="s">
        <v>18</v>
      </c>
      <c r="AB16" s="13">
        <v>7.5</v>
      </c>
      <c r="AC16" s="13">
        <v>1.2</v>
      </c>
      <c r="AD16" s="13">
        <v>0.4</v>
      </c>
      <c r="AE16" s="13">
        <v>0.9</v>
      </c>
      <c r="AF16" s="13">
        <v>8.5</v>
      </c>
      <c r="AG16" s="14"/>
      <c r="AH16" s="20">
        <f t="shared" si="1"/>
        <v>25</v>
      </c>
      <c r="AI16" s="21" t="str">
        <f t="shared" si="2"/>
        <v>C</v>
      </c>
      <c r="AJ16" s="13">
        <v>5.5</v>
      </c>
      <c r="AK16" s="13">
        <v>1.1000000000000001</v>
      </c>
      <c r="AL16" s="13">
        <v>0.4</v>
      </c>
      <c r="AM16" s="13">
        <v>0.9</v>
      </c>
      <c r="AN16" s="15">
        <v>11.1</v>
      </c>
      <c r="AO16" s="6"/>
      <c r="AP16" s="22">
        <f t="shared" si="3"/>
        <v>0.5</v>
      </c>
      <c r="AR16" s="41" t="s">
        <v>19</v>
      </c>
    </row>
    <row r="17" spans="2:44" ht="15" thickBot="1" x14ac:dyDescent="0.4">
      <c r="B17">
        <f t="shared" si="5"/>
        <v>14</v>
      </c>
      <c r="C17" s="76">
        <v>31</v>
      </c>
      <c r="D17" s="76" t="s">
        <v>14</v>
      </c>
      <c r="E17" s="13">
        <v>4</v>
      </c>
      <c r="F17" s="13">
        <v>1.6</v>
      </c>
      <c r="G17" s="13">
        <v>0.9</v>
      </c>
      <c r="H17" s="13">
        <v>0.7</v>
      </c>
      <c r="I17" s="15">
        <v>10.3</v>
      </c>
      <c r="J17" s="14"/>
      <c r="K17" s="20">
        <v>32</v>
      </c>
      <c r="L17" s="21" t="str">
        <f t="shared" si="4"/>
        <v>SG</v>
      </c>
      <c r="M17" s="13">
        <v>3.3</v>
      </c>
      <c r="N17" s="13">
        <v>1.3</v>
      </c>
      <c r="O17" s="13">
        <v>1.3</v>
      </c>
      <c r="P17" s="13">
        <v>0.5</v>
      </c>
      <c r="Q17" s="15">
        <v>8</v>
      </c>
      <c r="R17" s="6"/>
      <c r="S17" s="22">
        <f t="shared" si="0"/>
        <v>-3.1000000000000014</v>
      </c>
      <c r="Y17">
        <f t="shared" si="6"/>
        <v>14</v>
      </c>
      <c r="Z17" s="45">
        <v>24</v>
      </c>
      <c r="AA17" s="45" t="s">
        <v>18</v>
      </c>
      <c r="AB17" s="46">
        <v>6.7</v>
      </c>
      <c r="AC17" s="46">
        <v>0.9</v>
      </c>
      <c r="AD17" s="46">
        <v>0.4</v>
      </c>
      <c r="AE17" s="46">
        <v>0.5</v>
      </c>
      <c r="AF17" s="47">
        <v>14.3</v>
      </c>
      <c r="AG17" s="48"/>
      <c r="AH17" s="49">
        <f t="shared" si="1"/>
        <v>25</v>
      </c>
      <c r="AI17" s="50" t="str">
        <f t="shared" si="2"/>
        <v>C</v>
      </c>
      <c r="AJ17" s="46">
        <v>11</v>
      </c>
      <c r="AK17" s="46">
        <v>1.5</v>
      </c>
      <c r="AL17" s="46">
        <v>0.5</v>
      </c>
      <c r="AM17" s="46">
        <v>0.5</v>
      </c>
      <c r="AN17" s="47">
        <v>14.1</v>
      </c>
      <c r="AO17" s="51"/>
      <c r="AP17" s="52">
        <f t="shared" si="3"/>
        <v>4.8000000000000007</v>
      </c>
      <c r="AQ17" s="53"/>
      <c r="AR17" s="54">
        <f>-AVERAGE(AP4:AP17)</f>
        <v>-1.6714285714285708</v>
      </c>
    </row>
    <row r="18" spans="2:44" x14ac:dyDescent="0.35">
      <c r="B18">
        <f t="shared" si="5"/>
        <v>15</v>
      </c>
      <c r="C18" s="76">
        <v>32</v>
      </c>
      <c r="D18" s="76" t="s">
        <v>14</v>
      </c>
      <c r="E18" s="13">
        <v>3.3</v>
      </c>
      <c r="F18" s="13">
        <v>1.3</v>
      </c>
      <c r="G18" s="13">
        <v>1.3</v>
      </c>
      <c r="H18" s="13">
        <v>0.5</v>
      </c>
      <c r="I18" s="13">
        <v>8</v>
      </c>
      <c r="J18" s="14"/>
      <c r="K18" s="20">
        <v>33</v>
      </c>
      <c r="L18" s="21" t="str">
        <f t="shared" si="4"/>
        <v>SG</v>
      </c>
      <c r="M18" s="13">
        <v>3.6</v>
      </c>
      <c r="N18" s="13">
        <v>1.6</v>
      </c>
      <c r="O18" s="13">
        <v>1.3</v>
      </c>
      <c r="P18" s="13">
        <v>0.8</v>
      </c>
      <c r="Q18" s="15">
        <v>9.6999999999999993</v>
      </c>
      <c r="R18" s="6"/>
      <c r="S18" s="22">
        <f t="shared" si="0"/>
        <v>2.6000000000000014</v>
      </c>
      <c r="Y18">
        <f t="shared" si="6"/>
        <v>15</v>
      </c>
      <c r="Z18" s="24">
        <v>25</v>
      </c>
      <c r="AA18" s="24" t="s">
        <v>13</v>
      </c>
      <c r="AB18" s="25">
        <v>4.0999999999999996</v>
      </c>
      <c r="AC18" s="25">
        <v>9.8000000000000007</v>
      </c>
      <c r="AD18" s="25">
        <v>2.4</v>
      </c>
      <c r="AE18" s="25">
        <v>0.1</v>
      </c>
      <c r="AF18" s="25">
        <v>15.9</v>
      </c>
      <c r="AG18" s="27"/>
      <c r="AH18" s="28">
        <v>26</v>
      </c>
      <c r="AI18" s="29" t="s">
        <v>13</v>
      </c>
      <c r="AJ18" s="25">
        <v>3.6</v>
      </c>
      <c r="AK18" s="34">
        <v>9.1</v>
      </c>
      <c r="AL18" s="25">
        <v>2.5</v>
      </c>
      <c r="AM18" s="25">
        <v>0.1</v>
      </c>
      <c r="AN18" s="26">
        <v>19.8</v>
      </c>
      <c r="AO18" s="6"/>
      <c r="AP18" s="22">
        <f t="shared" si="3"/>
        <v>2.7999999999999972</v>
      </c>
    </row>
    <row r="19" spans="2:44" x14ac:dyDescent="0.35">
      <c r="B19">
        <f t="shared" si="5"/>
        <v>16</v>
      </c>
      <c r="C19" s="76">
        <v>26</v>
      </c>
      <c r="D19" s="76" t="s">
        <v>14</v>
      </c>
      <c r="E19" s="13">
        <v>4.5</v>
      </c>
      <c r="F19" s="13">
        <v>3.2</v>
      </c>
      <c r="G19" s="13">
        <v>0.7</v>
      </c>
      <c r="H19" s="13">
        <v>0.2</v>
      </c>
      <c r="I19" s="13">
        <v>15.6</v>
      </c>
      <c r="J19" s="14"/>
      <c r="K19" s="20">
        <v>27</v>
      </c>
      <c r="L19" s="21" t="str">
        <f t="shared" si="4"/>
        <v>SG</v>
      </c>
      <c r="M19" s="13">
        <v>4.9000000000000004</v>
      </c>
      <c r="N19" s="13">
        <v>7.1</v>
      </c>
      <c r="O19" s="13">
        <v>0.6</v>
      </c>
      <c r="P19" s="13">
        <v>0.2</v>
      </c>
      <c r="Q19" s="15">
        <v>16.5</v>
      </c>
      <c r="R19" s="6"/>
      <c r="S19" s="22">
        <f t="shared" si="0"/>
        <v>5.0999999999999979</v>
      </c>
      <c r="Y19">
        <f t="shared" si="6"/>
        <v>16</v>
      </c>
      <c r="Z19" s="35">
        <v>25</v>
      </c>
      <c r="AA19" s="35" t="s">
        <v>14</v>
      </c>
      <c r="AB19" s="36">
        <v>4.0999999999999996</v>
      </c>
      <c r="AC19" s="36">
        <v>2.2000000000000002</v>
      </c>
      <c r="AD19" s="36">
        <v>1.2</v>
      </c>
      <c r="AE19" s="36">
        <v>0.2</v>
      </c>
      <c r="AF19" s="36">
        <v>12.3</v>
      </c>
      <c r="AG19" s="37"/>
      <c r="AH19" s="38">
        <f>Z19+1</f>
        <v>26</v>
      </c>
      <c r="AI19" s="39" t="str">
        <f>AA19</f>
        <v>SG</v>
      </c>
      <c r="AJ19" s="36">
        <v>3.9</v>
      </c>
      <c r="AK19" s="36">
        <v>2.4</v>
      </c>
      <c r="AL19" s="36">
        <v>1.5</v>
      </c>
      <c r="AM19" s="36">
        <v>0.2</v>
      </c>
      <c r="AN19" s="40">
        <v>12.5</v>
      </c>
      <c r="AO19" s="6"/>
      <c r="AP19" s="22">
        <f t="shared" si="3"/>
        <v>0.5</v>
      </c>
    </row>
    <row r="20" spans="2:44" x14ac:dyDescent="0.35">
      <c r="B20">
        <f t="shared" si="5"/>
        <v>17</v>
      </c>
      <c r="C20" s="76">
        <v>32</v>
      </c>
      <c r="D20" s="76" t="s">
        <v>14</v>
      </c>
      <c r="E20" s="13">
        <v>2.2000000000000002</v>
      </c>
      <c r="F20" s="13">
        <v>1.4</v>
      </c>
      <c r="G20" s="13">
        <v>0.7</v>
      </c>
      <c r="H20" s="13">
        <v>0.2</v>
      </c>
      <c r="I20" s="13">
        <v>15</v>
      </c>
      <c r="J20" s="14"/>
      <c r="K20" s="20">
        <v>33</v>
      </c>
      <c r="L20" s="21" t="str">
        <f t="shared" si="4"/>
        <v>SG</v>
      </c>
      <c r="M20" s="13">
        <v>2.5</v>
      </c>
      <c r="N20" s="13">
        <v>3</v>
      </c>
      <c r="O20" s="13">
        <v>0.5</v>
      </c>
      <c r="P20" s="13">
        <v>0.1</v>
      </c>
      <c r="Q20" s="15">
        <v>17.100000000000001</v>
      </c>
      <c r="R20" s="6"/>
      <c r="S20" s="22">
        <f t="shared" si="0"/>
        <v>3.7000000000000028</v>
      </c>
      <c r="Y20">
        <f t="shared" si="6"/>
        <v>17</v>
      </c>
      <c r="Z20" s="76">
        <v>25</v>
      </c>
      <c r="AA20" s="76" t="s">
        <v>15</v>
      </c>
      <c r="AB20" s="13">
        <v>7.3</v>
      </c>
      <c r="AC20" s="13">
        <v>8.6</v>
      </c>
      <c r="AD20" s="13">
        <v>1.6</v>
      </c>
      <c r="AE20" s="13">
        <v>1</v>
      </c>
      <c r="AF20" s="13">
        <v>29.7</v>
      </c>
      <c r="AG20" s="14"/>
      <c r="AH20" s="20">
        <v>26</v>
      </c>
      <c r="AI20" s="21" t="s">
        <v>15</v>
      </c>
      <c r="AJ20" s="13">
        <v>7.5</v>
      </c>
      <c r="AK20" s="13">
        <v>7</v>
      </c>
      <c r="AL20" s="13">
        <v>1.6</v>
      </c>
      <c r="AM20" s="13">
        <v>0.6</v>
      </c>
      <c r="AN20" s="13">
        <v>26.7</v>
      </c>
      <c r="AO20" s="5"/>
      <c r="AP20" s="22">
        <f t="shared" si="3"/>
        <v>-4.7999999999999972</v>
      </c>
      <c r="AQ20" s="10"/>
      <c r="AR20" s="10"/>
    </row>
    <row r="21" spans="2:44" x14ac:dyDescent="0.35">
      <c r="B21">
        <f t="shared" si="5"/>
        <v>18</v>
      </c>
      <c r="C21" s="76">
        <v>34</v>
      </c>
      <c r="D21" s="76" t="s">
        <v>14</v>
      </c>
      <c r="E21" s="13">
        <v>2.4</v>
      </c>
      <c r="F21" s="13">
        <v>2.7</v>
      </c>
      <c r="G21" s="13">
        <v>0.4</v>
      </c>
      <c r="H21" s="13">
        <v>0.2</v>
      </c>
      <c r="I21" s="15">
        <v>18.100000000000001</v>
      </c>
      <c r="J21" s="14"/>
      <c r="K21" s="20">
        <v>35</v>
      </c>
      <c r="L21" s="21" t="str">
        <f t="shared" si="4"/>
        <v>SG</v>
      </c>
      <c r="M21" s="13">
        <v>2.5</v>
      </c>
      <c r="N21" s="13">
        <v>2</v>
      </c>
      <c r="O21" s="13">
        <v>0.3</v>
      </c>
      <c r="P21" s="13">
        <v>0.2</v>
      </c>
      <c r="Q21" s="15">
        <v>15.3</v>
      </c>
      <c r="R21" s="6"/>
      <c r="S21" s="22">
        <f t="shared" si="0"/>
        <v>-3.5</v>
      </c>
      <c r="Y21">
        <f t="shared" si="6"/>
        <v>18</v>
      </c>
      <c r="Z21" s="24">
        <v>25</v>
      </c>
      <c r="AA21" s="24" t="s">
        <v>16</v>
      </c>
      <c r="AB21" s="25">
        <v>3.5</v>
      </c>
      <c r="AC21" s="25">
        <v>1.2</v>
      </c>
      <c r="AD21" s="25">
        <v>0.7</v>
      </c>
      <c r="AE21" s="25">
        <v>0.8</v>
      </c>
      <c r="AF21" s="26">
        <v>12</v>
      </c>
      <c r="AG21" s="27"/>
      <c r="AH21" s="28">
        <f t="shared" ref="AH21:AH58" si="7">Z21+1</f>
        <v>26</v>
      </c>
      <c r="AI21" s="29" t="str">
        <f t="shared" ref="AI21:AI58" si="8">AA21</f>
        <v>PF</v>
      </c>
      <c r="AJ21" s="25">
        <v>4.9000000000000004</v>
      </c>
      <c r="AK21" s="25">
        <v>2.8</v>
      </c>
      <c r="AL21" s="25">
        <v>0.7</v>
      </c>
      <c r="AM21" s="25">
        <v>1.1000000000000001</v>
      </c>
      <c r="AN21" s="26">
        <v>22.6</v>
      </c>
      <c r="AO21" s="6"/>
      <c r="AP21" s="22">
        <f t="shared" si="3"/>
        <v>13.900000000000002</v>
      </c>
    </row>
    <row r="22" spans="2:44" x14ac:dyDescent="0.35">
      <c r="B22">
        <f t="shared" si="5"/>
        <v>19</v>
      </c>
      <c r="C22" s="76">
        <v>20</v>
      </c>
      <c r="D22" s="76" t="s">
        <v>14</v>
      </c>
      <c r="E22" s="13">
        <v>2</v>
      </c>
      <c r="F22" s="13">
        <v>1.1000000000000001</v>
      </c>
      <c r="G22" s="13">
        <v>0.7</v>
      </c>
      <c r="H22" s="13">
        <v>0.1</v>
      </c>
      <c r="I22" s="13">
        <v>7.7</v>
      </c>
      <c r="J22" s="14"/>
      <c r="K22" s="20">
        <v>21</v>
      </c>
      <c r="L22" s="21" t="str">
        <f t="shared" si="4"/>
        <v>SG</v>
      </c>
      <c r="M22" s="13">
        <v>2.2999999999999998</v>
      </c>
      <c r="N22" s="13">
        <v>1.4</v>
      </c>
      <c r="O22" s="13">
        <v>0.8</v>
      </c>
      <c r="P22" s="13">
        <v>0.1</v>
      </c>
      <c r="Q22" s="15">
        <v>13</v>
      </c>
      <c r="R22" s="6"/>
      <c r="S22" s="22">
        <f t="shared" si="0"/>
        <v>6.0000000000000018</v>
      </c>
      <c r="U22" s="41" t="s">
        <v>20</v>
      </c>
      <c r="Y22">
        <f t="shared" si="6"/>
        <v>19</v>
      </c>
      <c r="Z22" s="76">
        <v>25</v>
      </c>
      <c r="AA22" s="76" t="s">
        <v>16</v>
      </c>
      <c r="AB22" s="13">
        <v>7.6</v>
      </c>
      <c r="AC22" s="13">
        <v>1.2</v>
      </c>
      <c r="AD22" s="13">
        <v>0.6</v>
      </c>
      <c r="AE22" s="13">
        <v>1.2</v>
      </c>
      <c r="AF22" s="13">
        <v>8.3000000000000007</v>
      </c>
      <c r="AG22" s="14"/>
      <c r="AH22" s="20">
        <f t="shared" si="7"/>
        <v>26</v>
      </c>
      <c r="AI22" s="21" t="str">
        <f t="shared" si="8"/>
        <v>PF</v>
      </c>
      <c r="AJ22" s="13">
        <v>7.4</v>
      </c>
      <c r="AK22" s="13">
        <v>1.1000000000000001</v>
      </c>
      <c r="AL22" s="13">
        <v>0.7</v>
      </c>
      <c r="AM22" s="13">
        <v>0.9</v>
      </c>
      <c r="AN22" s="15">
        <v>6.5</v>
      </c>
      <c r="AO22" s="6"/>
      <c r="AP22" s="22">
        <f t="shared" si="3"/>
        <v>-2.2999999999999972</v>
      </c>
    </row>
    <row r="23" spans="2:44" ht="15" thickBot="1" x14ac:dyDescent="0.4">
      <c r="B23">
        <f t="shared" si="5"/>
        <v>20</v>
      </c>
      <c r="C23" s="45">
        <v>25</v>
      </c>
      <c r="D23" s="45" t="s">
        <v>14</v>
      </c>
      <c r="E23" s="46">
        <v>4.0999999999999996</v>
      </c>
      <c r="F23" s="46">
        <v>2.2000000000000002</v>
      </c>
      <c r="G23" s="46">
        <v>1.2</v>
      </c>
      <c r="H23" s="46">
        <v>0.2</v>
      </c>
      <c r="I23" s="46">
        <v>12.3</v>
      </c>
      <c r="J23" s="48"/>
      <c r="K23" s="49">
        <v>26</v>
      </c>
      <c r="L23" s="50" t="str">
        <f t="shared" si="4"/>
        <v>SG</v>
      </c>
      <c r="M23" s="46">
        <v>3.9</v>
      </c>
      <c r="N23" s="46">
        <v>2.4</v>
      </c>
      <c r="O23" s="46">
        <v>1.5</v>
      </c>
      <c r="P23" s="46">
        <v>0.2</v>
      </c>
      <c r="Q23" s="47">
        <v>12.5</v>
      </c>
      <c r="R23" s="51"/>
      <c r="S23" s="52">
        <f t="shared" si="0"/>
        <v>0.5</v>
      </c>
      <c r="T23" s="53"/>
      <c r="U23" s="54">
        <f xml:space="preserve"> AVERAGE(S15:S23)</f>
        <v>1.6</v>
      </c>
      <c r="Y23">
        <f t="shared" si="6"/>
        <v>20</v>
      </c>
      <c r="Z23" s="76">
        <v>26</v>
      </c>
      <c r="AA23" s="76" t="s">
        <v>13</v>
      </c>
      <c r="AB23" s="13">
        <v>5</v>
      </c>
      <c r="AC23" s="13">
        <v>6.9</v>
      </c>
      <c r="AD23" s="13">
        <v>1.5</v>
      </c>
      <c r="AE23" s="13">
        <v>0.5</v>
      </c>
      <c r="AF23" s="13">
        <v>23.8</v>
      </c>
      <c r="AG23" s="14"/>
      <c r="AH23" s="20">
        <f t="shared" si="7"/>
        <v>27</v>
      </c>
      <c r="AI23" s="21" t="str">
        <f t="shared" si="8"/>
        <v>PG</v>
      </c>
      <c r="AJ23" s="13">
        <v>5.2</v>
      </c>
      <c r="AK23" s="13">
        <v>6.4</v>
      </c>
      <c r="AL23" s="13">
        <v>1.4</v>
      </c>
      <c r="AM23" s="13">
        <v>0.5</v>
      </c>
      <c r="AN23" s="15">
        <v>27.4</v>
      </c>
      <c r="AO23" s="6"/>
      <c r="AP23" s="22">
        <f t="shared" si="3"/>
        <v>3.1999999999999957</v>
      </c>
    </row>
    <row r="24" spans="2:44" x14ac:dyDescent="0.35">
      <c r="B24">
        <f t="shared" si="5"/>
        <v>21</v>
      </c>
      <c r="C24" s="24">
        <v>25</v>
      </c>
      <c r="D24" s="24" t="s">
        <v>15</v>
      </c>
      <c r="E24" s="25">
        <v>7.3</v>
      </c>
      <c r="F24" s="25">
        <v>8.6</v>
      </c>
      <c r="G24" s="25">
        <v>1.6</v>
      </c>
      <c r="H24" s="25">
        <v>1</v>
      </c>
      <c r="I24" s="25">
        <v>29.7</v>
      </c>
      <c r="J24" s="27"/>
      <c r="K24" s="28">
        <v>26</v>
      </c>
      <c r="L24" s="29" t="s">
        <v>15</v>
      </c>
      <c r="M24" s="25">
        <v>7.5</v>
      </c>
      <c r="N24" s="25">
        <v>7</v>
      </c>
      <c r="O24" s="25">
        <v>1.6</v>
      </c>
      <c r="P24" s="25">
        <v>0.6</v>
      </c>
      <c r="Q24" s="26">
        <v>26.7</v>
      </c>
      <c r="R24" s="6"/>
      <c r="S24" s="22">
        <f t="shared" si="0"/>
        <v>-4.7999999999999972</v>
      </c>
      <c r="Y24">
        <f t="shared" si="6"/>
        <v>21</v>
      </c>
      <c r="Z24" s="76">
        <v>26</v>
      </c>
      <c r="AA24" s="76" t="s">
        <v>14</v>
      </c>
      <c r="AB24" s="13">
        <v>4.5</v>
      </c>
      <c r="AC24" s="13">
        <v>3.2</v>
      </c>
      <c r="AD24" s="13">
        <v>0.7</v>
      </c>
      <c r="AE24" s="13">
        <v>0.2</v>
      </c>
      <c r="AF24" s="13">
        <v>15.6</v>
      </c>
      <c r="AG24" s="14"/>
      <c r="AH24" s="20">
        <f t="shared" si="7"/>
        <v>27</v>
      </c>
      <c r="AI24" s="21" t="str">
        <f t="shared" si="8"/>
        <v>SG</v>
      </c>
      <c r="AJ24" s="13">
        <v>4.9000000000000004</v>
      </c>
      <c r="AK24" s="13">
        <v>7.1</v>
      </c>
      <c r="AL24" s="13">
        <v>0.6</v>
      </c>
      <c r="AM24" s="13">
        <v>0.2</v>
      </c>
      <c r="AN24" s="15">
        <v>16.5</v>
      </c>
      <c r="AO24" s="6"/>
      <c r="AP24" s="22">
        <f t="shared" si="3"/>
        <v>5.0999999999999979</v>
      </c>
    </row>
    <row r="25" spans="2:44" x14ac:dyDescent="0.35">
      <c r="B25">
        <f t="shared" si="5"/>
        <v>22</v>
      </c>
      <c r="C25" s="76">
        <v>27</v>
      </c>
      <c r="D25" s="76" t="s">
        <v>15</v>
      </c>
      <c r="E25" s="13">
        <v>8.1999999999999993</v>
      </c>
      <c r="F25" s="13">
        <v>5</v>
      </c>
      <c r="G25" s="13">
        <v>1</v>
      </c>
      <c r="H25" s="13">
        <v>1.2</v>
      </c>
      <c r="I25" s="13">
        <v>28.2</v>
      </c>
      <c r="J25" s="14"/>
      <c r="K25" s="20">
        <v>28</v>
      </c>
      <c r="L25" s="21" t="str">
        <f t="shared" ref="L25:L40" si="9">D25</f>
        <v>SF</v>
      </c>
      <c r="M25" s="16">
        <v>8.3000000000000007</v>
      </c>
      <c r="N25" s="13">
        <v>4.8</v>
      </c>
      <c r="O25" s="13">
        <v>1.1000000000000001</v>
      </c>
      <c r="P25" s="13">
        <v>1.6</v>
      </c>
      <c r="Q25" s="15">
        <v>25.1</v>
      </c>
      <c r="R25" s="6"/>
      <c r="S25" s="22">
        <f t="shared" si="0"/>
        <v>-2.6999999999999886</v>
      </c>
      <c r="Y25">
        <f t="shared" si="6"/>
        <v>22</v>
      </c>
      <c r="Z25" s="76">
        <v>26</v>
      </c>
      <c r="AA25" s="76" t="s">
        <v>15</v>
      </c>
      <c r="AB25" s="13">
        <v>5.2</v>
      </c>
      <c r="AC25" s="13">
        <v>3.3</v>
      </c>
      <c r="AD25" s="13">
        <v>1.7</v>
      </c>
      <c r="AE25" s="13">
        <v>0.6</v>
      </c>
      <c r="AF25" s="13">
        <v>10.8</v>
      </c>
      <c r="AG25" s="14"/>
      <c r="AH25" s="20">
        <f t="shared" si="7"/>
        <v>27</v>
      </c>
      <c r="AI25" s="21" t="str">
        <f t="shared" si="8"/>
        <v>SF</v>
      </c>
      <c r="AJ25" s="13">
        <v>4.8</v>
      </c>
      <c r="AK25" s="13">
        <v>2</v>
      </c>
      <c r="AL25" s="13">
        <v>1.3</v>
      </c>
      <c r="AM25" s="13">
        <v>0.4</v>
      </c>
      <c r="AN25" s="15">
        <v>9.5</v>
      </c>
      <c r="AO25" s="6"/>
      <c r="AP25" s="22">
        <f t="shared" si="3"/>
        <v>-3.6000000000000014</v>
      </c>
    </row>
    <row r="26" spans="2:44" x14ac:dyDescent="0.35">
      <c r="B26">
        <f t="shared" si="5"/>
        <v>23</v>
      </c>
      <c r="C26" s="76">
        <v>24</v>
      </c>
      <c r="D26" s="76" t="s">
        <v>15</v>
      </c>
      <c r="E26" s="13">
        <v>5.4</v>
      </c>
      <c r="F26" s="13">
        <v>2.7</v>
      </c>
      <c r="G26" s="13">
        <v>1.6</v>
      </c>
      <c r="H26" s="13">
        <v>0.8</v>
      </c>
      <c r="I26" s="13">
        <v>7.9</v>
      </c>
      <c r="J26" s="14"/>
      <c r="K26" s="20">
        <v>25</v>
      </c>
      <c r="L26" s="21" t="str">
        <f t="shared" si="9"/>
        <v>SF</v>
      </c>
      <c r="M26" s="16">
        <v>5.8</v>
      </c>
      <c r="N26" s="13">
        <v>3</v>
      </c>
      <c r="O26" s="13">
        <v>1.3</v>
      </c>
      <c r="P26" s="13">
        <v>0.9</v>
      </c>
      <c r="Q26" s="15">
        <v>8</v>
      </c>
      <c r="R26" s="6"/>
      <c r="S26" s="22">
        <f t="shared" si="0"/>
        <v>0.59999999999999787</v>
      </c>
      <c r="Y26">
        <f t="shared" si="6"/>
        <v>23</v>
      </c>
      <c r="Z26" s="76">
        <v>26</v>
      </c>
      <c r="AA26" s="76" t="s">
        <v>15</v>
      </c>
      <c r="AB26" s="13">
        <v>6.6</v>
      </c>
      <c r="AC26" s="13">
        <v>3.3</v>
      </c>
      <c r="AD26" s="13">
        <v>1.6</v>
      </c>
      <c r="AE26" s="13">
        <v>0.4</v>
      </c>
      <c r="AF26" s="13">
        <v>23.7</v>
      </c>
      <c r="AG26" s="14"/>
      <c r="AH26" s="20">
        <f t="shared" si="7"/>
        <v>27</v>
      </c>
      <c r="AI26" s="21" t="str">
        <f t="shared" si="8"/>
        <v>SF</v>
      </c>
      <c r="AJ26" s="13">
        <v>5.7</v>
      </c>
      <c r="AK26" s="13">
        <v>3.3</v>
      </c>
      <c r="AL26" s="13">
        <v>2</v>
      </c>
      <c r="AM26" s="13">
        <v>0.5</v>
      </c>
      <c r="AN26" s="15">
        <v>21.9</v>
      </c>
      <c r="AO26" s="6"/>
      <c r="AP26" s="22">
        <f t="shared" si="3"/>
        <v>-2.1999999999999957</v>
      </c>
    </row>
    <row r="27" spans="2:44" x14ac:dyDescent="0.35">
      <c r="B27">
        <f t="shared" si="5"/>
        <v>24</v>
      </c>
      <c r="C27" s="76">
        <v>23</v>
      </c>
      <c r="D27" s="76" t="s">
        <v>15</v>
      </c>
      <c r="E27" s="13">
        <v>4.3</v>
      </c>
      <c r="F27" s="13">
        <v>1.8</v>
      </c>
      <c r="G27" s="13">
        <v>1.7</v>
      </c>
      <c r="H27" s="13">
        <v>0.3</v>
      </c>
      <c r="I27" s="13">
        <v>8.9</v>
      </c>
      <c r="J27" s="14"/>
      <c r="K27" s="20">
        <v>24</v>
      </c>
      <c r="L27" s="21" t="str">
        <f t="shared" si="9"/>
        <v>SF</v>
      </c>
      <c r="M27" s="13">
        <v>5.6</v>
      </c>
      <c r="N27" s="13">
        <v>3.8</v>
      </c>
      <c r="O27" s="13">
        <v>1.8</v>
      </c>
      <c r="P27" s="13">
        <v>0.6</v>
      </c>
      <c r="Q27" s="15">
        <v>14.9</v>
      </c>
      <c r="R27" s="6"/>
      <c r="S27" s="22">
        <f t="shared" si="0"/>
        <v>9.6999999999999993</v>
      </c>
      <c r="Y27">
        <f t="shared" si="6"/>
        <v>24</v>
      </c>
      <c r="Z27" s="76">
        <v>26</v>
      </c>
      <c r="AA27" s="76" t="s">
        <v>15</v>
      </c>
      <c r="AB27" s="13">
        <v>5.7</v>
      </c>
      <c r="AC27" s="13">
        <v>3.4</v>
      </c>
      <c r="AD27" s="13">
        <v>1.8</v>
      </c>
      <c r="AE27" s="13">
        <v>0.8</v>
      </c>
      <c r="AF27" s="13">
        <v>24.5</v>
      </c>
      <c r="AG27" s="14"/>
      <c r="AH27" s="20">
        <f t="shared" si="7"/>
        <v>27</v>
      </c>
      <c r="AI27" s="21" t="str">
        <f t="shared" si="8"/>
        <v>SF</v>
      </c>
      <c r="AJ27" s="13">
        <v>7.3</v>
      </c>
      <c r="AK27" s="13">
        <v>3.3</v>
      </c>
      <c r="AL27" s="13">
        <v>1.8</v>
      </c>
      <c r="AM27" s="13">
        <v>0.4</v>
      </c>
      <c r="AN27" s="15">
        <v>26.6</v>
      </c>
      <c r="AO27" s="6"/>
      <c r="AP27" s="22">
        <f t="shared" si="3"/>
        <v>3.2000000000000028</v>
      </c>
    </row>
    <row r="28" spans="2:44" x14ac:dyDescent="0.35">
      <c r="B28">
        <f t="shared" si="5"/>
        <v>25</v>
      </c>
      <c r="C28" s="76">
        <v>24</v>
      </c>
      <c r="D28" s="76" t="s">
        <v>15</v>
      </c>
      <c r="E28" s="13">
        <v>5.6</v>
      </c>
      <c r="F28" s="13">
        <v>3.8</v>
      </c>
      <c r="G28" s="13">
        <v>1.8</v>
      </c>
      <c r="H28" s="13">
        <v>0.6</v>
      </c>
      <c r="I28" s="15">
        <v>14.9</v>
      </c>
      <c r="J28" s="14"/>
      <c r="K28" s="20">
        <v>25</v>
      </c>
      <c r="L28" s="21" t="str">
        <f t="shared" si="9"/>
        <v>SF</v>
      </c>
      <c r="M28" s="13">
        <v>5.4</v>
      </c>
      <c r="N28" s="13">
        <v>2.2000000000000002</v>
      </c>
      <c r="O28" s="13">
        <v>1.6</v>
      </c>
      <c r="P28" s="13">
        <v>0.4</v>
      </c>
      <c r="Q28" s="15">
        <v>11</v>
      </c>
      <c r="R28" s="6"/>
      <c r="S28" s="22">
        <f t="shared" si="0"/>
        <v>-6.0999999999999979</v>
      </c>
      <c r="Y28">
        <f t="shared" si="6"/>
        <v>25</v>
      </c>
      <c r="Z28" s="76">
        <v>26</v>
      </c>
      <c r="AA28" s="76" t="s">
        <v>18</v>
      </c>
      <c r="AB28" s="13">
        <v>14.5</v>
      </c>
      <c r="AC28" s="13">
        <v>1.9</v>
      </c>
      <c r="AD28" s="13">
        <v>1.5</v>
      </c>
      <c r="AE28" s="13">
        <v>2.1</v>
      </c>
      <c r="AF28" s="15">
        <v>20.6</v>
      </c>
      <c r="AG28" s="14"/>
      <c r="AH28" s="20">
        <f t="shared" si="7"/>
        <v>27</v>
      </c>
      <c r="AI28" s="21" t="str">
        <f t="shared" si="8"/>
        <v>C</v>
      </c>
      <c r="AJ28" s="13">
        <v>12.4</v>
      </c>
      <c r="AK28" s="13">
        <v>1.4</v>
      </c>
      <c r="AL28" s="13">
        <v>1.1000000000000001</v>
      </c>
      <c r="AM28" s="13">
        <v>2.4</v>
      </c>
      <c r="AN28" s="15">
        <v>17.100000000000001</v>
      </c>
      <c r="AO28" s="6"/>
      <c r="AP28" s="22">
        <f t="shared" si="3"/>
        <v>-6.1999999999999957</v>
      </c>
    </row>
    <row r="29" spans="2:44" x14ac:dyDescent="0.35">
      <c r="B29">
        <f t="shared" si="5"/>
        <v>26</v>
      </c>
      <c r="C29" s="76">
        <v>26</v>
      </c>
      <c r="D29" s="76" t="s">
        <v>15</v>
      </c>
      <c r="E29" s="13">
        <v>5.2</v>
      </c>
      <c r="F29" s="13">
        <v>3.3</v>
      </c>
      <c r="G29" s="13">
        <v>1.7</v>
      </c>
      <c r="H29" s="13">
        <v>0.6</v>
      </c>
      <c r="I29" s="13">
        <v>10.8</v>
      </c>
      <c r="J29" s="14"/>
      <c r="K29" s="20">
        <v>27</v>
      </c>
      <c r="L29" s="21" t="str">
        <f t="shared" si="9"/>
        <v>SF</v>
      </c>
      <c r="M29" s="13">
        <v>4.8</v>
      </c>
      <c r="N29" s="13">
        <v>2</v>
      </c>
      <c r="O29" s="13">
        <v>1.3</v>
      </c>
      <c r="P29" s="13">
        <v>0.4</v>
      </c>
      <c r="Q29" s="13">
        <v>9.5</v>
      </c>
      <c r="R29" s="6"/>
      <c r="S29" s="22">
        <f t="shared" si="0"/>
        <v>-3.6000000000000014</v>
      </c>
      <c r="Y29">
        <f t="shared" si="6"/>
        <v>26</v>
      </c>
      <c r="Z29" s="76">
        <v>27</v>
      </c>
      <c r="AA29" s="76" t="s">
        <v>13</v>
      </c>
      <c r="AB29" s="13">
        <v>2.7</v>
      </c>
      <c r="AC29" s="13">
        <v>5.9</v>
      </c>
      <c r="AD29" s="13">
        <v>1.2</v>
      </c>
      <c r="AE29" s="13">
        <v>0.3</v>
      </c>
      <c r="AF29" s="13">
        <v>15.7</v>
      </c>
      <c r="AG29" s="14"/>
      <c r="AH29" s="20">
        <f t="shared" si="7"/>
        <v>28</v>
      </c>
      <c r="AI29" s="21" t="str">
        <f t="shared" si="8"/>
        <v>PG</v>
      </c>
      <c r="AJ29" s="13">
        <v>4</v>
      </c>
      <c r="AK29" s="13">
        <v>7.8</v>
      </c>
      <c r="AL29" s="13">
        <v>1.2</v>
      </c>
      <c r="AM29" s="13">
        <v>0.4</v>
      </c>
      <c r="AN29" s="13">
        <v>15.3</v>
      </c>
      <c r="AO29" s="6"/>
      <c r="AP29" s="22">
        <f t="shared" si="3"/>
        <v>2.9000000000000021</v>
      </c>
    </row>
    <row r="30" spans="2:44" x14ac:dyDescent="0.35">
      <c r="B30">
        <f t="shared" si="5"/>
        <v>27</v>
      </c>
      <c r="C30" s="76">
        <v>28</v>
      </c>
      <c r="D30" s="76" t="s">
        <v>15</v>
      </c>
      <c r="E30" s="13">
        <v>6.2</v>
      </c>
      <c r="F30" s="13">
        <v>2.5</v>
      </c>
      <c r="G30" s="13">
        <v>1.6</v>
      </c>
      <c r="H30" s="13">
        <v>0.3</v>
      </c>
      <c r="I30" s="13">
        <v>14.4</v>
      </c>
      <c r="J30" s="14"/>
      <c r="K30" s="20">
        <v>29</v>
      </c>
      <c r="L30" s="21" t="str">
        <f t="shared" si="9"/>
        <v>SF</v>
      </c>
      <c r="M30" s="13">
        <v>5.6</v>
      </c>
      <c r="N30" s="13">
        <v>2.5</v>
      </c>
      <c r="O30" s="13">
        <v>1.9</v>
      </c>
      <c r="P30" s="13">
        <v>0.2</v>
      </c>
      <c r="Q30" s="15">
        <v>12.8</v>
      </c>
      <c r="R30" s="6"/>
      <c r="S30" s="22">
        <f t="shared" si="0"/>
        <v>-2</v>
      </c>
      <c r="Y30">
        <f t="shared" si="6"/>
        <v>27</v>
      </c>
      <c r="Z30" s="76">
        <v>27</v>
      </c>
      <c r="AA30" s="76" t="s">
        <v>15</v>
      </c>
      <c r="AB30" s="13">
        <v>8.1999999999999993</v>
      </c>
      <c r="AC30" s="13">
        <v>5</v>
      </c>
      <c r="AD30" s="13">
        <v>1</v>
      </c>
      <c r="AE30" s="13">
        <v>1.2</v>
      </c>
      <c r="AF30" s="13">
        <v>28.2</v>
      </c>
      <c r="AG30" s="14"/>
      <c r="AH30" s="20">
        <f t="shared" si="7"/>
        <v>28</v>
      </c>
      <c r="AI30" s="21" t="str">
        <f t="shared" si="8"/>
        <v>SF</v>
      </c>
      <c r="AJ30" s="16">
        <v>8.3000000000000007</v>
      </c>
      <c r="AK30" s="13">
        <v>4.8</v>
      </c>
      <c r="AL30" s="13">
        <v>1.1000000000000001</v>
      </c>
      <c r="AM30" s="13">
        <v>1.6</v>
      </c>
      <c r="AN30" s="15">
        <v>25.1</v>
      </c>
      <c r="AO30" s="6"/>
      <c r="AP30" s="22">
        <f t="shared" si="3"/>
        <v>-2.6999999999999886</v>
      </c>
    </row>
    <row r="31" spans="2:44" x14ac:dyDescent="0.35">
      <c r="B31">
        <f t="shared" si="5"/>
        <v>28</v>
      </c>
      <c r="C31" s="76">
        <v>26</v>
      </c>
      <c r="D31" s="76" t="s">
        <v>15</v>
      </c>
      <c r="E31" s="13">
        <v>6.6</v>
      </c>
      <c r="F31" s="13">
        <v>3.3</v>
      </c>
      <c r="G31" s="13">
        <v>1.6</v>
      </c>
      <c r="H31" s="13">
        <v>0.4</v>
      </c>
      <c r="I31" s="15">
        <v>23.7</v>
      </c>
      <c r="J31" s="14"/>
      <c r="K31" s="20">
        <v>27</v>
      </c>
      <c r="L31" s="21" t="str">
        <f t="shared" si="9"/>
        <v>SF</v>
      </c>
      <c r="M31" s="13">
        <v>5.7</v>
      </c>
      <c r="N31" s="13">
        <v>3.3</v>
      </c>
      <c r="O31" s="13">
        <v>2</v>
      </c>
      <c r="P31" s="13">
        <v>0.5</v>
      </c>
      <c r="Q31" s="15">
        <v>21.9</v>
      </c>
      <c r="R31" s="6"/>
      <c r="S31" s="22">
        <f t="shared" si="0"/>
        <v>-2.1999999999999957</v>
      </c>
      <c r="Y31">
        <f t="shared" si="6"/>
        <v>28</v>
      </c>
      <c r="Z31" s="76">
        <v>27</v>
      </c>
      <c r="AA31" s="76" t="s">
        <v>15</v>
      </c>
      <c r="AB31" s="13">
        <v>7.3</v>
      </c>
      <c r="AC31" s="13">
        <v>3.3</v>
      </c>
      <c r="AD31" s="13">
        <v>1.8</v>
      </c>
      <c r="AE31" s="13">
        <v>0.4</v>
      </c>
      <c r="AF31" s="15">
        <v>26.6</v>
      </c>
      <c r="AG31" s="14"/>
      <c r="AH31" s="20">
        <f t="shared" si="7"/>
        <v>28</v>
      </c>
      <c r="AI31" s="21" t="str">
        <f t="shared" si="8"/>
        <v>SF</v>
      </c>
      <c r="AJ31" s="13">
        <v>7.1</v>
      </c>
      <c r="AK31" s="13">
        <v>4.9000000000000004</v>
      </c>
      <c r="AL31" s="13">
        <v>1.8</v>
      </c>
      <c r="AM31" s="13">
        <v>0.6</v>
      </c>
      <c r="AN31" s="15">
        <v>27.1</v>
      </c>
      <c r="AO31" s="6"/>
      <c r="AP31" s="22">
        <f t="shared" si="3"/>
        <v>2.0999999999999943</v>
      </c>
    </row>
    <row r="32" spans="2:44" x14ac:dyDescent="0.35">
      <c r="B32">
        <f t="shared" si="5"/>
        <v>29</v>
      </c>
      <c r="C32" s="76">
        <v>28</v>
      </c>
      <c r="D32" s="76" t="s">
        <v>15</v>
      </c>
      <c r="E32" s="13">
        <v>8.1999999999999993</v>
      </c>
      <c r="F32" s="13">
        <v>4.0999999999999996</v>
      </c>
      <c r="G32" s="13">
        <v>2.2000000000000002</v>
      </c>
      <c r="H32" s="13">
        <v>0.4</v>
      </c>
      <c r="I32" s="13">
        <v>28</v>
      </c>
      <c r="J32" s="14"/>
      <c r="K32" s="20">
        <v>29</v>
      </c>
      <c r="L32" s="21" t="str">
        <f t="shared" si="9"/>
        <v>SF</v>
      </c>
      <c r="M32" s="13">
        <v>5.7</v>
      </c>
      <c r="N32" s="13">
        <v>3.9</v>
      </c>
      <c r="O32" s="13">
        <v>1.4</v>
      </c>
      <c r="P32" s="13">
        <v>0.4</v>
      </c>
      <c r="Q32" s="15">
        <v>21.5</v>
      </c>
      <c r="R32" s="6"/>
      <c r="S32" s="22">
        <f t="shared" si="0"/>
        <v>-10</v>
      </c>
      <c r="Y32">
        <f t="shared" si="6"/>
        <v>29</v>
      </c>
      <c r="Z32" s="76">
        <v>27</v>
      </c>
      <c r="AA32" s="76" t="s">
        <v>15</v>
      </c>
      <c r="AB32" s="13">
        <v>6.2</v>
      </c>
      <c r="AC32" s="13">
        <v>5.5</v>
      </c>
      <c r="AD32" s="13">
        <v>1.9</v>
      </c>
      <c r="AE32" s="13">
        <v>0.4</v>
      </c>
      <c r="AF32" s="13">
        <v>23.9</v>
      </c>
      <c r="AG32" s="14"/>
      <c r="AH32" s="20">
        <f t="shared" si="7"/>
        <v>28</v>
      </c>
      <c r="AI32" s="21" t="str">
        <f t="shared" si="8"/>
        <v>SF</v>
      </c>
      <c r="AJ32" s="13">
        <v>5.3</v>
      </c>
      <c r="AK32" s="13">
        <v>4.9000000000000004</v>
      </c>
      <c r="AL32" s="13">
        <v>2</v>
      </c>
      <c r="AM32" s="13">
        <v>0.4</v>
      </c>
      <c r="AN32" s="15">
        <v>22.2</v>
      </c>
      <c r="AO32" s="6"/>
      <c r="AP32" s="22">
        <f t="shared" si="3"/>
        <v>-3.1000000000000014</v>
      </c>
    </row>
    <row r="33" spans="2:44" x14ac:dyDescent="0.35">
      <c r="B33">
        <f t="shared" si="5"/>
        <v>30</v>
      </c>
      <c r="C33" s="76">
        <v>29</v>
      </c>
      <c r="D33" s="76" t="s">
        <v>15</v>
      </c>
      <c r="E33" s="13">
        <v>6.7</v>
      </c>
      <c r="F33" s="13">
        <v>4.0999999999999996</v>
      </c>
      <c r="G33" s="13">
        <v>0.7</v>
      </c>
      <c r="H33" s="13">
        <v>0.4</v>
      </c>
      <c r="I33" s="15">
        <v>17.5</v>
      </c>
      <c r="J33" s="14"/>
      <c r="K33" s="20">
        <v>30</v>
      </c>
      <c r="L33" s="21" t="str">
        <f t="shared" si="9"/>
        <v>SF</v>
      </c>
      <c r="M33" s="13">
        <v>5.7</v>
      </c>
      <c r="N33" s="13">
        <v>4.0999999999999996</v>
      </c>
      <c r="O33" s="13">
        <v>1.2</v>
      </c>
      <c r="P33" s="13">
        <v>0.3</v>
      </c>
      <c r="Q33" s="15">
        <v>19.8</v>
      </c>
      <c r="R33" s="6"/>
      <c r="S33" s="22">
        <f t="shared" si="0"/>
        <v>1.7000000000000028</v>
      </c>
      <c r="Y33">
        <f t="shared" si="6"/>
        <v>30</v>
      </c>
      <c r="Z33" s="76">
        <v>27</v>
      </c>
      <c r="AA33" s="76" t="s">
        <v>16</v>
      </c>
      <c r="AB33" s="13">
        <v>9</v>
      </c>
      <c r="AC33" s="13">
        <v>1.8</v>
      </c>
      <c r="AD33" s="13">
        <v>1.5</v>
      </c>
      <c r="AE33" s="13">
        <v>0.5</v>
      </c>
      <c r="AF33" s="15">
        <v>15.1</v>
      </c>
      <c r="AG33" s="14"/>
      <c r="AH33" s="20">
        <f t="shared" si="7"/>
        <v>28</v>
      </c>
      <c r="AI33" s="21" t="str">
        <f t="shared" si="8"/>
        <v>PF</v>
      </c>
      <c r="AJ33" s="13">
        <v>6.1</v>
      </c>
      <c r="AK33" s="13">
        <v>1.6</v>
      </c>
      <c r="AL33" s="13">
        <v>1.5</v>
      </c>
      <c r="AM33" s="13">
        <v>0.4</v>
      </c>
      <c r="AN33" s="15">
        <v>11</v>
      </c>
      <c r="AO33" s="6"/>
      <c r="AP33" s="22">
        <f t="shared" si="3"/>
        <v>-7.2999999999999972</v>
      </c>
    </row>
    <row r="34" spans="2:44" x14ac:dyDescent="0.35">
      <c r="B34">
        <f t="shared" si="5"/>
        <v>31</v>
      </c>
      <c r="C34" s="76">
        <v>26</v>
      </c>
      <c r="D34" s="76" t="s">
        <v>15</v>
      </c>
      <c r="E34" s="13">
        <v>5.7</v>
      </c>
      <c r="F34" s="13">
        <v>3.4</v>
      </c>
      <c r="G34" s="13">
        <v>1.8</v>
      </c>
      <c r="H34" s="13">
        <v>0.8</v>
      </c>
      <c r="I34" s="13">
        <v>24.5</v>
      </c>
      <c r="J34" s="14"/>
      <c r="K34" s="20">
        <v>27</v>
      </c>
      <c r="L34" s="21" t="str">
        <f t="shared" si="9"/>
        <v>SF</v>
      </c>
      <c r="M34" s="13">
        <v>7.3</v>
      </c>
      <c r="N34" s="13">
        <v>3.3</v>
      </c>
      <c r="O34" s="13">
        <v>1.8</v>
      </c>
      <c r="P34" s="13">
        <v>0.4</v>
      </c>
      <c r="Q34" s="15">
        <v>26.6</v>
      </c>
      <c r="R34" s="6"/>
      <c r="S34" s="22">
        <f t="shared" si="0"/>
        <v>3.2000000000000028</v>
      </c>
      <c r="Y34">
        <f t="shared" si="6"/>
        <v>31</v>
      </c>
      <c r="Z34" s="76">
        <v>27</v>
      </c>
      <c r="AA34" s="76" t="s">
        <v>18</v>
      </c>
      <c r="AB34" s="13">
        <v>7.4</v>
      </c>
      <c r="AC34" s="13">
        <v>1</v>
      </c>
      <c r="AD34" s="13">
        <v>0.4</v>
      </c>
      <c r="AE34" s="13">
        <v>0.7</v>
      </c>
      <c r="AF34" s="13">
        <v>8.1</v>
      </c>
      <c r="AG34" s="14"/>
      <c r="AH34" s="20">
        <f t="shared" si="7"/>
        <v>28</v>
      </c>
      <c r="AI34" s="21" t="str">
        <f t="shared" si="8"/>
        <v>C</v>
      </c>
      <c r="AJ34" s="13">
        <v>11.7</v>
      </c>
      <c r="AK34" s="13">
        <v>1.2</v>
      </c>
      <c r="AL34" s="13">
        <v>0.5</v>
      </c>
      <c r="AM34" s="13">
        <v>0.7</v>
      </c>
      <c r="AN34" s="15">
        <v>12.2</v>
      </c>
      <c r="AO34" s="6"/>
      <c r="AP34" s="22">
        <f t="shared" si="3"/>
        <v>8.6999999999999957</v>
      </c>
    </row>
    <row r="35" spans="2:44" x14ac:dyDescent="0.35">
      <c r="B35">
        <f t="shared" si="5"/>
        <v>32</v>
      </c>
      <c r="C35" s="76">
        <v>27</v>
      </c>
      <c r="D35" s="76" t="s">
        <v>15</v>
      </c>
      <c r="E35" s="13">
        <v>7.3</v>
      </c>
      <c r="F35" s="13">
        <v>3.3</v>
      </c>
      <c r="G35" s="13">
        <v>1.8</v>
      </c>
      <c r="H35" s="13">
        <v>0.4</v>
      </c>
      <c r="I35" s="13">
        <v>26.6</v>
      </c>
      <c r="J35" s="14"/>
      <c r="K35" s="20">
        <v>28</v>
      </c>
      <c r="L35" s="21" t="str">
        <f t="shared" si="9"/>
        <v>SF</v>
      </c>
      <c r="M35" s="13">
        <v>7.1</v>
      </c>
      <c r="N35" s="13">
        <v>4.9000000000000004</v>
      </c>
      <c r="O35" s="13">
        <v>1.8</v>
      </c>
      <c r="P35" s="13">
        <v>0.6</v>
      </c>
      <c r="Q35" s="15">
        <v>27.1</v>
      </c>
      <c r="R35" s="6"/>
      <c r="S35" s="22">
        <f t="shared" si="0"/>
        <v>2.0999999999999943</v>
      </c>
      <c r="Y35">
        <f t="shared" si="6"/>
        <v>32</v>
      </c>
      <c r="Z35" s="76">
        <v>27</v>
      </c>
      <c r="AA35" s="76" t="s">
        <v>18</v>
      </c>
      <c r="AB35" s="13">
        <v>12.4</v>
      </c>
      <c r="AC35" s="13">
        <v>1.4</v>
      </c>
      <c r="AD35" s="13">
        <v>1.1000000000000001</v>
      </c>
      <c r="AE35" s="13">
        <v>2.4</v>
      </c>
      <c r="AF35" s="13">
        <v>17.100000000000001</v>
      </c>
      <c r="AG35" s="14"/>
      <c r="AH35" s="20">
        <f t="shared" si="7"/>
        <v>28</v>
      </c>
      <c r="AI35" s="21" t="str">
        <f t="shared" si="8"/>
        <v>C</v>
      </c>
      <c r="AJ35" s="13">
        <v>12.2</v>
      </c>
      <c r="AK35" s="13">
        <v>1.8</v>
      </c>
      <c r="AL35" s="13">
        <v>0.8</v>
      </c>
      <c r="AM35" s="13">
        <v>1.8</v>
      </c>
      <c r="AN35" s="15">
        <v>18.3</v>
      </c>
      <c r="AO35" s="6"/>
      <c r="AP35" s="22">
        <f t="shared" si="3"/>
        <v>0.5</v>
      </c>
    </row>
    <row r="36" spans="2:44" x14ac:dyDescent="0.35">
      <c r="B36">
        <f t="shared" si="5"/>
        <v>33</v>
      </c>
      <c r="C36" s="76">
        <v>29</v>
      </c>
      <c r="D36" s="76" t="s">
        <v>15</v>
      </c>
      <c r="E36" s="13">
        <v>4.0999999999999996</v>
      </c>
      <c r="F36" s="13">
        <v>2</v>
      </c>
      <c r="G36" s="13">
        <v>0.9</v>
      </c>
      <c r="H36" s="13">
        <v>0</v>
      </c>
      <c r="I36" s="15">
        <v>18</v>
      </c>
      <c r="J36" s="14"/>
      <c r="K36" s="20">
        <v>30</v>
      </c>
      <c r="L36" s="21" t="str">
        <f t="shared" si="9"/>
        <v>SF</v>
      </c>
      <c r="M36" s="13">
        <v>4.0999999999999996</v>
      </c>
      <c r="N36" s="13">
        <v>2.1</v>
      </c>
      <c r="O36" s="13">
        <v>0.5</v>
      </c>
      <c r="P36" s="13">
        <v>0.1</v>
      </c>
      <c r="Q36" s="15">
        <v>20.2</v>
      </c>
      <c r="R36" s="6"/>
      <c r="S36" s="22">
        <f t="shared" ref="S36:S63" si="10">(SUM(M36:Q36)-SUM(E36:I36))</f>
        <v>2</v>
      </c>
      <c r="Y36">
        <f t="shared" si="6"/>
        <v>33</v>
      </c>
      <c r="Z36" s="76">
        <v>28</v>
      </c>
      <c r="AA36" s="76" t="s">
        <v>13</v>
      </c>
      <c r="AB36" s="13">
        <v>4</v>
      </c>
      <c r="AC36" s="13">
        <v>7.8</v>
      </c>
      <c r="AD36" s="13">
        <v>1.2</v>
      </c>
      <c r="AE36" s="13">
        <v>0.4</v>
      </c>
      <c r="AF36" s="15">
        <v>15.3</v>
      </c>
      <c r="AG36" s="14"/>
      <c r="AH36" s="20">
        <f t="shared" si="7"/>
        <v>29</v>
      </c>
      <c r="AI36" s="21" t="str">
        <f t="shared" si="8"/>
        <v>PG</v>
      </c>
      <c r="AJ36" s="13">
        <v>3</v>
      </c>
      <c r="AK36" s="13">
        <v>7</v>
      </c>
      <c r="AL36" s="13">
        <v>1.5</v>
      </c>
      <c r="AM36" s="13">
        <v>0.3</v>
      </c>
      <c r="AN36" s="15">
        <v>14.2</v>
      </c>
      <c r="AO36" s="6"/>
      <c r="AP36" s="22">
        <f t="shared" ref="AP36:AP63" si="11">(SUM(AJ36:AN36)-SUM(AB36:AF36))</f>
        <v>-2.7000000000000028</v>
      </c>
    </row>
    <row r="37" spans="2:44" x14ac:dyDescent="0.35">
      <c r="B37">
        <f t="shared" si="5"/>
        <v>34</v>
      </c>
      <c r="C37" s="76">
        <v>27</v>
      </c>
      <c r="D37" s="76" t="s">
        <v>15</v>
      </c>
      <c r="E37" s="13">
        <v>6.2</v>
      </c>
      <c r="F37" s="13">
        <v>5.5</v>
      </c>
      <c r="G37" s="13">
        <v>1.9</v>
      </c>
      <c r="H37" s="13">
        <v>0.4</v>
      </c>
      <c r="I37" s="15">
        <v>23.9</v>
      </c>
      <c r="J37" s="14"/>
      <c r="K37" s="20">
        <v>28</v>
      </c>
      <c r="L37" s="21" t="str">
        <f t="shared" si="9"/>
        <v>SF</v>
      </c>
      <c r="M37" s="13">
        <v>5.3</v>
      </c>
      <c r="N37" s="13">
        <v>4.9000000000000004</v>
      </c>
      <c r="O37" s="13">
        <v>2</v>
      </c>
      <c r="P37" s="13">
        <v>0.4</v>
      </c>
      <c r="Q37" s="15">
        <v>22.2</v>
      </c>
      <c r="R37" s="6"/>
      <c r="S37" s="22">
        <f t="shared" si="10"/>
        <v>-3.1000000000000014</v>
      </c>
      <c r="Y37">
        <f t="shared" si="6"/>
        <v>34</v>
      </c>
      <c r="Z37" s="76">
        <v>28</v>
      </c>
      <c r="AA37" s="76" t="s">
        <v>13</v>
      </c>
      <c r="AB37" s="13">
        <v>4.4000000000000004</v>
      </c>
      <c r="AC37" s="13">
        <v>5.9</v>
      </c>
      <c r="AD37" s="13">
        <v>1.2</v>
      </c>
      <c r="AE37" s="13">
        <v>0.4</v>
      </c>
      <c r="AF37" s="15">
        <v>25.6</v>
      </c>
      <c r="AG37" s="14"/>
      <c r="AH37" s="20">
        <f t="shared" si="7"/>
        <v>29</v>
      </c>
      <c r="AI37" s="21" t="str">
        <f t="shared" si="8"/>
        <v>PG</v>
      </c>
      <c r="AJ37" s="13">
        <v>3.9</v>
      </c>
      <c r="AK37" s="13">
        <v>4.8</v>
      </c>
      <c r="AL37" s="13">
        <v>0.9</v>
      </c>
      <c r="AM37" s="13">
        <v>0.5</v>
      </c>
      <c r="AN37" s="15">
        <v>20.399999999999999</v>
      </c>
      <c r="AO37" s="6"/>
      <c r="AP37" s="22">
        <f t="shared" si="11"/>
        <v>-7</v>
      </c>
    </row>
    <row r="38" spans="2:44" x14ac:dyDescent="0.35">
      <c r="B38">
        <f t="shared" si="5"/>
        <v>35</v>
      </c>
      <c r="C38" s="76">
        <v>29</v>
      </c>
      <c r="D38" s="76" t="s">
        <v>15</v>
      </c>
      <c r="E38" s="13">
        <v>5.3</v>
      </c>
      <c r="F38" s="13">
        <v>4</v>
      </c>
      <c r="G38" s="13">
        <v>1.8</v>
      </c>
      <c r="H38" s="13">
        <v>0.5</v>
      </c>
      <c r="I38" s="13">
        <v>18.2</v>
      </c>
      <c r="J38" s="14"/>
      <c r="K38" s="20">
        <v>30</v>
      </c>
      <c r="L38" s="21" t="str">
        <f t="shared" si="9"/>
        <v>SF</v>
      </c>
      <c r="M38" s="13">
        <v>6.7</v>
      </c>
      <c r="N38" s="13">
        <v>6</v>
      </c>
      <c r="O38" s="13">
        <v>1.8</v>
      </c>
      <c r="P38" s="13">
        <v>0.6</v>
      </c>
      <c r="Q38" s="15">
        <v>19.899999999999999</v>
      </c>
      <c r="R38" s="6"/>
      <c r="S38" s="22">
        <f t="shared" si="10"/>
        <v>5.1999999999999993</v>
      </c>
      <c r="Y38">
        <f t="shared" si="6"/>
        <v>35</v>
      </c>
      <c r="Z38" s="76">
        <v>28</v>
      </c>
      <c r="AA38" s="76" t="s">
        <v>15</v>
      </c>
      <c r="AB38" s="13">
        <v>6.2</v>
      </c>
      <c r="AC38" s="13">
        <v>2.5</v>
      </c>
      <c r="AD38" s="13">
        <v>1.6</v>
      </c>
      <c r="AE38" s="13">
        <v>0.3</v>
      </c>
      <c r="AF38" s="13">
        <v>14.4</v>
      </c>
      <c r="AG38" s="14"/>
      <c r="AH38" s="20">
        <f t="shared" si="7"/>
        <v>29</v>
      </c>
      <c r="AI38" s="21" t="str">
        <f t="shared" si="8"/>
        <v>SF</v>
      </c>
      <c r="AJ38" s="13">
        <v>5.6</v>
      </c>
      <c r="AK38" s="13">
        <v>2.5</v>
      </c>
      <c r="AL38" s="13">
        <v>1.9</v>
      </c>
      <c r="AM38" s="13">
        <v>0.2</v>
      </c>
      <c r="AN38" s="15">
        <v>12.8</v>
      </c>
      <c r="AO38" s="6"/>
      <c r="AP38" s="22">
        <f t="shared" si="11"/>
        <v>-2</v>
      </c>
    </row>
    <row r="39" spans="2:44" x14ac:dyDescent="0.35">
      <c r="B39">
        <f t="shared" si="5"/>
        <v>36</v>
      </c>
      <c r="C39" s="76">
        <v>28</v>
      </c>
      <c r="D39" s="76" t="s">
        <v>15</v>
      </c>
      <c r="E39" s="13">
        <v>5.0999999999999996</v>
      </c>
      <c r="F39" s="13">
        <v>2.5</v>
      </c>
      <c r="G39" s="13">
        <v>1</v>
      </c>
      <c r="H39" s="13">
        <v>0.1</v>
      </c>
      <c r="I39" s="13">
        <v>14.3</v>
      </c>
      <c r="J39" s="14"/>
      <c r="K39" s="20">
        <v>29</v>
      </c>
      <c r="L39" s="21" t="str">
        <f t="shared" si="9"/>
        <v>SF</v>
      </c>
      <c r="M39" s="13">
        <v>5.2</v>
      </c>
      <c r="N39" s="13">
        <v>1.9</v>
      </c>
      <c r="O39" s="13">
        <v>0.9</v>
      </c>
      <c r="P39" s="13">
        <v>0.3</v>
      </c>
      <c r="Q39" s="15">
        <v>14</v>
      </c>
      <c r="R39" s="6"/>
      <c r="S39" s="22">
        <f t="shared" si="10"/>
        <v>-0.69999999999999929</v>
      </c>
      <c r="U39" s="41" t="s">
        <v>21</v>
      </c>
      <c r="Y39">
        <f t="shared" si="6"/>
        <v>36</v>
      </c>
      <c r="Z39" s="76">
        <v>28</v>
      </c>
      <c r="AA39" s="76" t="s">
        <v>15</v>
      </c>
      <c r="AB39" s="13">
        <v>8.1999999999999993</v>
      </c>
      <c r="AC39" s="13">
        <v>4.0999999999999996</v>
      </c>
      <c r="AD39" s="13">
        <v>2.2000000000000002</v>
      </c>
      <c r="AE39" s="13">
        <v>0.4</v>
      </c>
      <c r="AF39" s="13">
        <v>28</v>
      </c>
      <c r="AG39" s="14"/>
      <c r="AH39" s="20">
        <f t="shared" si="7"/>
        <v>29</v>
      </c>
      <c r="AI39" s="21" t="str">
        <f t="shared" si="8"/>
        <v>SF</v>
      </c>
      <c r="AJ39" s="13">
        <v>5.7</v>
      </c>
      <c r="AK39" s="13">
        <v>3.9</v>
      </c>
      <c r="AL39" s="13">
        <v>1.4</v>
      </c>
      <c r="AM39" s="13">
        <v>0.4</v>
      </c>
      <c r="AN39" s="15">
        <v>21.5</v>
      </c>
      <c r="AO39" s="6"/>
      <c r="AP39" s="22">
        <f t="shared" si="11"/>
        <v>-10</v>
      </c>
    </row>
    <row r="40" spans="2:44" ht="15" thickBot="1" x14ac:dyDescent="0.4">
      <c r="B40">
        <f t="shared" si="5"/>
        <v>37</v>
      </c>
      <c r="C40" s="45">
        <v>30</v>
      </c>
      <c r="D40" s="45" t="s">
        <v>15</v>
      </c>
      <c r="E40" s="46">
        <v>6</v>
      </c>
      <c r="F40" s="46">
        <v>1.9</v>
      </c>
      <c r="G40" s="46">
        <v>1</v>
      </c>
      <c r="H40" s="46">
        <v>0.4</v>
      </c>
      <c r="I40" s="47">
        <v>12.3</v>
      </c>
      <c r="J40" s="48"/>
      <c r="K40" s="49">
        <v>31</v>
      </c>
      <c r="L40" s="50" t="str">
        <f t="shared" si="9"/>
        <v>SF</v>
      </c>
      <c r="M40" s="46">
        <v>5.3</v>
      </c>
      <c r="N40" s="46">
        <v>1.3</v>
      </c>
      <c r="O40" s="46">
        <v>0.9</v>
      </c>
      <c r="P40" s="46">
        <v>0.4</v>
      </c>
      <c r="Q40" s="47">
        <v>7.6</v>
      </c>
      <c r="R40" s="51"/>
      <c r="S40" s="52">
        <f t="shared" si="10"/>
        <v>-6.1000000000000014</v>
      </c>
      <c r="T40" s="53"/>
      <c r="U40" s="54">
        <f>AVERAGE(S24:S40)</f>
        <v>-0.98823529411764621</v>
      </c>
      <c r="Y40">
        <f t="shared" si="6"/>
        <v>37</v>
      </c>
      <c r="Z40" s="76">
        <v>28</v>
      </c>
      <c r="AA40" s="76" t="s">
        <v>15</v>
      </c>
      <c r="AB40" s="13">
        <v>5.0999999999999996</v>
      </c>
      <c r="AC40" s="13">
        <v>2.5</v>
      </c>
      <c r="AD40" s="13">
        <v>1</v>
      </c>
      <c r="AE40" s="13">
        <v>0.1</v>
      </c>
      <c r="AF40" s="15">
        <v>14.3</v>
      </c>
      <c r="AG40" s="14"/>
      <c r="AH40" s="20">
        <f t="shared" si="7"/>
        <v>29</v>
      </c>
      <c r="AI40" s="21" t="str">
        <f t="shared" si="8"/>
        <v>SF</v>
      </c>
      <c r="AJ40" s="13">
        <v>5.2</v>
      </c>
      <c r="AK40" s="13">
        <v>1.9</v>
      </c>
      <c r="AL40" s="13">
        <v>0.9</v>
      </c>
      <c r="AM40" s="13">
        <v>0.3</v>
      </c>
      <c r="AN40" s="15">
        <v>14</v>
      </c>
      <c r="AO40" s="6"/>
      <c r="AP40" s="22">
        <f t="shared" si="11"/>
        <v>-0.69999999999999929</v>
      </c>
      <c r="AR40" s="41" t="s">
        <v>22</v>
      </c>
    </row>
    <row r="41" spans="2:44" ht="15" thickBot="1" x14ac:dyDescent="0.4">
      <c r="B41">
        <f t="shared" si="5"/>
        <v>38</v>
      </c>
      <c r="C41" s="24">
        <v>33</v>
      </c>
      <c r="D41" s="24" t="s">
        <v>16</v>
      </c>
      <c r="E41" s="25">
        <v>8.6</v>
      </c>
      <c r="F41" s="25">
        <v>9.1</v>
      </c>
      <c r="G41" s="25">
        <v>1.5</v>
      </c>
      <c r="H41" s="25">
        <v>0.9</v>
      </c>
      <c r="I41" s="25">
        <v>27.5</v>
      </c>
      <c r="J41" s="27"/>
      <c r="K41" s="28">
        <v>34</v>
      </c>
      <c r="L41" s="29" t="s">
        <v>15</v>
      </c>
      <c r="M41" s="25">
        <v>8.6</v>
      </c>
      <c r="N41" s="25">
        <v>8.3000000000000007</v>
      </c>
      <c r="O41" s="25">
        <v>1.3</v>
      </c>
      <c r="P41" s="25">
        <v>0.6</v>
      </c>
      <c r="Q41" s="26">
        <v>27.4</v>
      </c>
      <c r="R41" s="6"/>
      <c r="S41" s="22">
        <f t="shared" si="10"/>
        <v>-1.3999999999999915</v>
      </c>
      <c r="Y41">
        <f t="shared" si="6"/>
        <v>38</v>
      </c>
      <c r="Z41" s="45">
        <v>28</v>
      </c>
      <c r="AA41" s="45" t="s">
        <v>18</v>
      </c>
      <c r="AB41" s="46">
        <v>7.4</v>
      </c>
      <c r="AC41" s="46">
        <v>0.5</v>
      </c>
      <c r="AD41" s="46">
        <v>0.4</v>
      </c>
      <c r="AE41" s="46">
        <v>0.7</v>
      </c>
      <c r="AF41" s="46">
        <v>5.3</v>
      </c>
      <c r="AG41" s="48"/>
      <c r="AH41" s="49">
        <f t="shared" si="7"/>
        <v>29</v>
      </c>
      <c r="AI41" s="50" t="str">
        <f t="shared" si="8"/>
        <v>C</v>
      </c>
      <c r="AJ41" s="46">
        <v>8.6</v>
      </c>
      <c r="AK41" s="46">
        <v>0.8</v>
      </c>
      <c r="AL41" s="46">
        <v>0.4</v>
      </c>
      <c r="AM41" s="46">
        <v>0.4</v>
      </c>
      <c r="AN41" s="47">
        <v>5.8</v>
      </c>
      <c r="AO41" s="51"/>
      <c r="AP41" s="52">
        <f t="shared" si="11"/>
        <v>1.6999999999999993</v>
      </c>
      <c r="AQ41" s="53"/>
      <c r="AR41" s="54">
        <f>AVERAGE(AP18:AP41)</f>
        <v>-0.41666666666666624</v>
      </c>
    </row>
    <row r="42" spans="2:44" x14ac:dyDescent="0.35">
      <c r="B42">
        <f t="shared" si="5"/>
        <v>39</v>
      </c>
      <c r="C42" s="76">
        <v>24</v>
      </c>
      <c r="D42" s="76" t="s">
        <v>16</v>
      </c>
      <c r="E42" s="13">
        <v>5.2</v>
      </c>
      <c r="F42" s="13">
        <v>1</v>
      </c>
      <c r="G42" s="13">
        <v>0.8</v>
      </c>
      <c r="H42" s="13">
        <v>1.3</v>
      </c>
      <c r="I42" s="13">
        <v>13.6</v>
      </c>
      <c r="J42" s="14"/>
      <c r="K42" s="20">
        <v>25</v>
      </c>
      <c r="L42" s="21" t="str">
        <f t="shared" ref="L42:L63" si="12">D42</f>
        <v>PF</v>
      </c>
      <c r="M42" s="13">
        <v>3.5</v>
      </c>
      <c r="N42" s="13">
        <v>1.2</v>
      </c>
      <c r="O42" s="13">
        <v>0.7</v>
      </c>
      <c r="P42" s="13">
        <v>0.8</v>
      </c>
      <c r="Q42" s="15">
        <v>12</v>
      </c>
      <c r="R42" s="6"/>
      <c r="S42" s="22">
        <f t="shared" si="10"/>
        <v>-3.6999999999999993</v>
      </c>
      <c r="Y42">
        <f t="shared" si="6"/>
        <v>39</v>
      </c>
      <c r="Z42" s="24">
        <v>29</v>
      </c>
      <c r="AA42" s="24" t="s">
        <v>15</v>
      </c>
      <c r="AB42" s="25">
        <v>6.7</v>
      </c>
      <c r="AC42" s="25">
        <v>4.0999999999999996</v>
      </c>
      <c r="AD42" s="25">
        <v>0.7</v>
      </c>
      <c r="AE42" s="25">
        <v>0.4</v>
      </c>
      <c r="AF42" s="25">
        <v>17.5</v>
      </c>
      <c r="AG42" s="27"/>
      <c r="AH42" s="28">
        <f t="shared" si="7"/>
        <v>30</v>
      </c>
      <c r="AI42" s="29" t="str">
        <f t="shared" si="8"/>
        <v>SF</v>
      </c>
      <c r="AJ42" s="25">
        <v>5.7</v>
      </c>
      <c r="AK42" s="25">
        <v>4.0999999999999996</v>
      </c>
      <c r="AL42" s="25">
        <v>1.2</v>
      </c>
      <c r="AM42" s="25">
        <v>0.3</v>
      </c>
      <c r="AN42" s="26">
        <v>19.8</v>
      </c>
      <c r="AO42" s="6"/>
      <c r="AP42" s="22">
        <f t="shared" si="11"/>
        <v>1.7000000000000028</v>
      </c>
    </row>
    <row r="43" spans="2:44" x14ac:dyDescent="0.35">
      <c r="B43">
        <f t="shared" si="5"/>
        <v>40</v>
      </c>
      <c r="C43" s="76">
        <v>25</v>
      </c>
      <c r="D43" s="76" t="s">
        <v>16</v>
      </c>
      <c r="E43" s="13">
        <v>3.5</v>
      </c>
      <c r="F43" s="13">
        <v>1.2</v>
      </c>
      <c r="G43" s="13">
        <v>0.7</v>
      </c>
      <c r="H43" s="13">
        <v>0.8</v>
      </c>
      <c r="I43" s="13">
        <v>12</v>
      </c>
      <c r="J43" s="14"/>
      <c r="K43" s="20">
        <v>26</v>
      </c>
      <c r="L43" s="21" t="str">
        <f t="shared" si="12"/>
        <v>PF</v>
      </c>
      <c r="M43" s="13">
        <v>4.9000000000000004</v>
      </c>
      <c r="N43" s="13">
        <v>2.8</v>
      </c>
      <c r="O43" s="13">
        <v>0.7</v>
      </c>
      <c r="P43" s="13">
        <v>1.1000000000000001</v>
      </c>
      <c r="Q43" s="15">
        <v>22.6</v>
      </c>
      <c r="R43" s="6"/>
      <c r="S43" s="22">
        <f t="shared" si="10"/>
        <v>13.900000000000002</v>
      </c>
      <c r="Y43">
        <f t="shared" si="6"/>
        <v>40</v>
      </c>
      <c r="Z43" s="76">
        <v>29</v>
      </c>
      <c r="AA43" s="76" t="s">
        <v>15</v>
      </c>
      <c r="AB43" s="13">
        <v>4.0999999999999996</v>
      </c>
      <c r="AC43" s="13">
        <v>2</v>
      </c>
      <c r="AD43" s="13">
        <v>0.9</v>
      </c>
      <c r="AE43" s="13">
        <v>0</v>
      </c>
      <c r="AF43" s="13">
        <v>18</v>
      </c>
      <c r="AG43" s="14"/>
      <c r="AH43" s="20">
        <f t="shared" si="7"/>
        <v>30</v>
      </c>
      <c r="AI43" s="21" t="str">
        <f t="shared" si="8"/>
        <v>SF</v>
      </c>
      <c r="AJ43" s="13">
        <v>4.0999999999999996</v>
      </c>
      <c r="AK43" s="13">
        <v>2.1</v>
      </c>
      <c r="AL43" s="13">
        <v>0.5</v>
      </c>
      <c r="AM43" s="13">
        <v>0.1</v>
      </c>
      <c r="AN43" s="15">
        <v>20.2</v>
      </c>
      <c r="AO43" s="6"/>
      <c r="AP43" s="22">
        <f t="shared" si="11"/>
        <v>2</v>
      </c>
    </row>
    <row r="44" spans="2:44" x14ac:dyDescent="0.35">
      <c r="B44">
        <f t="shared" si="5"/>
        <v>41</v>
      </c>
      <c r="C44" s="76">
        <v>23</v>
      </c>
      <c r="D44" s="76" t="s">
        <v>16</v>
      </c>
      <c r="E44" s="13">
        <v>8</v>
      </c>
      <c r="F44" s="13">
        <v>2.6</v>
      </c>
      <c r="G44" s="13">
        <v>0.5</v>
      </c>
      <c r="H44" s="13">
        <v>0.5</v>
      </c>
      <c r="I44" s="13">
        <v>16.100000000000001</v>
      </c>
      <c r="J44" s="14"/>
      <c r="K44" s="20">
        <v>24</v>
      </c>
      <c r="L44" s="21" t="str">
        <f t="shared" si="12"/>
        <v>PF</v>
      </c>
      <c r="M44" s="13">
        <v>8.6999999999999993</v>
      </c>
      <c r="N44" s="13">
        <v>3.1</v>
      </c>
      <c r="O44" s="13">
        <v>0.7</v>
      </c>
      <c r="P44" s="13">
        <v>0.6</v>
      </c>
      <c r="Q44" s="15">
        <v>21.4</v>
      </c>
      <c r="R44" s="6"/>
      <c r="S44" s="22">
        <f t="shared" si="10"/>
        <v>6.7999999999999972</v>
      </c>
      <c r="Y44">
        <f t="shared" si="6"/>
        <v>41</v>
      </c>
      <c r="Z44" s="76">
        <v>29</v>
      </c>
      <c r="AA44" s="76" t="s">
        <v>15</v>
      </c>
      <c r="AB44" s="13">
        <v>5.3</v>
      </c>
      <c r="AC44" s="13">
        <v>4</v>
      </c>
      <c r="AD44" s="13">
        <v>1.8</v>
      </c>
      <c r="AE44" s="13">
        <v>0.5</v>
      </c>
      <c r="AF44" s="13">
        <v>18.2</v>
      </c>
      <c r="AG44" s="14"/>
      <c r="AH44" s="20">
        <f t="shared" si="7"/>
        <v>30</v>
      </c>
      <c r="AI44" s="21" t="str">
        <f t="shared" si="8"/>
        <v>SF</v>
      </c>
      <c r="AJ44" s="13">
        <v>6.7</v>
      </c>
      <c r="AK44" s="13">
        <v>6</v>
      </c>
      <c r="AL44" s="13">
        <v>1.8</v>
      </c>
      <c r="AM44" s="13">
        <v>0.6</v>
      </c>
      <c r="AN44" s="15">
        <v>19.899999999999999</v>
      </c>
      <c r="AO44" s="6"/>
      <c r="AP44" s="22">
        <f t="shared" si="11"/>
        <v>5.1999999999999993</v>
      </c>
    </row>
    <row r="45" spans="2:44" x14ac:dyDescent="0.35">
      <c r="B45">
        <f t="shared" si="5"/>
        <v>42</v>
      </c>
      <c r="C45" s="76">
        <v>24</v>
      </c>
      <c r="D45" s="76" t="s">
        <v>16</v>
      </c>
      <c r="E45" s="13">
        <v>8.6999999999999993</v>
      </c>
      <c r="F45" s="13">
        <v>3.1</v>
      </c>
      <c r="G45" s="13">
        <v>0.7</v>
      </c>
      <c r="H45" s="13">
        <v>0.6</v>
      </c>
      <c r="I45" s="13">
        <v>21.4</v>
      </c>
      <c r="J45" s="14"/>
      <c r="K45" s="20">
        <v>25</v>
      </c>
      <c r="L45" s="21" t="str">
        <f t="shared" si="12"/>
        <v>PF</v>
      </c>
      <c r="M45" s="13">
        <v>9.6999999999999993</v>
      </c>
      <c r="N45" s="13">
        <v>3.1</v>
      </c>
      <c r="O45" s="13">
        <v>0.8</v>
      </c>
      <c r="P45" s="13">
        <v>0.3</v>
      </c>
      <c r="Q45" s="15">
        <v>19.5</v>
      </c>
      <c r="R45" s="6"/>
      <c r="S45" s="22">
        <f t="shared" si="10"/>
        <v>-1.1000000000000014</v>
      </c>
      <c r="Y45">
        <f t="shared" si="6"/>
        <v>42</v>
      </c>
      <c r="Z45" s="76">
        <v>29</v>
      </c>
      <c r="AA45" s="76" t="s">
        <v>16</v>
      </c>
      <c r="AB45" s="13">
        <v>4.0999999999999996</v>
      </c>
      <c r="AC45" s="13">
        <v>1.3</v>
      </c>
      <c r="AD45" s="13">
        <v>0.7</v>
      </c>
      <c r="AE45" s="13">
        <v>0.3</v>
      </c>
      <c r="AF45" s="13">
        <v>6.8</v>
      </c>
      <c r="AG45" s="14"/>
      <c r="AH45" s="20">
        <f t="shared" si="7"/>
        <v>30</v>
      </c>
      <c r="AI45" s="21" t="str">
        <f t="shared" si="8"/>
        <v>PF</v>
      </c>
      <c r="AJ45" s="13">
        <v>5.8</v>
      </c>
      <c r="AK45" s="13">
        <v>1.9</v>
      </c>
      <c r="AL45" s="13">
        <v>0.7</v>
      </c>
      <c r="AM45" s="13">
        <v>0.7</v>
      </c>
      <c r="AN45" s="15">
        <v>9.6</v>
      </c>
      <c r="AO45" s="6"/>
      <c r="AP45" s="22">
        <f t="shared" si="11"/>
        <v>5.4999999999999964</v>
      </c>
    </row>
    <row r="46" spans="2:44" x14ac:dyDescent="0.35">
      <c r="B46">
        <f t="shared" si="5"/>
        <v>43</v>
      </c>
      <c r="C46" s="76">
        <v>29</v>
      </c>
      <c r="D46" s="76" t="s">
        <v>16</v>
      </c>
      <c r="E46" s="13">
        <v>4.0999999999999996</v>
      </c>
      <c r="F46" s="13">
        <v>1.3</v>
      </c>
      <c r="G46" s="13">
        <v>0.7</v>
      </c>
      <c r="H46" s="13">
        <v>0.3</v>
      </c>
      <c r="I46" s="13">
        <v>6.8</v>
      </c>
      <c r="J46" s="14"/>
      <c r="K46" s="20">
        <v>30</v>
      </c>
      <c r="L46" s="21" t="str">
        <f t="shared" si="12"/>
        <v>PF</v>
      </c>
      <c r="M46" s="13">
        <v>5.8</v>
      </c>
      <c r="N46" s="13">
        <v>1.9</v>
      </c>
      <c r="O46" s="13">
        <v>0.7</v>
      </c>
      <c r="P46" s="13">
        <v>0.7</v>
      </c>
      <c r="Q46" s="15">
        <v>9.6</v>
      </c>
      <c r="R46" s="6"/>
      <c r="S46" s="22">
        <f t="shared" si="10"/>
        <v>5.4999999999999964</v>
      </c>
      <c r="Y46">
        <f t="shared" si="6"/>
        <v>43</v>
      </c>
      <c r="Z46" s="76">
        <v>29</v>
      </c>
      <c r="AA46" s="76" t="s">
        <v>18</v>
      </c>
      <c r="AB46" s="13">
        <v>7.3</v>
      </c>
      <c r="AC46" s="13">
        <v>3.2</v>
      </c>
      <c r="AD46" s="13">
        <v>0.8</v>
      </c>
      <c r="AE46" s="13">
        <v>1.5</v>
      </c>
      <c r="AF46" s="13">
        <v>15.2</v>
      </c>
      <c r="AG46" s="14"/>
      <c r="AH46" s="20">
        <f t="shared" si="7"/>
        <v>30</v>
      </c>
      <c r="AI46" s="21" t="str">
        <f t="shared" si="8"/>
        <v>C</v>
      </c>
      <c r="AJ46" s="13">
        <v>6.8</v>
      </c>
      <c r="AK46" s="13">
        <v>5</v>
      </c>
      <c r="AL46" s="13">
        <v>0.8</v>
      </c>
      <c r="AM46" s="13">
        <v>1.3</v>
      </c>
      <c r="AN46" s="15">
        <v>14</v>
      </c>
      <c r="AO46" s="6"/>
      <c r="AP46" s="44">
        <f t="shared" si="11"/>
        <v>-9.9999999999997868E-2</v>
      </c>
    </row>
    <row r="47" spans="2:44" x14ac:dyDescent="0.35">
      <c r="B47">
        <f t="shared" si="5"/>
        <v>44</v>
      </c>
      <c r="C47" s="76">
        <v>30</v>
      </c>
      <c r="D47" s="76" t="s">
        <v>16</v>
      </c>
      <c r="E47" s="13">
        <v>6.1</v>
      </c>
      <c r="F47" s="13">
        <v>2.6</v>
      </c>
      <c r="G47" s="13">
        <v>0.7</v>
      </c>
      <c r="H47" s="13">
        <v>0.3</v>
      </c>
      <c r="I47" s="13">
        <v>19.8</v>
      </c>
      <c r="J47" s="14"/>
      <c r="K47" s="20">
        <v>31</v>
      </c>
      <c r="L47" s="21" t="str">
        <f t="shared" si="12"/>
        <v>PF</v>
      </c>
      <c r="M47" s="13">
        <v>5.2</v>
      </c>
      <c r="N47" s="13">
        <v>1.9</v>
      </c>
      <c r="O47" s="13">
        <v>0.7</v>
      </c>
      <c r="P47" s="13">
        <v>0.1</v>
      </c>
      <c r="Q47" s="15">
        <v>18.7</v>
      </c>
      <c r="R47" s="6"/>
      <c r="S47" s="22">
        <f t="shared" si="10"/>
        <v>-2.9000000000000021</v>
      </c>
      <c r="Y47">
        <f t="shared" si="6"/>
        <v>44</v>
      </c>
      <c r="Z47" s="76">
        <v>29</v>
      </c>
      <c r="AA47" s="76" t="s">
        <v>18</v>
      </c>
      <c r="AB47" s="13">
        <v>8.6</v>
      </c>
      <c r="AC47" s="13">
        <v>0.8</v>
      </c>
      <c r="AD47" s="13">
        <v>0.4</v>
      </c>
      <c r="AE47" s="13">
        <v>0.4</v>
      </c>
      <c r="AF47" s="13">
        <v>5.8</v>
      </c>
      <c r="AG47" s="14"/>
      <c r="AH47" s="20">
        <f t="shared" si="7"/>
        <v>30</v>
      </c>
      <c r="AI47" s="21" t="str">
        <f t="shared" si="8"/>
        <v>C</v>
      </c>
      <c r="AJ47" s="13">
        <v>3.8</v>
      </c>
      <c r="AK47" s="13">
        <v>0.4</v>
      </c>
      <c r="AL47" s="13">
        <v>0.4</v>
      </c>
      <c r="AM47" s="13">
        <v>0.3</v>
      </c>
      <c r="AN47" s="15">
        <v>1.8</v>
      </c>
      <c r="AO47" s="6"/>
      <c r="AP47" s="22">
        <f t="shared" si="11"/>
        <v>-9.3000000000000007</v>
      </c>
    </row>
    <row r="48" spans="2:44" x14ac:dyDescent="0.35">
      <c r="B48">
        <f t="shared" si="5"/>
        <v>45</v>
      </c>
      <c r="C48" s="76">
        <v>31</v>
      </c>
      <c r="D48" s="76" t="s">
        <v>16</v>
      </c>
      <c r="E48" s="13">
        <v>5.2</v>
      </c>
      <c r="F48" s="13">
        <v>1.9</v>
      </c>
      <c r="G48" s="13">
        <v>0.7</v>
      </c>
      <c r="H48" s="13">
        <v>0.1</v>
      </c>
      <c r="I48" s="13">
        <v>18.7</v>
      </c>
      <c r="J48" s="14"/>
      <c r="K48" s="20">
        <v>32</v>
      </c>
      <c r="L48" s="21" t="str">
        <f t="shared" si="12"/>
        <v>PF</v>
      </c>
      <c r="M48" s="13">
        <v>3.7</v>
      </c>
      <c r="N48" s="13">
        <v>1.5</v>
      </c>
      <c r="O48" s="13">
        <v>0.6</v>
      </c>
      <c r="P48" s="13">
        <v>0.2</v>
      </c>
      <c r="Q48" s="15">
        <v>12.8</v>
      </c>
      <c r="R48" s="6"/>
      <c r="S48" s="22">
        <f t="shared" si="10"/>
        <v>-7.7999999999999972</v>
      </c>
      <c r="Y48">
        <f t="shared" si="6"/>
        <v>45</v>
      </c>
      <c r="Z48" s="76">
        <v>30</v>
      </c>
      <c r="AA48" s="76" t="s">
        <v>14</v>
      </c>
      <c r="AB48" s="13">
        <v>3.6</v>
      </c>
      <c r="AC48" s="13">
        <v>1.6</v>
      </c>
      <c r="AD48" s="13">
        <v>0.9</v>
      </c>
      <c r="AE48" s="13">
        <v>1.1000000000000001</v>
      </c>
      <c r="AF48" s="13">
        <v>8.6</v>
      </c>
      <c r="AG48" s="14"/>
      <c r="AH48" s="20">
        <f t="shared" si="7"/>
        <v>31</v>
      </c>
      <c r="AI48" s="21" t="str">
        <f t="shared" si="8"/>
        <v>SG</v>
      </c>
      <c r="AJ48" s="13">
        <v>4</v>
      </c>
      <c r="AK48" s="13">
        <v>1.6</v>
      </c>
      <c r="AL48" s="13">
        <v>0.9</v>
      </c>
      <c r="AM48" s="13">
        <v>0.7</v>
      </c>
      <c r="AN48" s="15">
        <v>10.3</v>
      </c>
      <c r="AO48" s="6"/>
      <c r="AP48" s="22">
        <f t="shared" si="11"/>
        <v>1.6999999999999993</v>
      </c>
    </row>
    <row r="49" spans="2:44" x14ac:dyDescent="0.35">
      <c r="B49">
        <f t="shared" si="5"/>
        <v>46</v>
      </c>
      <c r="C49" s="76">
        <v>27</v>
      </c>
      <c r="D49" s="76" t="s">
        <v>16</v>
      </c>
      <c r="E49" s="13">
        <v>9</v>
      </c>
      <c r="F49" s="13">
        <v>1.8</v>
      </c>
      <c r="G49" s="13">
        <v>1.5</v>
      </c>
      <c r="H49" s="13">
        <v>0.5</v>
      </c>
      <c r="I49" s="13">
        <v>15.1</v>
      </c>
      <c r="J49" s="14"/>
      <c r="K49" s="20">
        <v>28</v>
      </c>
      <c r="L49" s="21" t="str">
        <f t="shared" si="12"/>
        <v>PF</v>
      </c>
      <c r="M49" s="13">
        <v>6.1</v>
      </c>
      <c r="N49" s="13">
        <v>1.6</v>
      </c>
      <c r="O49" s="13">
        <v>1.5</v>
      </c>
      <c r="P49" s="13">
        <v>0.4</v>
      </c>
      <c r="Q49" s="15">
        <v>11</v>
      </c>
      <c r="R49" s="6"/>
      <c r="S49" s="22">
        <f t="shared" si="10"/>
        <v>-7.2999999999999972</v>
      </c>
      <c r="Y49">
        <f t="shared" si="6"/>
        <v>46</v>
      </c>
      <c r="Z49" s="76">
        <v>30</v>
      </c>
      <c r="AA49" s="76" t="s">
        <v>15</v>
      </c>
      <c r="AB49" s="13">
        <v>6</v>
      </c>
      <c r="AC49" s="13">
        <v>1.9</v>
      </c>
      <c r="AD49" s="13">
        <v>1</v>
      </c>
      <c r="AE49" s="13">
        <v>0.4</v>
      </c>
      <c r="AF49" s="13">
        <v>12.3</v>
      </c>
      <c r="AG49" s="14"/>
      <c r="AH49" s="20">
        <f t="shared" si="7"/>
        <v>31</v>
      </c>
      <c r="AI49" s="21" t="str">
        <f t="shared" si="8"/>
        <v>SF</v>
      </c>
      <c r="AJ49" s="13">
        <v>5.3</v>
      </c>
      <c r="AK49" s="13">
        <v>1.3</v>
      </c>
      <c r="AL49" s="13">
        <v>0.9</v>
      </c>
      <c r="AM49" s="13">
        <v>0.4</v>
      </c>
      <c r="AN49" s="15">
        <v>7.6</v>
      </c>
      <c r="AO49" s="6"/>
      <c r="AP49" s="22">
        <f t="shared" si="11"/>
        <v>-6.1000000000000014</v>
      </c>
    </row>
    <row r="50" spans="2:44" x14ac:dyDescent="0.35">
      <c r="B50">
        <f t="shared" si="5"/>
        <v>47</v>
      </c>
      <c r="C50" s="76">
        <v>30</v>
      </c>
      <c r="D50" s="76" t="s">
        <v>16</v>
      </c>
      <c r="E50" s="13">
        <v>6.5</v>
      </c>
      <c r="F50" s="13">
        <v>2.5</v>
      </c>
      <c r="G50" s="13">
        <v>1.5</v>
      </c>
      <c r="H50" s="13">
        <v>0.4</v>
      </c>
      <c r="I50" s="13">
        <v>12.6</v>
      </c>
      <c r="J50" s="14"/>
      <c r="K50" s="20">
        <v>31</v>
      </c>
      <c r="L50" s="21" t="str">
        <f t="shared" si="12"/>
        <v>PF</v>
      </c>
      <c r="M50" s="13">
        <v>4.9000000000000004</v>
      </c>
      <c r="N50" s="13">
        <v>1.8</v>
      </c>
      <c r="O50" s="13">
        <v>1.4</v>
      </c>
      <c r="P50" s="13">
        <v>0.4</v>
      </c>
      <c r="Q50" s="15">
        <v>10.3</v>
      </c>
      <c r="R50" s="6"/>
      <c r="S50" s="22">
        <f t="shared" si="10"/>
        <v>-4.6999999999999993</v>
      </c>
      <c r="Y50">
        <f t="shared" si="6"/>
        <v>47</v>
      </c>
      <c r="Z50" s="76">
        <v>30</v>
      </c>
      <c r="AA50" s="76" t="s">
        <v>16</v>
      </c>
      <c r="AB50" s="13">
        <v>6.1</v>
      </c>
      <c r="AC50" s="13">
        <v>2.6</v>
      </c>
      <c r="AD50" s="13">
        <v>0.7</v>
      </c>
      <c r="AE50" s="13">
        <v>0.3</v>
      </c>
      <c r="AF50" s="13">
        <v>19.8</v>
      </c>
      <c r="AG50" s="14"/>
      <c r="AH50" s="20">
        <f t="shared" si="7"/>
        <v>31</v>
      </c>
      <c r="AI50" s="21" t="str">
        <f t="shared" si="8"/>
        <v>PF</v>
      </c>
      <c r="AJ50" s="13">
        <v>5.2</v>
      </c>
      <c r="AK50" s="13">
        <v>1.9</v>
      </c>
      <c r="AL50" s="13">
        <v>0.7</v>
      </c>
      <c r="AM50" s="13">
        <v>0.1</v>
      </c>
      <c r="AN50" s="15">
        <v>18.7</v>
      </c>
      <c r="AO50" s="6"/>
      <c r="AP50" s="22">
        <f t="shared" si="11"/>
        <v>-2.9000000000000021</v>
      </c>
    </row>
    <row r="51" spans="2:44" x14ac:dyDescent="0.35">
      <c r="B51">
        <f t="shared" si="5"/>
        <v>48</v>
      </c>
      <c r="C51" s="76">
        <v>24</v>
      </c>
      <c r="D51" s="76" t="s">
        <v>16</v>
      </c>
      <c r="E51" s="13">
        <v>4.0999999999999996</v>
      </c>
      <c r="F51" s="13">
        <v>0.4</v>
      </c>
      <c r="G51" s="13">
        <v>0.3</v>
      </c>
      <c r="H51" s="13">
        <v>0.7</v>
      </c>
      <c r="I51" s="15">
        <v>5.7</v>
      </c>
      <c r="J51" s="14"/>
      <c r="K51" s="20">
        <v>25</v>
      </c>
      <c r="L51" s="21" t="str">
        <f t="shared" si="12"/>
        <v>PF</v>
      </c>
      <c r="M51" s="13">
        <v>7.6</v>
      </c>
      <c r="N51" s="13">
        <v>1.2</v>
      </c>
      <c r="O51" s="13">
        <v>0.6</v>
      </c>
      <c r="P51" s="13">
        <v>1.2</v>
      </c>
      <c r="Q51" s="15">
        <v>8.3000000000000007</v>
      </c>
      <c r="R51" s="6"/>
      <c r="S51" s="22">
        <f t="shared" si="10"/>
        <v>7.6999999999999993</v>
      </c>
      <c r="U51" s="41" t="s">
        <v>23</v>
      </c>
      <c r="Y51">
        <f t="shared" si="6"/>
        <v>48</v>
      </c>
      <c r="Z51" s="76">
        <v>30</v>
      </c>
      <c r="AA51" s="76" t="s">
        <v>16</v>
      </c>
      <c r="AB51" s="13">
        <v>6.5</v>
      </c>
      <c r="AC51" s="13">
        <v>2.5</v>
      </c>
      <c r="AD51" s="13">
        <v>1.5</v>
      </c>
      <c r="AE51" s="13">
        <v>0.4</v>
      </c>
      <c r="AF51" s="15">
        <v>12.6</v>
      </c>
      <c r="AG51" s="14"/>
      <c r="AH51" s="20">
        <f t="shared" si="7"/>
        <v>31</v>
      </c>
      <c r="AI51" s="21" t="str">
        <f t="shared" si="8"/>
        <v>PF</v>
      </c>
      <c r="AJ51" s="13">
        <v>4.9000000000000004</v>
      </c>
      <c r="AK51" s="13">
        <v>1.8</v>
      </c>
      <c r="AL51" s="13">
        <v>1.4</v>
      </c>
      <c r="AM51" s="13">
        <v>0.4</v>
      </c>
      <c r="AN51" s="15">
        <v>10.3</v>
      </c>
      <c r="AO51" s="6"/>
      <c r="AP51" s="22">
        <f t="shared" si="11"/>
        <v>-4.6999999999999993</v>
      </c>
    </row>
    <row r="52" spans="2:44" ht="15" thickBot="1" x14ac:dyDescent="0.4">
      <c r="B52">
        <f t="shared" si="5"/>
        <v>49</v>
      </c>
      <c r="C52" s="45">
        <v>25</v>
      </c>
      <c r="D52" s="45" t="s">
        <v>16</v>
      </c>
      <c r="E52" s="46">
        <v>7.6</v>
      </c>
      <c r="F52" s="46">
        <v>1.2</v>
      </c>
      <c r="G52" s="46">
        <v>0.6</v>
      </c>
      <c r="H52" s="46">
        <v>1.2</v>
      </c>
      <c r="I52" s="46">
        <v>8.3000000000000007</v>
      </c>
      <c r="J52" s="48"/>
      <c r="K52" s="49">
        <v>26</v>
      </c>
      <c r="L52" s="50" t="str">
        <f t="shared" si="12"/>
        <v>PF</v>
      </c>
      <c r="M52" s="46">
        <v>7.4</v>
      </c>
      <c r="N52" s="46">
        <v>1.1000000000000001</v>
      </c>
      <c r="O52" s="46">
        <v>0.7</v>
      </c>
      <c r="P52" s="46">
        <v>0.9</v>
      </c>
      <c r="Q52" s="47">
        <v>6.5</v>
      </c>
      <c r="R52" s="51"/>
      <c r="S52" s="52">
        <f t="shared" si="10"/>
        <v>-2.2999999999999972</v>
      </c>
      <c r="T52" s="53"/>
      <c r="U52" s="54">
        <f>AVERAGE(S41:S52)</f>
        <v>0.22500000000000084</v>
      </c>
      <c r="Y52">
        <f t="shared" si="6"/>
        <v>49</v>
      </c>
      <c r="Z52" s="76">
        <v>31</v>
      </c>
      <c r="AA52" s="76" t="s">
        <v>13</v>
      </c>
      <c r="AB52" s="13">
        <v>5</v>
      </c>
      <c r="AC52" s="13">
        <v>9.1999999999999993</v>
      </c>
      <c r="AD52" s="13">
        <v>2</v>
      </c>
      <c r="AE52" s="13">
        <v>0.1</v>
      </c>
      <c r="AF52" s="13">
        <v>18.100000000000001</v>
      </c>
      <c r="AG52" s="14"/>
      <c r="AH52" s="20">
        <f t="shared" si="7"/>
        <v>32</v>
      </c>
      <c r="AI52" s="21" t="str">
        <f t="shared" si="8"/>
        <v>PG</v>
      </c>
      <c r="AJ52" s="13">
        <v>5.4</v>
      </c>
      <c r="AK52" s="13">
        <v>7.9</v>
      </c>
      <c r="AL52" s="13">
        <v>1.7</v>
      </c>
      <c r="AM52" s="13">
        <v>0.2</v>
      </c>
      <c r="AN52" s="15">
        <v>18.600000000000001</v>
      </c>
      <c r="AO52" s="6"/>
      <c r="AP52" s="22">
        <f t="shared" si="11"/>
        <v>-0.60000000000000853</v>
      </c>
    </row>
    <row r="53" spans="2:44" x14ac:dyDescent="0.35">
      <c r="B53">
        <f t="shared" si="5"/>
        <v>50</v>
      </c>
      <c r="C53" s="24">
        <v>24</v>
      </c>
      <c r="D53" s="24" t="s">
        <v>18</v>
      </c>
      <c r="E53" s="25">
        <v>7.5</v>
      </c>
      <c r="F53" s="25">
        <v>1.2</v>
      </c>
      <c r="G53" s="25">
        <v>0.4</v>
      </c>
      <c r="H53" s="25">
        <v>0.9</v>
      </c>
      <c r="I53" s="26">
        <v>8.5</v>
      </c>
      <c r="J53" s="27"/>
      <c r="K53" s="28">
        <v>25</v>
      </c>
      <c r="L53" s="29" t="str">
        <f t="shared" si="12"/>
        <v>C</v>
      </c>
      <c r="M53" s="25">
        <v>5.5</v>
      </c>
      <c r="N53" s="25">
        <v>1.1000000000000001</v>
      </c>
      <c r="O53" s="25">
        <v>0.4</v>
      </c>
      <c r="P53" s="25">
        <v>0.9</v>
      </c>
      <c r="Q53" s="26">
        <v>11.1</v>
      </c>
      <c r="R53" s="6"/>
      <c r="S53" s="22">
        <f t="shared" si="10"/>
        <v>0.5</v>
      </c>
      <c r="Y53">
        <f t="shared" si="6"/>
        <v>50</v>
      </c>
      <c r="Z53" s="76">
        <v>31</v>
      </c>
      <c r="AA53" s="76" t="s">
        <v>14</v>
      </c>
      <c r="AB53" s="13">
        <v>4</v>
      </c>
      <c r="AC53" s="13">
        <v>1.6</v>
      </c>
      <c r="AD53" s="13">
        <v>0.9</v>
      </c>
      <c r="AE53" s="13">
        <v>0.7</v>
      </c>
      <c r="AF53" s="15">
        <v>10.3</v>
      </c>
      <c r="AG53" s="14"/>
      <c r="AH53" s="20">
        <f t="shared" si="7"/>
        <v>32</v>
      </c>
      <c r="AI53" s="21" t="str">
        <f t="shared" si="8"/>
        <v>SG</v>
      </c>
      <c r="AJ53" s="13">
        <v>3.3</v>
      </c>
      <c r="AK53" s="13">
        <v>1.3</v>
      </c>
      <c r="AL53" s="13">
        <v>1.3</v>
      </c>
      <c r="AM53" s="13">
        <v>0.5</v>
      </c>
      <c r="AN53" s="15">
        <v>8</v>
      </c>
      <c r="AO53" s="6"/>
      <c r="AP53" s="22">
        <f t="shared" si="11"/>
        <v>-3.1000000000000014</v>
      </c>
    </row>
    <row r="54" spans="2:44" x14ac:dyDescent="0.35">
      <c r="B54">
        <f t="shared" si="5"/>
        <v>51</v>
      </c>
      <c r="C54" s="76">
        <v>29</v>
      </c>
      <c r="D54" s="76" t="s">
        <v>18</v>
      </c>
      <c r="E54" s="13">
        <v>7.3</v>
      </c>
      <c r="F54" s="13">
        <v>3.2</v>
      </c>
      <c r="G54" s="13">
        <v>0.8</v>
      </c>
      <c r="H54" s="13">
        <v>1.5</v>
      </c>
      <c r="I54" s="13">
        <v>15.2</v>
      </c>
      <c r="J54" s="14"/>
      <c r="K54" s="20">
        <v>30</v>
      </c>
      <c r="L54" s="21" t="str">
        <f t="shared" si="12"/>
        <v>C</v>
      </c>
      <c r="M54" s="13">
        <v>6.8</v>
      </c>
      <c r="N54" s="13">
        <v>5</v>
      </c>
      <c r="O54" s="13">
        <v>0.8</v>
      </c>
      <c r="P54" s="13">
        <v>1.3</v>
      </c>
      <c r="Q54" s="15">
        <v>14</v>
      </c>
      <c r="R54" s="6"/>
      <c r="S54" s="22">
        <f t="shared" si="10"/>
        <v>-9.9999999999997868E-2</v>
      </c>
      <c r="Y54">
        <f t="shared" si="6"/>
        <v>51</v>
      </c>
      <c r="Z54" s="76">
        <v>31</v>
      </c>
      <c r="AA54" s="76" t="s">
        <v>16</v>
      </c>
      <c r="AB54" s="13">
        <v>5.2</v>
      </c>
      <c r="AC54" s="13">
        <v>1.9</v>
      </c>
      <c r="AD54" s="13">
        <v>0.7</v>
      </c>
      <c r="AE54" s="13">
        <v>0.1</v>
      </c>
      <c r="AF54" s="13">
        <v>18.7</v>
      </c>
      <c r="AG54" s="14"/>
      <c r="AH54" s="20">
        <f t="shared" si="7"/>
        <v>32</v>
      </c>
      <c r="AI54" s="21" t="str">
        <f t="shared" si="8"/>
        <v>PF</v>
      </c>
      <c r="AJ54" s="13">
        <v>3.7</v>
      </c>
      <c r="AK54" s="13">
        <v>1.5</v>
      </c>
      <c r="AL54" s="13">
        <v>0.6</v>
      </c>
      <c r="AM54" s="13">
        <v>0.2</v>
      </c>
      <c r="AN54" s="15">
        <v>12.8</v>
      </c>
      <c r="AO54" s="6"/>
      <c r="AP54" s="22">
        <f t="shared" si="11"/>
        <v>-7.7999999999999972</v>
      </c>
    </row>
    <row r="55" spans="2:44" x14ac:dyDescent="0.35">
      <c r="B55">
        <f t="shared" si="5"/>
        <v>52</v>
      </c>
      <c r="C55" s="76">
        <v>32</v>
      </c>
      <c r="D55" s="76" t="s">
        <v>18</v>
      </c>
      <c r="E55" s="13">
        <v>6.7</v>
      </c>
      <c r="F55" s="13">
        <v>4.2</v>
      </c>
      <c r="G55" s="13">
        <v>0.9</v>
      </c>
      <c r="H55" s="13">
        <v>1.3</v>
      </c>
      <c r="I55" s="13">
        <v>13.6</v>
      </c>
      <c r="J55" s="14"/>
      <c r="K55" s="20">
        <v>33</v>
      </c>
      <c r="L55" s="21" t="str">
        <f t="shared" si="12"/>
        <v>C</v>
      </c>
      <c r="M55" s="13">
        <v>6.8</v>
      </c>
      <c r="N55" s="13">
        <v>4</v>
      </c>
      <c r="O55" s="13">
        <v>0.8</v>
      </c>
      <c r="P55" s="13">
        <v>0.9</v>
      </c>
      <c r="Q55" s="15">
        <v>11.9</v>
      </c>
      <c r="R55" s="6"/>
      <c r="S55" s="22">
        <f t="shared" si="10"/>
        <v>-2.3000000000000007</v>
      </c>
      <c r="Y55">
        <f t="shared" si="6"/>
        <v>52</v>
      </c>
      <c r="Z55" s="76">
        <v>32</v>
      </c>
      <c r="AA55" s="76" t="s">
        <v>14</v>
      </c>
      <c r="AB55" s="13">
        <v>3.3</v>
      </c>
      <c r="AC55" s="13">
        <v>1.3</v>
      </c>
      <c r="AD55" s="13">
        <v>1.3</v>
      </c>
      <c r="AE55" s="13">
        <v>0.5</v>
      </c>
      <c r="AF55" s="13">
        <v>8</v>
      </c>
      <c r="AG55" s="14"/>
      <c r="AH55" s="20">
        <f t="shared" si="7"/>
        <v>33</v>
      </c>
      <c r="AI55" s="21" t="str">
        <f t="shared" si="8"/>
        <v>SG</v>
      </c>
      <c r="AJ55" s="13">
        <v>3.6</v>
      </c>
      <c r="AK55" s="13">
        <v>1.6</v>
      </c>
      <c r="AL55" s="13">
        <v>1.3</v>
      </c>
      <c r="AM55" s="13">
        <v>0.8</v>
      </c>
      <c r="AN55" s="15">
        <v>9.6999999999999993</v>
      </c>
      <c r="AO55" s="6"/>
      <c r="AP55" s="22">
        <f t="shared" si="11"/>
        <v>2.6000000000000014</v>
      </c>
    </row>
    <row r="56" spans="2:44" x14ac:dyDescent="0.35">
      <c r="B56">
        <f t="shared" si="5"/>
        <v>53</v>
      </c>
      <c r="C56" s="76">
        <v>33</v>
      </c>
      <c r="D56" s="76" t="s">
        <v>18</v>
      </c>
      <c r="E56" s="13">
        <v>6.8</v>
      </c>
      <c r="F56" s="13">
        <v>4</v>
      </c>
      <c r="G56" s="13">
        <v>0.8</v>
      </c>
      <c r="H56" s="13">
        <v>0.9</v>
      </c>
      <c r="I56" s="13">
        <v>11.9</v>
      </c>
      <c r="J56" s="14"/>
      <c r="K56" s="20">
        <v>34</v>
      </c>
      <c r="L56" s="21" t="str">
        <f t="shared" si="12"/>
        <v>C</v>
      </c>
      <c r="M56" s="13">
        <v>5.7</v>
      </c>
      <c r="N56" s="13">
        <v>3.4</v>
      </c>
      <c r="O56" s="13">
        <v>0.9</v>
      </c>
      <c r="P56" s="13">
        <v>0.9</v>
      </c>
      <c r="Q56" s="15">
        <v>14.2</v>
      </c>
      <c r="R56" s="6"/>
      <c r="S56" s="22">
        <f t="shared" si="10"/>
        <v>0.69999999999999929</v>
      </c>
      <c r="Y56">
        <f t="shared" si="6"/>
        <v>53</v>
      </c>
      <c r="Z56" s="76">
        <v>32</v>
      </c>
      <c r="AA56" s="76" t="s">
        <v>14</v>
      </c>
      <c r="AB56" s="13">
        <v>2.2000000000000002</v>
      </c>
      <c r="AC56" s="13">
        <v>1.4</v>
      </c>
      <c r="AD56" s="13">
        <v>0.7</v>
      </c>
      <c r="AE56" s="13">
        <v>0.2</v>
      </c>
      <c r="AF56" s="13">
        <v>15</v>
      </c>
      <c r="AG56" s="14"/>
      <c r="AH56" s="20">
        <f t="shared" si="7"/>
        <v>33</v>
      </c>
      <c r="AI56" s="21" t="str">
        <f t="shared" si="8"/>
        <v>SG</v>
      </c>
      <c r="AJ56" s="13">
        <v>2.5</v>
      </c>
      <c r="AK56" s="13">
        <v>3</v>
      </c>
      <c r="AL56" s="13">
        <v>0.5</v>
      </c>
      <c r="AM56" s="13">
        <v>0.1</v>
      </c>
      <c r="AN56" s="15">
        <v>17.100000000000001</v>
      </c>
      <c r="AO56" s="6"/>
      <c r="AP56" s="22">
        <f t="shared" si="11"/>
        <v>3.7000000000000028</v>
      </c>
    </row>
    <row r="57" spans="2:44" x14ac:dyDescent="0.35">
      <c r="B57">
        <f t="shared" si="5"/>
        <v>54</v>
      </c>
      <c r="C57" s="76">
        <v>24</v>
      </c>
      <c r="D57" s="76" t="s">
        <v>18</v>
      </c>
      <c r="E57" s="13">
        <v>6.7</v>
      </c>
      <c r="F57" s="13">
        <v>0.9</v>
      </c>
      <c r="G57" s="13">
        <v>0.4</v>
      </c>
      <c r="H57" s="13">
        <v>0.5</v>
      </c>
      <c r="I57" s="13">
        <v>14.3</v>
      </c>
      <c r="J57" s="14"/>
      <c r="K57" s="20">
        <v>25</v>
      </c>
      <c r="L57" s="21" t="str">
        <f t="shared" si="12"/>
        <v>C</v>
      </c>
      <c r="M57" s="13">
        <v>11</v>
      </c>
      <c r="N57" s="13">
        <v>1.5</v>
      </c>
      <c r="O57" s="13">
        <v>0.5</v>
      </c>
      <c r="P57" s="13">
        <v>0.5</v>
      </c>
      <c r="Q57" s="15">
        <v>14.1</v>
      </c>
      <c r="R57" s="6"/>
      <c r="S57" s="22">
        <f t="shared" si="10"/>
        <v>4.8000000000000007</v>
      </c>
      <c r="Y57">
        <f t="shared" si="6"/>
        <v>54</v>
      </c>
      <c r="Z57" s="76">
        <v>32</v>
      </c>
      <c r="AA57" s="76" t="s">
        <v>18</v>
      </c>
      <c r="AB57" s="13">
        <v>6.7</v>
      </c>
      <c r="AC57" s="13">
        <v>4.2</v>
      </c>
      <c r="AD57" s="13">
        <v>0.9</v>
      </c>
      <c r="AE57" s="13">
        <v>1.3</v>
      </c>
      <c r="AF57" s="13">
        <v>13.6</v>
      </c>
      <c r="AG57" s="14"/>
      <c r="AH57" s="20">
        <f t="shared" si="7"/>
        <v>33</v>
      </c>
      <c r="AI57" s="21" t="str">
        <f t="shared" si="8"/>
        <v>C</v>
      </c>
      <c r="AJ57" s="13">
        <v>6.8</v>
      </c>
      <c r="AK57" s="13">
        <v>4</v>
      </c>
      <c r="AL57" s="13">
        <v>0.8</v>
      </c>
      <c r="AM57" s="13">
        <v>0.9</v>
      </c>
      <c r="AN57" s="15">
        <v>11.9</v>
      </c>
      <c r="AO57" s="6"/>
      <c r="AP57" s="22">
        <f t="shared" si="11"/>
        <v>-2.3000000000000007</v>
      </c>
    </row>
    <row r="58" spans="2:44" x14ac:dyDescent="0.35">
      <c r="B58">
        <f t="shared" si="5"/>
        <v>55</v>
      </c>
      <c r="C58" s="76">
        <v>27</v>
      </c>
      <c r="D58" s="76" t="s">
        <v>18</v>
      </c>
      <c r="E58" s="13">
        <v>7.4</v>
      </c>
      <c r="F58" s="13">
        <v>1</v>
      </c>
      <c r="G58" s="13">
        <v>0.4</v>
      </c>
      <c r="H58" s="13">
        <v>0.7</v>
      </c>
      <c r="I58" s="13">
        <v>8.1</v>
      </c>
      <c r="J58" s="14"/>
      <c r="K58" s="20">
        <v>28</v>
      </c>
      <c r="L58" s="21" t="str">
        <f t="shared" si="12"/>
        <v>C</v>
      </c>
      <c r="M58" s="13">
        <v>11.7</v>
      </c>
      <c r="N58" s="13">
        <v>1.2</v>
      </c>
      <c r="O58" s="13">
        <v>0.5</v>
      </c>
      <c r="P58" s="13">
        <v>0.7</v>
      </c>
      <c r="Q58" s="15">
        <v>12.2</v>
      </c>
      <c r="R58" s="6"/>
      <c r="S58" s="22">
        <f t="shared" si="10"/>
        <v>8.6999999999999957</v>
      </c>
      <c r="Y58">
        <f t="shared" si="6"/>
        <v>55</v>
      </c>
      <c r="Z58" s="76">
        <v>33</v>
      </c>
      <c r="AA58" s="76" t="s">
        <v>13</v>
      </c>
      <c r="AB58" s="13">
        <v>4.5999999999999996</v>
      </c>
      <c r="AC58" s="13">
        <v>8.1999999999999993</v>
      </c>
      <c r="AD58" s="13">
        <v>2</v>
      </c>
      <c r="AE58" s="13">
        <v>0.3</v>
      </c>
      <c r="AF58" s="13">
        <v>15.6</v>
      </c>
      <c r="AG58" s="14"/>
      <c r="AH58" s="20">
        <f t="shared" si="7"/>
        <v>34</v>
      </c>
      <c r="AI58" s="21" t="str">
        <f t="shared" si="8"/>
        <v>PG</v>
      </c>
      <c r="AJ58" s="13">
        <v>5</v>
      </c>
      <c r="AK58" s="13">
        <v>6.7</v>
      </c>
      <c r="AL58" s="13">
        <v>1.6</v>
      </c>
      <c r="AM58" s="13">
        <v>0.2</v>
      </c>
      <c r="AN58" s="15">
        <v>17.600000000000001</v>
      </c>
      <c r="AO58" s="6"/>
      <c r="AP58" s="22">
        <f t="shared" si="11"/>
        <v>0.40000000000000213</v>
      </c>
    </row>
    <row r="59" spans="2:44" x14ac:dyDescent="0.35">
      <c r="B59">
        <f t="shared" si="5"/>
        <v>56</v>
      </c>
      <c r="C59" s="76">
        <v>33</v>
      </c>
      <c r="D59" s="76" t="s">
        <v>18</v>
      </c>
      <c r="E59" s="13">
        <v>6.4</v>
      </c>
      <c r="F59" s="13">
        <v>1.2</v>
      </c>
      <c r="G59" s="13">
        <v>0.8</v>
      </c>
      <c r="H59" s="13">
        <v>0.6</v>
      </c>
      <c r="I59" s="13">
        <v>10.8</v>
      </c>
      <c r="J59" s="14"/>
      <c r="K59" s="20">
        <v>34</v>
      </c>
      <c r="L59" s="21" t="str">
        <f t="shared" si="12"/>
        <v>C</v>
      </c>
      <c r="M59" s="13">
        <v>4.3</v>
      </c>
      <c r="N59" s="13">
        <v>0.8</v>
      </c>
      <c r="O59" s="13">
        <v>0.4</v>
      </c>
      <c r="P59" s="13">
        <v>0.5</v>
      </c>
      <c r="Q59" s="15">
        <v>6.1</v>
      </c>
      <c r="R59" s="6"/>
      <c r="S59" s="22">
        <f t="shared" si="10"/>
        <v>-7.7000000000000011</v>
      </c>
      <c r="Y59">
        <f t="shared" si="6"/>
        <v>56</v>
      </c>
      <c r="Z59" s="76">
        <v>33</v>
      </c>
      <c r="AA59" s="76" t="s">
        <v>16</v>
      </c>
      <c r="AB59" s="13">
        <v>8.6</v>
      </c>
      <c r="AC59" s="13">
        <v>9.1</v>
      </c>
      <c r="AD59" s="13">
        <v>9.1</v>
      </c>
      <c r="AE59" s="13">
        <v>0.9</v>
      </c>
      <c r="AF59" s="13">
        <v>27.5</v>
      </c>
      <c r="AG59" s="14"/>
      <c r="AH59" s="20">
        <v>34</v>
      </c>
      <c r="AI59" s="21" t="s">
        <v>15</v>
      </c>
      <c r="AJ59" s="13">
        <v>8.6</v>
      </c>
      <c r="AK59" s="13">
        <v>8.3000000000000007</v>
      </c>
      <c r="AL59" s="13">
        <v>1.3</v>
      </c>
      <c r="AM59" s="13">
        <v>0.6</v>
      </c>
      <c r="AN59" s="15">
        <v>27.4</v>
      </c>
      <c r="AO59" s="6"/>
      <c r="AP59" s="22">
        <f t="shared" si="11"/>
        <v>-8.9999999999999929</v>
      </c>
    </row>
    <row r="60" spans="2:44" x14ac:dyDescent="0.35">
      <c r="B60">
        <f t="shared" si="5"/>
        <v>57</v>
      </c>
      <c r="C60" s="76">
        <v>28</v>
      </c>
      <c r="D60" s="76" t="s">
        <v>18</v>
      </c>
      <c r="E60" s="13">
        <v>7.4</v>
      </c>
      <c r="F60" s="13">
        <v>0.5</v>
      </c>
      <c r="G60" s="13">
        <v>0.4</v>
      </c>
      <c r="H60" s="13">
        <v>0.7</v>
      </c>
      <c r="I60" s="13">
        <v>5.3</v>
      </c>
      <c r="J60" s="14"/>
      <c r="K60" s="20">
        <v>29</v>
      </c>
      <c r="L60" s="21" t="str">
        <f t="shared" si="12"/>
        <v>C</v>
      </c>
      <c r="M60" s="13">
        <v>8.6</v>
      </c>
      <c r="N60" s="13">
        <v>0.8</v>
      </c>
      <c r="O60" s="13">
        <v>0.4</v>
      </c>
      <c r="P60" s="13">
        <v>0.4</v>
      </c>
      <c r="Q60" s="15">
        <v>5.8</v>
      </c>
      <c r="R60" s="6"/>
      <c r="S60" s="22">
        <f t="shared" si="10"/>
        <v>1.6999999999999993</v>
      </c>
      <c r="Y60">
        <f t="shared" si="6"/>
        <v>57</v>
      </c>
      <c r="Z60" s="76">
        <v>33</v>
      </c>
      <c r="AA60" s="76" t="s">
        <v>18</v>
      </c>
      <c r="AB60" s="13">
        <v>6.8</v>
      </c>
      <c r="AC60" s="13">
        <v>4</v>
      </c>
      <c r="AD60" s="13">
        <v>0.8</v>
      </c>
      <c r="AE60" s="13">
        <v>0.9</v>
      </c>
      <c r="AF60" s="13">
        <v>11.9</v>
      </c>
      <c r="AG60" s="14"/>
      <c r="AH60" s="20">
        <f>Z60+1</f>
        <v>34</v>
      </c>
      <c r="AI60" s="21" t="str">
        <f>AA60</f>
        <v>C</v>
      </c>
      <c r="AJ60" s="13">
        <v>5.7</v>
      </c>
      <c r="AK60" s="13">
        <v>3.4</v>
      </c>
      <c r="AL60" s="13">
        <v>0.9</v>
      </c>
      <c r="AM60" s="13">
        <v>0.9</v>
      </c>
      <c r="AN60" s="15">
        <v>14.2</v>
      </c>
      <c r="AO60" s="6"/>
      <c r="AP60" s="22">
        <f t="shared" si="11"/>
        <v>0.69999999999999929</v>
      </c>
    </row>
    <row r="61" spans="2:44" x14ac:dyDescent="0.35">
      <c r="B61">
        <f t="shared" si="5"/>
        <v>58</v>
      </c>
      <c r="C61" s="76">
        <v>29</v>
      </c>
      <c r="D61" s="76" t="s">
        <v>18</v>
      </c>
      <c r="E61" s="13">
        <v>8.6</v>
      </c>
      <c r="F61" s="13">
        <v>0.8</v>
      </c>
      <c r="G61" s="13">
        <v>0.4</v>
      </c>
      <c r="H61" s="13">
        <v>0.4</v>
      </c>
      <c r="I61" s="13">
        <v>5.8</v>
      </c>
      <c r="J61" s="14"/>
      <c r="K61" s="20">
        <v>30</v>
      </c>
      <c r="L61" s="21" t="str">
        <f t="shared" si="12"/>
        <v>C</v>
      </c>
      <c r="M61" s="13">
        <v>3.8</v>
      </c>
      <c r="N61" s="13">
        <v>0.4</v>
      </c>
      <c r="O61" s="13">
        <v>0.4</v>
      </c>
      <c r="P61" s="13">
        <v>0.3</v>
      </c>
      <c r="Q61" s="15">
        <v>1.8</v>
      </c>
      <c r="R61" s="6"/>
      <c r="S61" s="22">
        <f t="shared" si="10"/>
        <v>-9.3000000000000007</v>
      </c>
      <c r="Y61">
        <f t="shared" si="6"/>
        <v>58</v>
      </c>
      <c r="Z61" s="76">
        <v>33</v>
      </c>
      <c r="AA61" s="76" t="s">
        <v>18</v>
      </c>
      <c r="AB61" s="13">
        <v>6.4</v>
      </c>
      <c r="AC61" s="13">
        <v>1.2</v>
      </c>
      <c r="AD61" s="13">
        <v>0.8</v>
      </c>
      <c r="AE61" s="13">
        <v>0.6</v>
      </c>
      <c r="AF61" s="13">
        <v>10.8</v>
      </c>
      <c r="AG61" s="14"/>
      <c r="AH61" s="20">
        <f>Z61+1</f>
        <v>34</v>
      </c>
      <c r="AI61" s="21" t="str">
        <f>AA61</f>
        <v>C</v>
      </c>
      <c r="AJ61" s="13">
        <v>4.3</v>
      </c>
      <c r="AK61" s="13">
        <v>0.8</v>
      </c>
      <c r="AL61" s="13">
        <v>0.4</v>
      </c>
      <c r="AM61" s="13">
        <v>0.5</v>
      </c>
      <c r="AN61" s="15">
        <v>6.1</v>
      </c>
      <c r="AO61" s="6"/>
      <c r="AP61" s="22">
        <f t="shared" si="11"/>
        <v>-7.7000000000000011</v>
      </c>
    </row>
    <row r="62" spans="2:44" x14ac:dyDescent="0.35">
      <c r="B62">
        <f t="shared" si="5"/>
        <v>59</v>
      </c>
      <c r="C62" s="76">
        <v>26</v>
      </c>
      <c r="D62" s="76" t="s">
        <v>18</v>
      </c>
      <c r="E62" s="13">
        <v>14.5</v>
      </c>
      <c r="F62" s="13">
        <v>1.9</v>
      </c>
      <c r="G62" s="13">
        <v>1.5</v>
      </c>
      <c r="H62" s="13">
        <v>2.1</v>
      </c>
      <c r="I62" s="13">
        <v>20.6</v>
      </c>
      <c r="J62" s="14"/>
      <c r="K62" s="20">
        <v>27</v>
      </c>
      <c r="L62" s="21" t="str">
        <f t="shared" si="12"/>
        <v>C</v>
      </c>
      <c r="M62" s="13">
        <v>12.4</v>
      </c>
      <c r="N62" s="13">
        <v>1.4</v>
      </c>
      <c r="O62" s="13">
        <v>1.1000000000000001</v>
      </c>
      <c r="P62" s="13">
        <v>2.4</v>
      </c>
      <c r="Q62" s="15">
        <v>17.100000000000001</v>
      </c>
      <c r="R62" s="6"/>
      <c r="S62" s="22">
        <f t="shared" si="10"/>
        <v>-6.1999999999999957</v>
      </c>
      <c r="U62" s="41" t="s">
        <v>24</v>
      </c>
      <c r="Y62">
        <f t="shared" si="6"/>
        <v>59</v>
      </c>
      <c r="Z62" s="76">
        <v>34</v>
      </c>
      <c r="AA62" s="76" t="s">
        <v>13</v>
      </c>
      <c r="AB62" s="13">
        <v>5</v>
      </c>
      <c r="AC62" s="13">
        <v>6.7</v>
      </c>
      <c r="AD62" s="13">
        <v>1.6</v>
      </c>
      <c r="AE62" s="13">
        <v>0.2</v>
      </c>
      <c r="AF62" s="13">
        <v>17.600000000000001</v>
      </c>
      <c r="AG62" s="14"/>
      <c r="AH62" s="20">
        <f>Z62+1</f>
        <v>35</v>
      </c>
      <c r="AI62" s="21" t="str">
        <f>AA62</f>
        <v>PG</v>
      </c>
      <c r="AJ62" s="13">
        <v>4.7</v>
      </c>
      <c r="AK62" s="13">
        <v>8.5</v>
      </c>
      <c r="AL62" s="13">
        <v>1.4</v>
      </c>
      <c r="AM62" s="13">
        <v>0.3</v>
      </c>
      <c r="AN62" s="15">
        <v>16</v>
      </c>
      <c r="AO62" s="6"/>
      <c r="AP62" s="22">
        <f t="shared" si="11"/>
        <v>-0.20000000000000284</v>
      </c>
      <c r="AR62" s="41" t="s">
        <v>25</v>
      </c>
    </row>
    <row r="63" spans="2:44" ht="15" thickBot="1" x14ac:dyDescent="0.4">
      <c r="B63">
        <f t="shared" si="5"/>
        <v>60</v>
      </c>
      <c r="C63" s="45">
        <v>27</v>
      </c>
      <c r="D63" s="45" t="s">
        <v>18</v>
      </c>
      <c r="E63" s="46">
        <v>12.4</v>
      </c>
      <c r="F63" s="46">
        <v>1.4</v>
      </c>
      <c r="G63" s="46">
        <v>1.1000000000000001</v>
      </c>
      <c r="H63" s="46">
        <v>2.4</v>
      </c>
      <c r="I63" s="47">
        <v>17.100000000000001</v>
      </c>
      <c r="J63" s="48"/>
      <c r="K63" s="49">
        <v>28</v>
      </c>
      <c r="L63" s="50" t="str">
        <f t="shared" si="12"/>
        <v>C</v>
      </c>
      <c r="M63" s="46">
        <v>12.2</v>
      </c>
      <c r="N63" s="46">
        <v>1.8</v>
      </c>
      <c r="O63" s="46">
        <v>0.8</v>
      </c>
      <c r="P63" s="46">
        <v>1.8</v>
      </c>
      <c r="Q63" s="46">
        <v>18.3</v>
      </c>
      <c r="R63" s="51"/>
      <c r="S63" s="52">
        <f t="shared" si="10"/>
        <v>0.5</v>
      </c>
      <c r="T63" s="53"/>
      <c r="U63" s="55">
        <f>AVERAGE(S53:S63)</f>
        <v>-0.79090909090909101</v>
      </c>
      <c r="Y63">
        <f t="shared" si="6"/>
        <v>60</v>
      </c>
      <c r="Z63" s="45">
        <v>34</v>
      </c>
      <c r="AA63" s="45" t="s">
        <v>14</v>
      </c>
      <c r="AB63" s="46">
        <v>2.4</v>
      </c>
      <c r="AC63" s="46">
        <v>2.7</v>
      </c>
      <c r="AD63" s="46">
        <v>0.4</v>
      </c>
      <c r="AE63" s="46">
        <v>0.2</v>
      </c>
      <c r="AF63" s="47">
        <v>18.100000000000001</v>
      </c>
      <c r="AG63" s="48"/>
      <c r="AH63" s="49">
        <f>Z63+1</f>
        <v>35</v>
      </c>
      <c r="AI63" s="50" t="str">
        <f>AA63</f>
        <v>SG</v>
      </c>
      <c r="AJ63" s="46">
        <v>2.5</v>
      </c>
      <c r="AK63" s="46">
        <v>2</v>
      </c>
      <c r="AL63" s="46">
        <v>0.3</v>
      </c>
      <c r="AM63" s="46">
        <v>0.2</v>
      </c>
      <c r="AN63" s="46">
        <v>15.3</v>
      </c>
      <c r="AO63" s="51"/>
      <c r="AP63" s="52">
        <f t="shared" si="11"/>
        <v>-3.5</v>
      </c>
      <c r="AQ63" s="53"/>
      <c r="AR63" s="54">
        <f>AVERAGE(AP42:AP63)</f>
        <v>-1.5363636363636366</v>
      </c>
    </row>
    <row r="64" spans="2:44" x14ac:dyDescent="0.35">
      <c r="C64" s="30" t="s">
        <v>5</v>
      </c>
      <c r="D64" s="30" t="s">
        <v>6</v>
      </c>
      <c r="E64" s="31" t="s">
        <v>7</v>
      </c>
      <c r="F64" s="31" t="s">
        <v>8</v>
      </c>
      <c r="G64" s="31" t="s">
        <v>9</v>
      </c>
      <c r="H64" s="31" t="s">
        <v>10</v>
      </c>
      <c r="I64" s="31" t="s">
        <v>11</v>
      </c>
      <c r="J64" s="32"/>
      <c r="K64" s="31" t="s">
        <v>5</v>
      </c>
      <c r="L64" s="31" t="str">
        <f t="shared" ref="L64" si="13">D64</f>
        <v>POS</v>
      </c>
      <c r="M64" s="31" t="s">
        <v>7</v>
      </c>
      <c r="N64" s="31" t="s">
        <v>8</v>
      </c>
      <c r="O64" s="31" t="s">
        <v>9</v>
      </c>
      <c r="P64" s="31" t="s">
        <v>10</v>
      </c>
      <c r="Q64" s="31" t="s">
        <v>11</v>
      </c>
      <c r="R64" s="11"/>
      <c r="S64" s="24" t="s">
        <v>12</v>
      </c>
      <c r="Z64" s="30" t="s">
        <v>5</v>
      </c>
      <c r="AA64" s="30" t="s">
        <v>6</v>
      </c>
      <c r="AB64" s="31" t="s">
        <v>7</v>
      </c>
      <c r="AC64" s="31" t="s">
        <v>8</v>
      </c>
      <c r="AD64" s="31" t="s">
        <v>9</v>
      </c>
      <c r="AE64" s="31" t="s">
        <v>10</v>
      </c>
      <c r="AF64" s="31" t="s">
        <v>11</v>
      </c>
      <c r="AG64" s="32"/>
      <c r="AH64" s="31" t="s">
        <v>5</v>
      </c>
      <c r="AI64" s="31" t="str">
        <f t="shared" ref="AI64" si="14">AA64</f>
        <v>POS</v>
      </c>
      <c r="AJ64" s="31" t="s">
        <v>7</v>
      </c>
      <c r="AK64" s="31" t="s">
        <v>8</v>
      </c>
      <c r="AL64" s="31" t="s">
        <v>9</v>
      </c>
      <c r="AM64" s="31" t="s">
        <v>10</v>
      </c>
      <c r="AN64" s="31" t="s">
        <v>11</v>
      </c>
      <c r="AO64" s="11"/>
      <c r="AP64" s="33" t="s">
        <v>12</v>
      </c>
    </row>
    <row r="65" spans="2:42" x14ac:dyDescent="0.35">
      <c r="B65" t="s">
        <v>26</v>
      </c>
      <c r="C65" s="4"/>
      <c r="D65" s="4"/>
      <c r="E65" s="17">
        <f>AVERAGE(E4:E63)</f>
        <v>5.7816666666666645</v>
      </c>
      <c r="F65" s="17">
        <f t="shared" ref="F65:Q65" si="15">AVERAGE(F4:F63)</f>
        <v>3.4116666666666662</v>
      </c>
      <c r="G65" s="17">
        <f t="shared" si="15"/>
        <v>1.1333333333333333</v>
      </c>
      <c r="H65" s="17">
        <f t="shared" si="15"/>
        <v>0.58166666666666667</v>
      </c>
      <c r="I65" s="17">
        <f t="shared" si="15"/>
        <v>15.58333333333333</v>
      </c>
      <c r="J65" s="14"/>
      <c r="K65" s="17"/>
      <c r="L65" s="17"/>
      <c r="M65" s="17">
        <f t="shared" si="15"/>
        <v>5.7416666666666654</v>
      </c>
      <c r="N65" s="17">
        <f t="shared" si="15"/>
        <v>3.4650000000000012</v>
      </c>
      <c r="O65" s="17">
        <f t="shared" si="15"/>
        <v>1.1099999999999999</v>
      </c>
      <c r="P65" s="17">
        <f t="shared" si="15"/>
        <v>0.55166666666666653</v>
      </c>
      <c r="Q65" s="17">
        <f t="shared" si="15"/>
        <v>15.41</v>
      </c>
      <c r="R65" s="11"/>
      <c r="S65" s="1">
        <f t="shared" ref="S65" si="16">(SUM(M65:Q65)-SUM(E65:I65))</f>
        <v>-0.2133333333333276</v>
      </c>
      <c r="Y65" t="s">
        <v>26</v>
      </c>
      <c r="Z65" s="4"/>
      <c r="AA65" s="4"/>
      <c r="AB65" s="17">
        <f>AVERAGE(AB4:AB63)</f>
        <v>5.7816666666666663</v>
      </c>
      <c r="AC65" s="17">
        <f t="shared" ref="AC65:AF65" si="17">AVERAGE(AC4:AC63)</f>
        <v>3.4116666666666662</v>
      </c>
      <c r="AD65" s="17">
        <f t="shared" si="17"/>
        <v>1.2600000000000002</v>
      </c>
      <c r="AE65" s="17">
        <f t="shared" si="17"/>
        <v>0.58166666666666667</v>
      </c>
      <c r="AF65" s="17">
        <f t="shared" si="17"/>
        <v>15.583333333333334</v>
      </c>
      <c r="AG65" s="14"/>
      <c r="AH65" s="17"/>
      <c r="AI65" s="17"/>
      <c r="AJ65" s="17">
        <f t="shared" ref="AJ65:AN65" si="18">AVERAGE(AJ4:AJ63)</f>
        <v>5.7416666666666654</v>
      </c>
      <c r="AK65" s="17">
        <f t="shared" si="18"/>
        <v>3.4650000000000012</v>
      </c>
      <c r="AL65" s="17">
        <f t="shared" si="18"/>
        <v>1.1099999999999999</v>
      </c>
      <c r="AM65" s="17">
        <f t="shared" si="18"/>
        <v>0.55166666666666664</v>
      </c>
      <c r="AN65" s="17">
        <f t="shared" si="18"/>
        <v>15.409999999999998</v>
      </c>
      <c r="AO65" s="11"/>
      <c r="AP65" s="60">
        <f>(SUM(AJ65:AN65)-SUM(AB65:AF65))</f>
        <v>-0.34000000000000341</v>
      </c>
    </row>
    <row r="66" spans="2:42" x14ac:dyDescent="0.3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42" x14ac:dyDescent="0.35">
      <c r="C67" s="11"/>
      <c r="D67" s="11"/>
      <c r="E67" s="11"/>
      <c r="F67" s="11"/>
      <c r="G67" s="11"/>
      <c r="H67" s="11"/>
      <c r="I67" s="11"/>
      <c r="J67" s="4"/>
      <c r="K67" s="11"/>
      <c r="L67" s="11"/>
      <c r="M67" s="11"/>
      <c r="N67" s="11"/>
      <c r="O67" s="11"/>
      <c r="P67" s="11"/>
      <c r="Q67" s="11"/>
      <c r="R67" s="11"/>
      <c r="S67" s="12"/>
    </row>
    <row r="70" spans="2:42" x14ac:dyDescent="0.35">
      <c r="B70" s="91" t="s">
        <v>27</v>
      </c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</row>
    <row r="71" spans="2:42" x14ac:dyDescent="0.35"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</row>
    <row r="72" spans="2:42" x14ac:dyDescent="0.35"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</row>
    <row r="73" spans="2:42" x14ac:dyDescent="0.35"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</row>
    <row r="74" spans="2:42" x14ac:dyDescent="0.35">
      <c r="B74" s="63"/>
      <c r="C74" s="84" t="s">
        <v>13</v>
      </c>
      <c r="D74" s="84"/>
      <c r="E74" s="84" t="s">
        <v>14</v>
      </c>
      <c r="F74" s="84"/>
      <c r="G74" s="84" t="s">
        <v>15</v>
      </c>
      <c r="H74" s="84"/>
      <c r="I74" s="84" t="s">
        <v>16</v>
      </c>
      <c r="J74" s="84"/>
      <c r="K74" s="84" t="s">
        <v>18</v>
      </c>
      <c r="L74" s="84"/>
      <c r="M74" s="64"/>
      <c r="N74" s="84" t="s">
        <v>28</v>
      </c>
      <c r="O74" s="84"/>
      <c r="P74" s="84" t="s">
        <v>29</v>
      </c>
      <c r="Q74" s="84"/>
      <c r="R74" s="84" t="s">
        <v>30</v>
      </c>
      <c r="S74" s="84"/>
      <c r="T74" s="65"/>
      <c r="U74" s="84" t="s">
        <v>31</v>
      </c>
      <c r="V74" s="84"/>
    </row>
    <row r="75" spans="2:42" x14ac:dyDescent="0.35">
      <c r="B75" s="62" t="s">
        <v>32</v>
      </c>
      <c r="C75" s="68" t="s">
        <v>33</v>
      </c>
      <c r="D75" s="57" t="s">
        <v>34</v>
      </c>
      <c r="E75" s="68" t="s">
        <v>33</v>
      </c>
      <c r="F75" s="57" t="s">
        <v>34</v>
      </c>
      <c r="G75" s="68" t="s">
        <v>33</v>
      </c>
      <c r="H75" s="57" t="s">
        <v>34</v>
      </c>
      <c r="I75" s="68" t="s">
        <v>33</v>
      </c>
      <c r="J75" s="57" t="s">
        <v>34</v>
      </c>
      <c r="K75" s="68" t="s">
        <v>33</v>
      </c>
      <c r="L75" s="57" t="s">
        <v>34</v>
      </c>
      <c r="M75" s="62" t="s">
        <v>32</v>
      </c>
      <c r="N75" s="68" t="s">
        <v>33</v>
      </c>
      <c r="O75" s="57" t="s">
        <v>34</v>
      </c>
      <c r="P75" s="68" t="s">
        <v>33</v>
      </c>
      <c r="Q75" s="57" t="s">
        <v>34</v>
      </c>
      <c r="R75" s="68" t="s">
        <v>33</v>
      </c>
      <c r="S75" s="57" t="s">
        <v>34</v>
      </c>
      <c r="T75" s="58"/>
      <c r="U75" s="68" t="s">
        <v>35</v>
      </c>
      <c r="V75" s="61" t="s">
        <v>36</v>
      </c>
    </row>
    <row r="76" spans="2:42" x14ac:dyDescent="0.35">
      <c r="B76" s="62" t="s">
        <v>7</v>
      </c>
      <c r="C76" s="69">
        <f>AVERAGE(E4:E14)</f>
        <v>4.163636363636364</v>
      </c>
      <c r="D76" s="17">
        <f>AVERAGE(M4:M14)</f>
        <v>4.209090909090909</v>
      </c>
      <c r="E76" s="69">
        <f>AVERAGE(E15:E23)</f>
        <v>3.2666666666666666</v>
      </c>
      <c r="F76" s="17">
        <f>AVERAGE(M15:M23)</f>
        <v>3.5777777777777779</v>
      </c>
      <c r="G76" s="69">
        <f>AVERAGE(E24:E40)</f>
        <v>6.0823529411764703</v>
      </c>
      <c r="H76" s="17">
        <f>AVERAGE(M24:M40)</f>
        <v>5.9470588235294111</v>
      </c>
      <c r="I76" s="69">
        <f>AVERAGE(E41:E52)</f>
        <v>6.3833333333333329</v>
      </c>
      <c r="J76" s="17">
        <f>AVERAGE(M41:M52)</f>
        <v>6.3416666666666677</v>
      </c>
      <c r="K76" s="69">
        <f>AVERAGE(E53:E63)</f>
        <v>8.336363636363636</v>
      </c>
      <c r="L76" s="17">
        <f>AVERAGE(M53:M63)</f>
        <v>8.0727272727272741</v>
      </c>
      <c r="M76" s="62" t="s">
        <v>7</v>
      </c>
      <c r="N76" s="69">
        <f>(AVERAGE(AB4:AB17))</f>
        <v>5.1285714285714281</v>
      </c>
      <c r="O76" s="17">
        <f>(AVERAGE(AJ4:AJ17))</f>
        <v>5.8428571428571416</v>
      </c>
      <c r="P76" s="69">
        <f>(AVERAGE(AB18:AB41))</f>
        <v>6.5249999999999995</v>
      </c>
      <c r="Q76" s="17">
        <f>(AVERAGE(AJ18:AJ41))</f>
        <v>6.4291666666666645</v>
      </c>
      <c r="R76" s="69">
        <f>(AVERAGE(AB42:AB63))</f>
        <v>5.3863636363636367</v>
      </c>
      <c r="S76" s="17">
        <f>(AVERAGE(AJ42:AJ63))</f>
        <v>4.9272727272727259</v>
      </c>
      <c r="T76" s="14"/>
      <c r="U76" s="69">
        <f>(SUM(AJ4:AJ63)-SUM(AB4:AB63))</f>
        <v>-2.4000000000000341</v>
      </c>
      <c r="V76" s="70"/>
    </row>
    <row r="77" spans="2:42" x14ac:dyDescent="0.35">
      <c r="B77" s="62" t="s">
        <v>8</v>
      </c>
      <c r="C77" s="69">
        <f>AVERAGE(F4:F14)</f>
        <v>6.9363636363636365</v>
      </c>
      <c r="D77" s="17">
        <f>AVERAGE(N4:N14)</f>
        <v>6.6727272727272728</v>
      </c>
      <c r="E77" s="69">
        <f>AVERAGE(F15:F23)</f>
        <v>1.9555555555555557</v>
      </c>
      <c r="F77" s="17">
        <f>AVERAGE(N15:N23)</f>
        <v>2.5111111111111111</v>
      </c>
      <c r="G77" s="69">
        <f>AVERAGE(F24:F40)</f>
        <v>3.6352941176470588</v>
      </c>
      <c r="H77" s="17">
        <f>AVERAGE(N24:N40)</f>
        <v>3.5882352941176467</v>
      </c>
      <c r="I77" s="69">
        <f>AVERAGE(F41:F52)</f>
        <v>2.3916666666666666</v>
      </c>
      <c r="J77" s="17">
        <f>AVERAGE(N41:N52)</f>
        <v>2.4583333333333335</v>
      </c>
      <c r="K77" s="69">
        <f>AVERAGE(F53:F63)</f>
        <v>1.8454545454545455</v>
      </c>
      <c r="L77" s="17">
        <f>AVERAGE(N53:N63)</f>
        <v>1.9454545454545453</v>
      </c>
      <c r="M77" s="62" t="s">
        <v>8</v>
      </c>
      <c r="N77" s="69">
        <f>(AVERAGE(AC4:AC17))</f>
        <v>2.6428571428571428</v>
      </c>
      <c r="O77" s="17">
        <f>(AVERAGE(AK4:AK17))</f>
        <v>2.7857142857142856</v>
      </c>
      <c r="P77" s="69">
        <f>(AVERAGE(AC18:AC41))</f>
        <v>3.8416666666666663</v>
      </c>
      <c r="Q77" s="17">
        <f>(AVERAGE(AK18:AK41))</f>
        <v>3.9083333333333332</v>
      </c>
      <c r="R77" s="69">
        <f>(AVERAGE(AC42:AC63))</f>
        <v>3.4318181818181825</v>
      </c>
      <c r="S77" s="17">
        <f>(AVERAGE(AK42:AK63))</f>
        <v>3.413636363636364</v>
      </c>
      <c r="T77" s="43"/>
      <c r="U77" s="69">
        <f>(SUM(AK4:AK63)-SUM(AC4:AC63))</f>
        <v>3.2000000000001023</v>
      </c>
      <c r="V77" s="70"/>
    </row>
    <row r="78" spans="2:42" x14ac:dyDescent="0.35">
      <c r="B78" s="62" t="s">
        <v>9</v>
      </c>
      <c r="C78" s="69">
        <f>AVERAGE(G4:G14)</f>
        <v>1.4727272727272724</v>
      </c>
      <c r="D78" s="17">
        <f>AVERAGE(O4:O14)</f>
        <v>1.4272727272727275</v>
      </c>
      <c r="E78" s="69">
        <f>AVERAGE(G15:G23)</f>
        <v>0.88888888888888884</v>
      </c>
      <c r="F78" s="17">
        <f>AVERAGE(O15:O23)</f>
        <v>0.95555555555555527</v>
      </c>
      <c r="G78" s="69">
        <f>AVERAGE(G24:G40)</f>
        <v>1.5117647058823529</v>
      </c>
      <c r="H78" s="17">
        <f>AVERAGE(O24:O40)</f>
        <v>1.4647058823529411</v>
      </c>
      <c r="I78" s="69">
        <f>AVERAGE(G41:G52)</f>
        <v>0.85000000000000009</v>
      </c>
      <c r="J78" s="17">
        <f>AVERAGE(O41:O52)</f>
        <v>0.86666666666666659</v>
      </c>
      <c r="K78" s="69">
        <f>AVERAGE(G53:G63)</f>
        <v>0.71818181818181825</v>
      </c>
      <c r="L78" s="17">
        <f>AVERAGE(O53:O63)</f>
        <v>0.63636363636363646</v>
      </c>
      <c r="M78" s="62" t="s">
        <v>9</v>
      </c>
      <c r="N78" s="69">
        <f>(AVERAGE(AD4:AD17))</f>
        <v>0.94285714285714306</v>
      </c>
      <c r="O78" s="17">
        <f>(AVERAGE(AL4:AL17))</f>
        <v>1.0071428571428573</v>
      </c>
      <c r="P78" s="69">
        <f>(AVERAGE(AD18:AD41))</f>
        <v>1.325</v>
      </c>
      <c r="Q78" s="17">
        <f>(AVERAGE(AL18:AL41))</f>
        <v>1.2958333333333332</v>
      </c>
      <c r="R78" s="69">
        <f>(AVERAGE(AD42:AD63))</f>
        <v>1.3909090909090909</v>
      </c>
      <c r="S78" s="17">
        <f>(AVERAGE(AL42:AL63))</f>
        <v>0.97272727272727266</v>
      </c>
      <c r="T78" s="43"/>
      <c r="U78" s="69">
        <f>(SUM(AL4:AL63)-SUM(AD4:AD63))</f>
        <v>-9.0000000000000142</v>
      </c>
      <c r="V78" s="70"/>
    </row>
    <row r="79" spans="2:42" x14ac:dyDescent="0.35">
      <c r="B79" s="62" t="s">
        <v>10</v>
      </c>
      <c r="C79" s="69">
        <f>AVERAGE(H4:H14)</f>
        <v>0.3</v>
      </c>
      <c r="D79" s="17">
        <f>AVERAGE(P4:P14)</f>
        <v>0.31818181818181818</v>
      </c>
      <c r="E79" s="69">
        <f>AVERAGE(H15:H23)</f>
        <v>0.37777777777777788</v>
      </c>
      <c r="F79" s="17">
        <f>AVERAGE(P15:P23)</f>
        <v>0.33333333333333343</v>
      </c>
      <c r="G79" s="69">
        <f>AVERAGE(H23:H39)</f>
        <v>0.49411764705882355</v>
      </c>
      <c r="H79" s="17">
        <f>AVERAGE(P24:P40)</f>
        <v>0.51176470588235312</v>
      </c>
      <c r="I79" s="69">
        <f>AVERAGE(H41:H52)</f>
        <v>0.6333333333333333</v>
      </c>
      <c r="J79" s="17">
        <f>AVERAGE(P41:P52)</f>
        <v>0.60833333333333339</v>
      </c>
      <c r="K79" s="69">
        <f>AVERAGE(H53:H63)</f>
        <v>1.0909090909090911</v>
      </c>
      <c r="L79" s="17">
        <f>AVERAGE(P53:P63)</f>
        <v>0.96363636363636374</v>
      </c>
      <c r="M79" s="62" t="s">
        <v>10</v>
      </c>
      <c r="N79" s="69">
        <f>(AVERAGE(AE4:AE17))</f>
        <v>0.53571428571428581</v>
      </c>
      <c r="O79" s="17">
        <f>(AVERAGE(AM4:AM17))</f>
        <v>0.5357142857142857</v>
      </c>
      <c r="P79" s="69">
        <f>(AVERAGE(AE18:AE41))</f>
        <v>0.67083333333333339</v>
      </c>
      <c r="Q79" s="17">
        <f>(AVERAGE(AM18:AM41))</f>
        <v>0.63750000000000007</v>
      </c>
      <c r="R79" s="69">
        <f>(AVERAGE(AE42:AE63))</f>
        <v>0.51363636363636367</v>
      </c>
      <c r="S79" s="17">
        <f>(AVERAGE(AM42:AM63))</f>
        <v>0.4681818181818182</v>
      </c>
      <c r="T79" s="43"/>
      <c r="U79" s="69">
        <f>(SUM(AM4:AM63)-SUM(AE4:AE63))</f>
        <v>-1.7999999999999972</v>
      </c>
      <c r="V79" s="70"/>
    </row>
    <row r="80" spans="2:42" x14ac:dyDescent="0.35">
      <c r="B80" s="62" t="s">
        <v>11</v>
      </c>
      <c r="C80" s="69">
        <f>AVERAGE(I4:I14)</f>
        <v>17.727272727272727</v>
      </c>
      <c r="D80" s="17">
        <f>AVERAGE(Q4:Q14)</f>
        <v>17.572727272727274</v>
      </c>
      <c r="E80" s="69">
        <f>AVERAGE(I15:I23)</f>
        <v>12.155555555555557</v>
      </c>
      <c r="F80" s="17">
        <f>AVERAGE(Q15:Q23)</f>
        <v>12.866666666666667</v>
      </c>
      <c r="G80" s="69">
        <f>AVERAGE(I24:I40)</f>
        <v>18.929411764705883</v>
      </c>
      <c r="H80" s="17">
        <f>AVERAGE(Q24:Q40)</f>
        <v>18.164705882352941</v>
      </c>
      <c r="I80" s="69">
        <f>AVERAGE(I41:I52)</f>
        <v>14.799999999999997</v>
      </c>
      <c r="J80" s="17">
        <f>AVERAGE(Q41:Q52)</f>
        <v>15.008333333333335</v>
      </c>
      <c r="K80" s="69">
        <f>AVERAGE(I53:I63)</f>
        <v>11.927272727272726</v>
      </c>
      <c r="L80" s="17">
        <f>AVERAGE(Q53:Q63)</f>
        <v>11.509090909090908</v>
      </c>
      <c r="M80" s="62" t="s">
        <v>11</v>
      </c>
      <c r="N80" s="69">
        <f>(AVERAGE(AF4:AF17))</f>
        <v>12.871428571428572</v>
      </c>
      <c r="O80" s="17">
        <f>(AVERAGE(AN4:AN17))</f>
        <v>13.62142857142857</v>
      </c>
      <c r="P80" s="69">
        <f>(AVERAGE(AF18:AF41))</f>
        <v>18.116666666666671</v>
      </c>
      <c r="Q80" s="17">
        <f>(AVERAGE(AN18:AN41))</f>
        <v>17.791666666666668</v>
      </c>
      <c r="R80" s="69">
        <f>(AVERAGE(AF42:AF63))</f>
        <v>14.545454545454545</v>
      </c>
      <c r="S80" s="17">
        <f>(AVERAGE(AN42:AN63))</f>
        <v>13.950000000000001</v>
      </c>
      <c r="T80" s="43"/>
      <c r="U80" s="69">
        <f>(SUM(AN4:AN63)-SUM(AF4:AF63))</f>
        <v>-10.400000000000091</v>
      </c>
      <c r="V80" s="70"/>
    </row>
    <row r="81" spans="2:49" x14ac:dyDescent="0.35">
      <c r="B81" s="67" t="s">
        <v>31</v>
      </c>
      <c r="C81" s="56">
        <f>SUM(C76:C80)</f>
        <v>30.6</v>
      </c>
      <c r="D81" s="56">
        <f t="shared" ref="D81:S81" si="19">SUM(D76:D80)</f>
        <v>30.200000000000003</v>
      </c>
      <c r="E81" s="56">
        <f t="shared" si="19"/>
        <v>18.644444444444446</v>
      </c>
      <c r="F81" s="56">
        <f t="shared" si="19"/>
        <v>20.244444444444444</v>
      </c>
      <c r="G81" s="56">
        <f t="shared" si="19"/>
        <v>30.652941176470588</v>
      </c>
      <c r="H81" s="56">
        <f t="shared" si="19"/>
        <v>29.676470588235293</v>
      </c>
      <c r="I81" s="56">
        <f t="shared" si="19"/>
        <v>25.05833333333333</v>
      </c>
      <c r="J81" s="56">
        <f t="shared" si="19"/>
        <v>25.283333333333339</v>
      </c>
      <c r="K81" s="56">
        <f t="shared" si="19"/>
        <v>23.918181818181818</v>
      </c>
      <c r="L81" s="56">
        <f t="shared" si="19"/>
        <v>23.127272727272725</v>
      </c>
      <c r="M81" s="66" t="s">
        <v>31</v>
      </c>
      <c r="N81" s="56">
        <f t="shared" si="19"/>
        <v>22.121428571428574</v>
      </c>
      <c r="O81" s="56">
        <f t="shared" si="19"/>
        <v>23.792857142857141</v>
      </c>
      <c r="P81" s="56">
        <f t="shared" si="19"/>
        <v>30.479166666666668</v>
      </c>
      <c r="Q81" s="56">
        <f t="shared" si="19"/>
        <v>30.0625</v>
      </c>
      <c r="R81" s="56">
        <f t="shared" si="19"/>
        <v>25.268181818181819</v>
      </c>
      <c r="S81" s="56">
        <f t="shared" si="19"/>
        <v>23.731818181818184</v>
      </c>
      <c r="T81" s="43"/>
      <c r="U81" s="59">
        <f>SUM(U76:U80)</f>
        <v>-20.400000000000034</v>
      </c>
      <c r="V81" s="59">
        <f>SUM(V76:V80)</f>
        <v>0</v>
      </c>
    </row>
    <row r="83" spans="2:49" x14ac:dyDescent="0.35"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</row>
    <row r="84" spans="2:49" x14ac:dyDescent="0.35"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</row>
    <row r="85" spans="2:49" x14ac:dyDescent="0.35"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</row>
    <row r="86" spans="2:49" x14ac:dyDescent="0.35"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</row>
    <row r="87" spans="2:49" x14ac:dyDescent="0.35"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</row>
    <row r="88" spans="2:49" ht="15" customHeight="1" x14ac:dyDescent="0.35">
      <c r="AI88" s="88" t="s">
        <v>37</v>
      </c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2:49" ht="15" customHeight="1" x14ac:dyDescent="0.35">
      <c r="B89" s="90" t="s">
        <v>38</v>
      </c>
      <c r="C89" s="90"/>
      <c r="D89" s="90"/>
      <c r="E89" s="90"/>
      <c r="F89" s="90"/>
      <c r="G89" s="90"/>
      <c r="H89" s="90"/>
      <c r="I89" s="90"/>
      <c r="J89" s="90"/>
      <c r="K89" s="90"/>
      <c r="S89" s="72"/>
      <c r="V89" s="90" t="s">
        <v>39</v>
      </c>
      <c r="W89" s="90"/>
      <c r="X89" s="90"/>
      <c r="Y89" s="90"/>
      <c r="Z89" s="90"/>
      <c r="AA89" s="90"/>
      <c r="AB89" s="90"/>
      <c r="AC89" s="90"/>
      <c r="AD89" s="90"/>
      <c r="AE89" s="90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2:49" ht="15.75" customHeight="1" x14ac:dyDescent="0.35">
      <c r="B90" s="90"/>
      <c r="C90" s="90"/>
      <c r="D90" s="90"/>
      <c r="E90" s="90"/>
      <c r="F90" s="90"/>
      <c r="G90" s="90"/>
      <c r="H90" s="90"/>
      <c r="I90" s="90"/>
      <c r="J90" s="90"/>
      <c r="K90" s="90"/>
      <c r="S90" s="72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I90" s="1" t="s">
        <v>5</v>
      </c>
      <c r="AJ90" s="1" t="s">
        <v>6</v>
      </c>
      <c r="AK90" s="1" t="s">
        <v>7</v>
      </c>
      <c r="AL90" s="1" t="s">
        <v>8</v>
      </c>
      <c r="AM90" s="1" t="s">
        <v>9</v>
      </c>
      <c r="AN90" s="1" t="s">
        <v>10</v>
      </c>
      <c r="AO90" s="1" t="s">
        <v>11</v>
      </c>
      <c r="AP90" s="43"/>
      <c r="AQ90" s="1" t="s">
        <v>5</v>
      </c>
      <c r="AR90" s="1" t="s">
        <v>6</v>
      </c>
      <c r="AS90" s="1" t="s">
        <v>7</v>
      </c>
      <c r="AT90" s="1" t="s">
        <v>8</v>
      </c>
      <c r="AU90" s="1" t="s">
        <v>9</v>
      </c>
      <c r="AV90" s="1" t="s">
        <v>10</v>
      </c>
      <c r="AW90" s="1" t="s">
        <v>11</v>
      </c>
    </row>
    <row r="91" spans="2:49" ht="16" customHeight="1" x14ac:dyDescent="0.45">
      <c r="B91" s="43"/>
      <c r="C91" s="89" t="s">
        <v>40</v>
      </c>
      <c r="D91" s="89"/>
      <c r="E91" s="89"/>
      <c r="F91" s="89"/>
      <c r="G91" s="89"/>
      <c r="H91" s="43"/>
      <c r="I91" s="89" t="s">
        <v>41</v>
      </c>
      <c r="J91" s="89"/>
      <c r="K91" s="89"/>
      <c r="L91" s="72"/>
      <c r="M91" s="72"/>
      <c r="O91" s="92" t="s">
        <v>42</v>
      </c>
      <c r="P91" s="92"/>
      <c r="Q91" s="92"/>
      <c r="R91" s="92"/>
      <c r="S91" s="92"/>
      <c r="V91" s="43"/>
      <c r="W91" s="89" t="s">
        <v>40</v>
      </c>
      <c r="X91" s="89"/>
      <c r="Y91" s="89"/>
      <c r="Z91" s="89"/>
      <c r="AA91" s="89"/>
      <c r="AB91" s="43"/>
      <c r="AC91" s="89" t="s">
        <v>41</v>
      </c>
      <c r="AD91" s="89"/>
      <c r="AE91" s="89"/>
      <c r="AI91" s="1">
        <v>25</v>
      </c>
      <c r="AJ91" s="1" t="s">
        <v>13</v>
      </c>
      <c r="AK91" s="1">
        <f t="shared" ref="AK91:AK101" si="20">E4*$W$93</f>
        <v>4.141</v>
      </c>
      <c r="AL91" s="1">
        <f t="shared" ref="AL91:AL101" si="21">F4*$W$94</f>
        <v>9.4079999999999995</v>
      </c>
      <c r="AM91" s="1">
        <f t="shared" ref="AM91:AM101" si="22">G4*$W$95</f>
        <v>2.3279999999999998</v>
      </c>
      <c r="AN91" s="1">
        <f t="shared" ref="AN91:AN101" si="23">H4*$W$96</f>
        <v>0.10600000000000001</v>
      </c>
      <c r="AO91" s="1">
        <f t="shared" ref="AO91:AO101" si="24">I4*$W$97</f>
        <v>15.741</v>
      </c>
      <c r="AP91" s="43"/>
      <c r="AQ91" s="1">
        <f>AI91+1</f>
        <v>26</v>
      </c>
      <c r="AR91" s="1" t="str">
        <f t="shared" ref="AR91:AR122" si="25">AJ91</f>
        <v>PG</v>
      </c>
      <c r="AS91" s="1">
        <f>AK91*W101</f>
        <v>4.0995900000000001</v>
      </c>
      <c r="AT91" s="1">
        <f>AL91*X101</f>
        <v>9.5961599999999994</v>
      </c>
      <c r="AU91" s="1">
        <f>AM91*Y101</f>
        <v>2.2814399999999999</v>
      </c>
      <c r="AV91" s="1">
        <f>AN91*Z101</f>
        <v>0.10070000000000001</v>
      </c>
      <c r="AW91" s="1">
        <f>AO91*AA101</f>
        <v>15.426179999999999</v>
      </c>
    </row>
    <row r="92" spans="2:49" x14ac:dyDescent="0.35">
      <c r="B92" s="73" t="s">
        <v>32</v>
      </c>
      <c r="C92" s="30" t="s">
        <v>13</v>
      </c>
      <c r="D92" s="30" t="s">
        <v>14</v>
      </c>
      <c r="E92" s="30" t="s">
        <v>15</v>
      </c>
      <c r="F92" s="30" t="s">
        <v>16</v>
      </c>
      <c r="G92" s="30" t="s">
        <v>18</v>
      </c>
      <c r="H92" s="3"/>
      <c r="I92" s="30" t="s">
        <v>28</v>
      </c>
      <c r="J92" s="30" t="s">
        <v>29</v>
      </c>
      <c r="K92" s="30" t="s">
        <v>30</v>
      </c>
      <c r="L92" s="72"/>
      <c r="M92" s="72"/>
      <c r="O92" s="31" t="s">
        <v>7</v>
      </c>
      <c r="P92" s="31" t="s">
        <v>8</v>
      </c>
      <c r="Q92" s="31" t="s">
        <v>9</v>
      </c>
      <c r="R92" s="31" t="s">
        <v>10</v>
      </c>
      <c r="S92" s="31" t="s">
        <v>11</v>
      </c>
      <c r="V92" s="73" t="s">
        <v>32</v>
      </c>
      <c r="W92" s="30" t="s">
        <v>13</v>
      </c>
      <c r="X92" s="30" t="s">
        <v>14</v>
      </c>
      <c r="Y92" s="30" t="s">
        <v>15</v>
      </c>
      <c r="Z92" s="30" t="s">
        <v>16</v>
      </c>
      <c r="AA92" s="30" t="s">
        <v>18</v>
      </c>
      <c r="AB92" s="3"/>
      <c r="AC92" s="30" t="s">
        <v>28</v>
      </c>
      <c r="AD92" s="30" t="s">
        <v>29</v>
      </c>
      <c r="AE92" s="30" t="s">
        <v>30</v>
      </c>
      <c r="AI92" s="1">
        <v>31</v>
      </c>
      <c r="AJ92" s="1" t="s">
        <v>13</v>
      </c>
      <c r="AK92" s="1">
        <f t="shared" si="20"/>
        <v>5.05</v>
      </c>
      <c r="AL92" s="1">
        <f t="shared" si="21"/>
        <v>8.831999999999999</v>
      </c>
      <c r="AM92" s="1">
        <f t="shared" si="22"/>
        <v>1.94</v>
      </c>
      <c r="AN92" s="1">
        <f t="shared" si="23"/>
        <v>0.10600000000000001</v>
      </c>
      <c r="AO92" s="1">
        <f t="shared" si="24"/>
        <v>17.919</v>
      </c>
      <c r="AP92" s="43"/>
      <c r="AQ92" s="1">
        <f t="shared" ref="AQ92:AQ150" si="26">AI92+1</f>
        <v>32</v>
      </c>
      <c r="AR92" s="1" t="str">
        <f t="shared" si="25"/>
        <v>PG</v>
      </c>
      <c r="AS92" s="1">
        <f t="shared" ref="AS92:AW94" si="27">AK92*W$102</f>
        <v>4.5955000000000004</v>
      </c>
      <c r="AT92" s="1">
        <f t="shared" si="27"/>
        <v>8.7436799999999995</v>
      </c>
      <c r="AU92" s="1">
        <f t="shared" si="27"/>
        <v>1.3579999999999999</v>
      </c>
      <c r="AV92" s="1">
        <f t="shared" si="27"/>
        <v>9.6460000000000018E-2</v>
      </c>
      <c r="AW92" s="1">
        <f t="shared" si="27"/>
        <v>17.20224</v>
      </c>
    </row>
    <row r="93" spans="2:49" x14ac:dyDescent="0.35">
      <c r="B93" s="62" t="s">
        <v>7</v>
      </c>
      <c r="C93" s="80">
        <v>0.72</v>
      </c>
      <c r="D93" s="80">
        <v>0.56999999999999995</v>
      </c>
      <c r="E93" s="80">
        <v>1.05</v>
      </c>
      <c r="F93" s="80">
        <v>1.1000000000000001</v>
      </c>
      <c r="G93" s="80">
        <v>1.44</v>
      </c>
      <c r="H93" s="81"/>
      <c r="I93" s="80">
        <v>0.89</v>
      </c>
      <c r="J93" s="80">
        <v>1.1299999999999999</v>
      </c>
      <c r="K93" s="80">
        <v>0.93</v>
      </c>
      <c r="L93" s="72"/>
      <c r="M93" s="72"/>
      <c r="O93" s="13">
        <v>5.8</v>
      </c>
      <c r="P93" s="13">
        <v>3.4</v>
      </c>
      <c r="Q93" s="13">
        <v>1.1000000000000001</v>
      </c>
      <c r="R93" s="13">
        <v>0.6</v>
      </c>
      <c r="S93" s="13">
        <v>15.6</v>
      </c>
      <c r="V93" s="62" t="s">
        <v>7</v>
      </c>
      <c r="W93" s="80">
        <v>1.01</v>
      </c>
      <c r="X93" s="80">
        <v>1.1000000000000001</v>
      </c>
      <c r="Y93" s="80">
        <v>0.98</v>
      </c>
      <c r="Z93" s="80">
        <v>0.99</v>
      </c>
      <c r="AA93" s="80">
        <v>0.97</v>
      </c>
      <c r="AB93" s="81"/>
      <c r="AC93" s="80">
        <v>1.1399999999999999</v>
      </c>
      <c r="AD93" s="80">
        <v>0.99</v>
      </c>
      <c r="AE93" s="80">
        <v>0.91</v>
      </c>
      <c r="AI93" s="1">
        <v>33</v>
      </c>
      <c r="AJ93" s="1" t="s">
        <v>13</v>
      </c>
      <c r="AK93" s="1">
        <f t="shared" si="20"/>
        <v>4.6459999999999999</v>
      </c>
      <c r="AL93" s="1">
        <f t="shared" si="21"/>
        <v>7.871999999999999</v>
      </c>
      <c r="AM93" s="1">
        <f t="shared" si="22"/>
        <v>1.94</v>
      </c>
      <c r="AN93" s="1">
        <f t="shared" si="23"/>
        <v>0.318</v>
      </c>
      <c r="AO93" s="1">
        <f t="shared" si="24"/>
        <v>15.443999999999999</v>
      </c>
      <c r="AP93" s="43"/>
      <c r="AQ93" s="1">
        <f t="shared" si="26"/>
        <v>34</v>
      </c>
      <c r="AR93" s="1" t="str">
        <f t="shared" si="25"/>
        <v>PG</v>
      </c>
      <c r="AS93" s="1">
        <f t="shared" si="27"/>
        <v>4.2278599999999997</v>
      </c>
      <c r="AT93" s="1">
        <f t="shared" si="27"/>
        <v>7.7932799999999993</v>
      </c>
      <c r="AU93" s="1">
        <f t="shared" si="27"/>
        <v>1.3579999999999999</v>
      </c>
      <c r="AV93" s="1">
        <f t="shared" si="27"/>
        <v>0.28938000000000003</v>
      </c>
      <c r="AW93" s="1">
        <f t="shared" si="27"/>
        <v>14.826239999999999</v>
      </c>
    </row>
    <row r="94" spans="2:49" x14ac:dyDescent="0.35">
      <c r="B94" s="62" t="s">
        <v>8</v>
      </c>
      <c r="C94" s="80">
        <v>2.0299999999999998</v>
      </c>
      <c r="D94" s="80">
        <v>0.56999999999999995</v>
      </c>
      <c r="E94" s="80">
        <v>1.07</v>
      </c>
      <c r="F94" s="80">
        <v>0.7</v>
      </c>
      <c r="G94" s="80">
        <v>0.54</v>
      </c>
      <c r="H94" s="81"/>
      <c r="I94" s="80">
        <v>0.77</v>
      </c>
      <c r="J94" s="80">
        <v>1.1299999999999999</v>
      </c>
      <c r="K94" s="80">
        <v>1.01</v>
      </c>
      <c r="L94" s="72"/>
      <c r="M94" s="72"/>
      <c r="O94" s="72"/>
      <c r="Q94" s="72"/>
      <c r="V94" s="62" t="s">
        <v>8</v>
      </c>
      <c r="W94" s="80">
        <v>0.96</v>
      </c>
      <c r="X94" s="80">
        <v>1.28</v>
      </c>
      <c r="Y94" s="80">
        <v>0.99</v>
      </c>
      <c r="Z94" s="80">
        <v>1.03</v>
      </c>
      <c r="AA94" s="80">
        <v>1.05</v>
      </c>
      <c r="AB94" s="81"/>
      <c r="AC94" s="80">
        <v>1.05</v>
      </c>
      <c r="AD94" s="80">
        <v>1.02</v>
      </c>
      <c r="AE94" s="80">
        <v>0.99</v>
      </c>
      <c r="AI94" s="1">
        <v>34</v>
      </c>
      <c r="AJ94" s="1" t="s">
        <v>13</v>
      </c>
      <c r="AK94" s="1">
        <f t="shared" si="20"/>
        <v>5.05</v>
      </c>
      <c r="AL94" s="1">
        <f t="shared" si="21"/>
        <v>6.4319999999999995</v>
      </c>
      <c r="AM94" s="1">
        <f t="shared" si="22"/>
        <v>1.552</v>
      </c>
      <c r="AN94" s="1">
        <f t="shared" si="23"/>
        <v>0.21200000000000002</v>
      </c>
      <c r="AO94" s="1">
        <f t="shared" si="24"/>
        <v>17.423999999999999</v>
      </c>
      <c r="AP94" s="43"/>
      <c r="AQ94" s="1">
        <f t="shared" si="26"/>
        <v>35</v>
      </c>
      <c r="AR94" s="1" t="str">
        <f t="shared" si="25"/>
        <v>PG</v>
      </c>
      <c r="AS94" s="1">
        <f t="shared" si="27"/>
        <v>4.5955000000000004</v>
      </c>
      <c r="AT94" s="1">
        <f t="shared" si="27"/>
        <v>6.3676799999999991</v>
      </c>
      <c r="AU94" s="1">
        <f t="shared" si="27"/>
        <v>1.0864</v>
      </c>
      <c r="AV94" s="1">
        <f t="shared" si="27"/>
        <v>0.19292000000000004</v>
      </c>
      <c r="AW94" s="1">
        <f t="shared" si="27"/>
        <v>16.727039999999999</v>
      </c>
    </row>
    <row r="95" spans="2:49" x14ac:dyDescent="0.35">
      <c r="B95" s="62" t="s">
        <v>9</v>
      </c>
      <c r="C95" s="80">
        <v>1.3</v>
      </c>
      <c r="D95" s="80">
        <v>0.78</v>
      </c>
      <c r="E95" s="80">
        <v>1.33</v>
      </c>
      <c r="F95" s="80">
        <v>0.75</v>
      </c>
      <c r="G95" s="80">
        <v>0.63</v>
      </c>
      <c r="H95" s="81"/>
      <c r="I95" s="80">
        <v>0.83</v>
      </c>
      <c r="J95" s="80">
        <v>1.17</v>
      </c>
      <c r="K95" s="80">
        <v>1.23</v>
      </c>
      <c r="L95" s="72"/>
      <c r="M95" s="72"/>
      <c r="O95" s="72"/>
      <c r="Q95" s="72"/>
      <c r="V95" s="62" t="s">
        <v>9</v>
      </c>
      <c r="W95" s="80">
        <v>0.97</v>
      </c>
      <c r="X95" s="80">
        <v>1.08</v>
      </c>
      <c r="Y95" s="80">
        <v>0.97</v>
      </c>
      <c r="Z95" s="80">
        <v>1.02</v>
      </c>
      <c r="AA95" s="80">
        <v>0.89</v>
      </c>
      <c r="AB95" s="81"/>
      <c r="AC95" s="80">
        <v>1.07</v>
      </c>
      <c r="AD95" s="80">
        <v>0.98</v>
      </c>
      <c r="AE95" s="80">
        <v>0.7</v>
      </c>
      <c r="AI95" s="1">
        <v>24</v>
      </c>
      <c r="AJ95" s="1" t="s">
        <v>13</v>
      </c>
      <c r="AK95" s="1">
        <f t="shared" si="20"/>
        <v>5.2520000000000007</v>
      </c>
      <c r="AL95" s="1">
        <f t="shared" si="21"/>
        <v>7.2959999999999994</v>
      </c>
      <c r="AM95" s="1">
        <f t="shared" si="22"/>
        <v>0.97</v>
      </c>
      <c r="AN95" s="1">
        <f t="shared" si="23"/>
        <v>0.42400000000000004</v>
      </c>
      <c r="AO95" s="1">
        <f t="shared" si="24"/>
        <v>10.494</v>
      </c>
      <c r="AP95" s="43"/>
      <c r="AQ95" s="1">
        <f t="shared" si="26"/>
        <v>25</v>
      </c>
      <c r="AR95" s="1" t="str">
        <f t="shared" si="25"/>
        <v>PG</v>
      </c>
      <c r="AS95" s="1">
        <f>AK95*W$100</f>
        <v>5.9872800000000002</v>
      </c>
      <c r="AT95" s="1">
        <f>AL95</f>
        <v>7.2959999999999994</v>
      </c>
      <c r="AU95" s="1">
        <f>AM95</f>
        <v>0.97</v>
      </c>
      <c r="AV95" s="1">
        <f>AN95</f>
        <v>0.42400000000000004</v>
      </c>
      <c r="AW95" s="1">
        <f>AO95</f>
        <v>10.494</v>
      </c>
    </row>
    <row r="96" spans="2:49" x14ac:dyDescent="0.35">
      <c r="B96" s="62" t="s">
        <v>10</v>
      </c>
      <c r="C96" s="80">
        <v>0.52</v>
      </c>
      <c r="D96" s="80">
        <v>0.65</v>
      </c>
      <c r="E96" s="80">
        <v>0.85</v>
      </c>
      <c r="F96" s="80">
        <v>1.0900000000000001</v>
      </c>
      <c r="G96" s="80">
        <v>1.88</v>
      </c>
      <c r="H96" s="81"/>
      <c r="I96" s="80">
        <v>0.92</v>
      </c>
      <c r="J96" s="80">
        <v>1.1499999999999999</v>
      </c>
      <c r="K96" s="80">
        <v>0.88</v>
      </c>
      <c r="V96" s="62" t="s">
        <v>10</v>
      </c>
      <c r="W96" s="80">
        <v>1.06</v>
      </c>
      <c r="X96" s="80">
        <v>0.88</v>
      </c>
      <c r="Y96" s="80">
        <v>1.04</v>
      </c>
      <c r="Z96" s="80">
        <v>0.96</v>
      </c>
      <c r="AA96" s="80">
        <v>0.88</v>
      </c>
      <c r="AB96" s="81"/>
      <c r="AC96" s="80">
        <v>1</v>
      </c>
      <c r="AD96" s="80">
        <v>0.95</v>
      </c>
      <c r="AE96" s="80">
        <v>0.91</v>
      </c>
      <c r="AI96" s="1">
        <v>24</v>
      </c>
      <c r="AJ96" s="1" t="s">
        <v>13</v>
      </c>
      <c r="AK96" s="1">
        <f t="shared" si="20"/>
        <v>2.6260000000000003</v>
      </c>
      <c r="AL96" s="1">
        <f t="shared" si="21"/>
        <v>2.4</v>
      </c>
      <c r="AM96" s="1">
        <f t="shared" si="22"/>
        <v>0.873</v>
      </c>
      <c r="AN96" s="1">
        <f t="shared" si="23"/>
        <v>0.318</v>
      </c>
      <c r="AO96" s="1">
        <f t="shared" si="24"/>
        <v>11.484</v>
      </c>
      <c r="AP96" s="43"/>
      <c r="AQ96" s="1">
        <f t="shared" si="26"/>
        <v>25</v>
      </c>
      <c r="AR96" s="1" t="str">
        <f t="shared" si="25"/>
        <v>PG</v>
      </c>
      <c r="AS96" s="1">
        <f t="shared" ref="AS96:AW97" si="28">AK96*W$101</f>
        <v>2.5997400000000002</v>
      </c>
      <c r="AT96" s="1">
        <f t="shared" si="28"/>
        <v>2.448</v>
      </c>
      <c r="AU96" s="1">
        <f t="shared" si="28"/>
        <v>0.85553999999999997</v>
      </c>
      <c r="AV96" s="1">
        <f t="shared" si="28"/>
        <v>0.30209999999999998</v>
      </c>
      <c r="AW96" s="1">
        <f t="shared" si="28"/>
        <v>11.25432</v>
      </c>
    </row>
    <row r="97" spans="2:49" x14ac:dyDescent="0.35">
      <c r="B97" s="62" t="s">
        <v>11</v>
      </c>
      <c r="C97" s="80">
        <v>1.1299999999999999</v>
      </c>
      <c r="D97" s="80">
        <v>0.78</v>
      </c>
      <c r="E97" s="80">
        <v>1.21</v>
      </c>
      <c r="F97" s="80">
        <v>0.95</v>
      </c>
      <c r="G97" s="80">
        <v>0.77</v>
      </c>
      <c r="H97" s="81"/>
      <c r="I97" s="80">
        <v>0.83</v>
      </c>
      <c r="J97" s="80">
        <v>1.1599999999999999</v>
      </c>
      <c r="K97" s="80">
        <v>0.93</v>
      </c>
      <c r="V97" s="62" t="s">
        <v>11</v>
      </c>
      <c r="W97" s="80">
        <v>0.99</v>
      </c>
      <c r="X97" s="80">
        <v>1.06</v>
      </c>
      <c r="Y97" s="80">
        <v>0.96</v>
      </c>
      <c r="Z97" s="80">
        <v>1.01</v>
      </c>
      <c r="AA97" s="80">
        <v>0.96</v>
      </c>
      <c r="AB97" s="81"/>
      <c r="AC97" s="80">
        <v>1.06</v>
      </c>
      <c r="AD97" s="80">
        <v>0.98</v>
      </c>
      <c r="AE97" s="80">
        <v>0.96</v>
      </c>
      <c r="AI97" s="1">
        <v>27</v>
      </c>
      <c r="AJ97" s="1" t="s">
        <v>13</v>
      </c>
      <c r="AK97" s="1">
        <f t="shared" si="20"/>
        <v>2.7270000000000003</v>
      </c>
      <c r="AL97" s="1">
        <f t="shared" si="21"/>
        <v>5.6639999999999997</v>
      </c>
      <c r="AM97" s="1">
        <f t="shared" si="22"/>
        <v>1.1639999999999999</v>
      </c>
      <c r="AN97" s="1">
        <f t="shared" si="23"/>
        <v>0.318</v>
      </c>
      <c r="AO97" s="1">
        <f t="shared" si="24"/>
        <v>15.542999999999999</v>
      </c>
      <c r="AP97" s="43"/>
      <c r="AQ97" s="1">
        <f t="shared" si="26"/>
        <v>28</v>
      </c>
      <c r="AR97" s="1" t="str">
        <f t="shared" si="25"/>
        <v>PG</v>
      </c>
      <c r="AS97" s="1">
        <f t="shared" si="28"/>
        <v>2.6997300000000002</v>
      </c>
      <c r="AT97" s="1">
        <f t="shared" si="28"/>
        <v>5.7772800000000002</v>
      </c>
      <c r="AU97" s="1">
        <f t="shared" si="28"/>
        <v>1.14072</v>
      </c>
      <c r="AV97" s="1">
        <f t="shared" si="28"/>
        <v>0.30209999999999998</v>
      </c>
      <c r="AW97" s="1">
        <f t="shared" si="28"/>
        <v>15.232139999999999</v>
      </c>
    </row>
    <row r="98" spans="2:49" x14ac:dyDescent="0.35">
      <c r="AA98" s="72"/>
      <c r="AI98" s="1">
        <v>28</v>
      </c>
      <c r="AJ98" s="1" t="s">
        <v>13</v>
      </c>
      <c r="AK98" s="1">
        <f t="shared" si="20"/>
        <v>4.04</v>
      </c>
      <c r="AL98" s="1">
        <f t="shared" si="21"/>
        <v>7.4879999999999995</v>
      </c>
      <c r="AM98" s="1">
        <f t="shared" si="22"/>
        <v>1.1639999999999999</v>
      </c>
      <c r="AN98" s="1">
        <f t="shared" si="23"/>
        <v>0.42400000000000004</v>
      </c>
      <c r="AO98" s="1">
        <f t="shared" si="24"/>
        <v>15.147</v>
      </c>
      <c r="AP98" s="43"/>
      <c r="AQ98" s="1">
        <f t="shared" si="26"/>
        <v>29</v>
      </c>
      <c r="AR98" s="1" t="str">
        <f t="shared" si="25"/>
        <v>PG</v>
      </c>
      <c r="AS98" s="1">
        <f t="shared" ref="AS98:AW99" si="29">AK98*W$102</f>
        <v>3.6764000000000001</v>
      </c>
      <c r="AT98" s="1">
        <f t="shared" si="29"/>
        <v>7.4131199999999993</v>
      </c>
      <c r="AU98" s="1">
        <f t="shared" si="29"/>
        <v>0.81479999999999986</v>
      </c>
      <c r="AV98" s="1">
        <f t="shared" si="29"/>
        <v>0.38584000000000007</v>
      </c>
      <c r="AW98" s="1">
        <f t="shared" si="29"/>
        <v>14.541119999999999</v>
      </c>
    </row>
    <row r="99" spans="2:49" x14ac:dyDescent="0.35">
      <c r="C99" s="72"/>
      <c r="D99" s="74"/>
      <c r="W99" t="s">
        <v>7</v>
      </c>
      <c r="X99" t="s">
        <v>8</v>
      </c>
      <c r="Y99" t="s">
        <v>9</v>
      </c>
      <c r="Z99" t="s">
        <v>10</v>
      </c>
      <c r="AA99" s="72" t="s">
        <v>11</v>
      </c>
      <c r="AI99" s="1">
        <v>28</v>
      </c>
      <c r="AJ99" s="1" t="s">
        <v>13</v>
      </c>
      <c r="AK99" s="1">
        <f t="shared" si="20"/>
        <v>4.4440000000000008</v>
      </c>
      <c r="AL99" s="1">
        <f t="shared" si="21"/>
        <v>5.6639999999999997</v>
      </c>
      <c r="AM99" s="1">
        <f t="shared" si="22"/>
        <v>1.1639999999999999</v>
      </c>
      <c r="AN99" s="1">
        <f t="shared" si="23"/>
        <v>0.42400000000000004</v>
      </c>
      <c r="AO99" s="1">
        <f t="shared" si="24"/>
        <v>25.344000000000001</v>
      </c>
      <c r="AP99" s="43"/>
      <c r="AQ99" s="1">
        <f t="shared" si="26"/>
        <v>29</v>
      </c>
      <c r="AR99" s="1" t="str">
        <f t="shared" si="25"/>
        <v>PG</v>
      </c>
      <c r="AS99" s="1">
        <f t="shared" si="29"/>
        <v>4.0440400000000007</v>
      </c>
      <c r="AT99" s="1">
        <f t="shared" si="29"/>
        <v>5.6073599999999999</v>
      </c>
      <c r="AU99" s="1">
        <f t="shared" si="29"/>
        <v>0.81479999999999986</v>
      </c>
      <c r="AV99" s="1">
        <f t="shared" si="29"/>
        <v>0.38584000000000007</v>
      </c>
      <c r="AW99" s="1">
        <f t="shared" si="29"/>
        <v>24.33024</v>
      </c>
    </row>
    <row r="100" spans="2:49" x14ac:dyDescent="0.35">
      <c r="C100" s="72"/>
      <c r="V100" s="77" t="s">
        <v>28</v>
      </c>
      <c r="W100" s="78">
        <f>AC93</f>
        <v>1.1399999999999999</v>
      </c>
      <c r="X100" s="78">
        <f>AC94</f>
        <v>1.05</v>
      </c>
      <c r="Y100" s="78">
        <f>AC95</f>
        <v>1.07</v>
      </c>
      <c r="Z100" s="78">
        <f>AC96</f>
        <v>1</v>
      </c>
      <c r="AA100" s="78">
        <f>AC97</f>
        <v>1.06</v>
      </c>
      <c r="AI100" s="1">
        <v>24</v>
      </c>
      <c r="AJ100" s="1" t="s">
        <v>13</v>
      </c>
      <c r="AK100" s="1">
        <f t="shared" si="20"/>
        <v>3.2320000000000002</v>
      </c>
      <c r="AL100" s="1">
        <f t="shared" si="21"/>
        <v>5.5679999999999996</v>
      </c>
      <c r="AM100" s="1">
        <f t="shared" si="22"/>
        <v>1.1639999999999999</v>
      </c>
      <c r="AN100" s="1">
        <f t="shared" si="23"/>
        <v>0.318</v>
      </c>
      <c r="AO100" s="1">
        <f t="shared" si="24"/>
        <v>24.948</v>
      </c>
      <c r="AP100" s="43"/>
      <c r="AQ100" s="1">
        <f t="shared" si="26"/>
        <v>25</v>
      </c>
      <c r="AR100" s="1" t="str">
        <f t="shared" si="25"/>
        <v>PG</v>
      </c>
      <c r="AS100" s="1">
        <f t="shared" ref="AS100:AW101" si="30">AK100*W$101</f>
        <v>3.1996800000000003</v>
      </c>
      <c r="AT100" s="1">
        <f t="shared" si="30"/>
        <v>5.67936</v>
      </c>
      <c r="AU100" s="1">
        <f t="shared" si="30"/>
        <v>1.14072</v>
      </c>
      <c r="AV100" s="1">
        <f t="shared" si="30"/>
        <v>0.30209999999999998</v>
      </c>
      <c r="AW100" s="1">
        <f t="shared" si="30"/>
        <v>24.44904</v>
      </c>
    </row>
    <row r="101" spans="2:49" x14ac:dyDescent="0.35">
      <c r="C101" s="72"/>
      <c r="V101" s="77" t="s">
        <v>29</v>
      </c>
      <c r="W101" s="78">
        <f>AD93</f>
        <v>0.99</v>
      </c>
      <c r="X101" s="78">
        <f>AD94</f>
        <v>1.02</v>
      </c>
      <c r="Y101" s="78">
        <f>AD95</f>
        <v>0.98</v>
      </c>
      <c r="Z101" s="78">
        <f>AD96</f>
        <v>0.95</v>
      </c>
      <c r="AA101" s="78">
        <f>AD97</f>
        <v>0.98</v>
      </c>
      <c r="AC101" t="s">
        <v>43</v>
      </c>
      <c r="AI101" s="1">
        <v>26</v>
      </c>
      <c r="AJ101" s="1" t="s">
        <v>13</v>
      </c>
      <c r="AK101" s="1">
        <f t="shared" si="20"/>
        <v>5.05</v>
      </c>
      <c r="AL101" s="1">
        <f t="shared" si="21"/>
        <v>6.6239999999999997</v>
      </c>
      <c r="AM101" s="1">
        <f t="shared" si="22"/>
        <v>1.4550000000000001</v>
      </c>
      <c r="AN101" s="1">
        <f t="shared" si="23"/>
        <v>0.53</v>
      </c>
      <c r="AO101" s="1">
        <f t="shared" si="24"/>
        <v>23.562000000000001</v>
      </c>
      <c r="AP101" s="43"/>
      <c r="AQ101" s="1">
        <f t="shared" si="26"/>
        <v>27</v>
      </c>
      <c r="AR101" s="1" t="str">
        <f t="shared" si="25"/>
        <v>PG</v>
      </c>
      <c r="AS101" s="1">
        <f t="shared" si="30"/>
        <v>4.9994999999999994</v>
      </c>
      <c r="AT101" s="1">
        <f t="shared" si="30"/>
        <v>6.7564799999999998</v>
      </c>
      <c r="AU101" s="1">
        <f t="shared" si="30"/>
        <v>1.4258999999999999</v>
      </c>
      <c r="AV101" s="1">
        <f t="shared" si="30"/>
        <v>0.50349999999999995</v>
      </c>
      <c r="AW101" s="1">
        <f t="shared" si="30"/>
        <v>23.09076</v>
      </c>
    </row>
    <row r="102" spans="2:49" x14ac:dyDescent="0.35">
      <c r="C102" s="72"/>
      <c r="V102" s="77" t="s">
        <v>30</v>
      </c>
      <c r="W102" s="78">
        <f>AE93</f>
        <v>0.91</v>
      </c>
      <c r="X102" s="78">
        <f>AE94</f>
        <v>0.99</v>
      </c>
      <c r="Y102" s="78">
        <f>AE95</f>
        <v>0.7</v>
      </c>
      <c r="Z102" s="78">
        <f>AE96</f>
        <v>0.91</v>
      </c>
      <c r="AA102" s="78">
        <f>AE97</f>
        <v>0.96</v>
      </c>
      <c r="AI102" s="1">
        <v>23</v>
      </c>
      <c r="AJ102" s="1" t="s">
        <v>14</v>
      </c>
      <c r="AK102" s="1">
        <f t="shared" ref="AK102:AK110" si="31">E15*$X$93</f>
        <v>3.63</v>
      </c>
      <c r="AL102" s="1">
        <f t="shared" ref="AL102:AL110" si="32">F15*$X$94</f>
        <v>3.2</v>
      </c>
      <c r="AM102" s="1">
        <f t="shared" ref="AM102:AM110" si="33">G15*$X$95</f>
        <v>1.296</v>
      </c>
      <c r="AN102" s="1">
        <f t="shared" ref="AN102:AN110" si="34">H15*$X$96</f>
        <v>0.17600000000000002</v>
      </c>
      <c r="AO102" s="1">
        <f t="shared" ref="AO102:AO110" si="35">I15*$X$97</f>
        <v>14.628000000000002</v>
      </c>
      <c r="AP102" s="43"/>
      <c r="AQ102" s="1">
        <f t="shared" si="26"/>
        <v>24</v>
      </c>
      <c r="AR102" s="1" t="str">
        <f t="shared" si="25"/>
        <v>SG</v>
      </c>
      <c r="AS102" s="1">
        <f>AK102*W$100</f>
        <v>4.1381999999999994</v>
      </c>
      <c r="AT102" s="1">
        <f>AL102*X$100</f>
        <v>3.3600000000000003</v>
      </c>
      <c r="AU102" s="1">
        <f>AM102*Y$100</f>
        <v>1.3867200000000002</v>
      </c>
      <c r="AV102" s="1">
        <f>AN102*Z$100</f>
        <v>0.17600000000000002</v>
      </c>
      <c r="AW102" s="1">
        <f>AO102*AA$100</f>
        <v>15.505680000000003</v>
      </c>
    </row>
    <row r="103" spans="2:49" x14ac:dyDescent="0.35">
      <c r="C103" s="72"/>
      <c r="AI103" s="1">
        <v>30</v>
      </c>
      <c r="AJ103" s="1" t="s">
        <v>14</v>
      </c>
      <c r="AK103" s="1">
        <f t="shared" si="31"/>
        <v>3.9600000000000004</v>
      </c>
      <c r="AL103" s="1">
        <f t="shared" si="32"/>
        <v>2.048</v>
      </c>
      <c r="AM103" s="1">
        <f t="shared" si="33"/>
        <v>0.97200000000000009</v>
      </c>
      <c r="AN103" s="1">
        <f t="shared" si="34"/>
        <v>0.96800000000000008</v>
      </c>
      <c r="AO103" s="1">
        <f t="shared" si="35"/>
        <v>9.1159999999999997</v>
      </c>
      <c r="AP103" s="43"/>
      <c r="AQ103" s="1">
        <f t="shared" si="26"/>
        <v>31</v>
      </c>
      <c r="AR103" s="1" t="str">
        <f t="shared" si="25"/>
        <v>SG</v>
      </c>
      <c r="AS103" s="1">
        <f t="shared" ref="AS103:AW105" si="36">AK103*W$102</f>
        <v>3.6036000000000006</v>
      </c>
      <c r="AT103" s="1">
        <f t="shared" si="36"/>
        <v>2.02752</v>
      </c>
      <c r="AU103" s="1">
        <f t="shared" si="36"/>
        <v>0.6804</v>
      </c>
      <c r="AV103" s="1">
        <f t="shared" si="36"/>
        <v>0.88088000000000011</v>
      </c>
      <c r="AW103" s="1">
        <f t="shared" si="36"/>
        <v>8.75136</v>
      </c>
    </row>
    <row r="104" spans="2:49" x14ac:dyDescent="0.35">
      <c r="C104" s="72"/>
      <c r="E104" s="1" t="s">
        <v>44</v>
      </c>
      <c r="F104" s="79" t="s">
        <v>45</v>
      </c>
      <c r="G104" s="4" t="s">
        <v>46</v>
      </c>
      <c r="H104" s="11"/>
      <c r="AI104" s="1">
        <v>31</v>
      </c>
      <c r="AJ104" s="1" t="s">
        <v>14</v>
      </c>
      <c r="AK104" s="1">
        <f t="shared" si="31"/>
        <v>4.4000000000000004</v>
      </c>
      <c r="AL104" s="1">
        <f t="shared" si="32"/>
        <v>2.048</v>
      </c>
      <c r="AM104" s="1">
        <f t="shared" si="33"/>
        <v>0.97200000000000009</v>
      </c>
      <c r="AN104" s="1">
        <f t="shared" si="34"/>
        <v>0.61599999999999999</v>
      </c>
      <c r="AO104" s="1">
        <f t="shared" si="35"/>
        <v>10.918000000000001</v>
      </c>
      <c r="AP104" s="43"/>
      <c r="AQ104" s="1">
        <f t="shared" si="26"/>
        <v>32</v>
      </c>
      <c r="AR104" s="1" t="str">
        <f t="shared" si="25"/>
        <v>SG</v>
      </c>
      <c r="AS104" s="1">
        <f t="shared" si="36"/>
        <v>4.0040000000000004</v>
      </c>
      <c r="AT104" s="1">
        <f t="shared" si="36"/>
        <v>2.02752</v>
      </c>
      <c r="AU104" s="1">
        <f t="shared" si="36"/>
        <v>0.6804</v>
      </c>
      <c r="AV104" s="1">
        <f t="shared" si="36"/>
        <v>0.56056000000000006</v>
      </c>
      <c r="AW104" s="1">
        <f t="shared" si="36"/>
        <v>10.48128</v>
      </c>
    </row>
    <row r="105" spans="2:49" x14ac:dyDescent="0.35">
      <c r="E105" s="1">
        <v>1</v>
      </c>
      <c r="F105" s="17">
        <f t="shared" ref="F105:F136" si="37">SUM(AS91:AW91)</f>
        <v>31.504069999999999</v>
      </c>
      <c r="G105" s="17">
        <f t="shared" ref="G105:G136" si="38">SUM(M4:Q4)</f>
        <v>35.1</v>
      </c>
      <c r="H105" s="71"/>
      <c r="AI105" s="1">
        <v>32</v>
      </c>
      <c r="AJ105" s="1" t="s">
        <v>14</v>
      </c>
      <c r="AK105" s="1">
        <f t="shared" si="31"/>
        <v>3.63</v>
      </c>
      <c r="AL105" s="1">
        <f t="shared" si="32"/>
        <v>1.6640000000000001</v>
      </c>
      <c r="AM105" s="1">
        <f t="shared" si="33"/>
        <v>1.4040000000000001</v>
      </c>
      <c r="AN105" s="1">
        <f t="shared" si="34"/>
        <v>0.44</v>
      </c>
      <c r="AO105" s="1">
        <f t="shared" si="35"/>
        <v>8.48</v>
      </c>
      <c r="AP105" s="43"/>
      <c r="AQ105" s="1">
        <f t="shared" si="26"/>
        <v>33</v>
      </c>
      <c r="AR105" s="1" t="str">
        <f t="shared" si="25"/>
        <v>SG</v>
      </c>
      <c r="AS105" s="1">
        <f t="shared" si="36"/>
        <v>3.3033000000000001</v>
      </c>
      <c r="AT105" s="1">
        <f t="shared" si="36"/>
        <v>1.6473600000000002</v>
      </c>
      <c r="AU105" s="1">
        <f t="shared" si="36"/>
        <v>0.98280000000000001</v>
      </c>
      <c r="AV105" s="1">
        <f t="shared" si="36"/>
        <v>0.40040000000000003</v>
      </c>
      <c r="AW105" s="1">
        <f t="shared" si="36"/>
        <v>8.1408000000000005</v>
      </c>
    </row>
    <row r="106" spans="2:49" x14ac:dyDescent="0.35">
      <c r="E106" s="1">
        <f>1+E105</f>
        <v>2</v>
      </c>
      <c r="F106" s="17">
        <f t="shared" si="37"/>
        <v>31.99588</v>
      </c>
      <c r="G106" s="17">
        <f t="shared" si="38"/>
        <v>33.799999999999997</v>
      </c>
      <c r="H106" s="71"/>
      <c r="AI106" s="1">
        <v>26</v>
      </c>
      <c r="AJ106" s="1" t="s">
        <v>14</v>
      </c>
      <c r="AK106" s="1">
        <f t="shared" si="31"/>
        <v>4.95</v>
      </c>
      <c r="AL106" s="1">
        <f t="shared" si="32"/>
        <v>4.0960000000000001</v>
      </c>
      <c r="AM106" s="1">
        <f t="shared" si="33"/>
        <v>0.75600000000000001</v>
      </c>
      <c r="AN106" s="1">
        <f t="shared" si="34"/>
        <v>0.17600000000000002</v>
      </c>
      <c r="AO106" s="1">
        <f t="shared" si="35"/>
        <v>16.536000000000001</v>
      </c>
      <c r="AP106" s="43"/>
      <c r="AQ106" s="1">
        <f t="shared" si="26"/>
        <v>27</v>
      </c>
      <c r="AR106" s="1" t="str">
        <f t="shared" si="25"/>
        <v>SG</v>
      </c>
      <c r="AS106" s="1">
        <f>AK106*W$101</f>
        <v>4.9005000000000001</v>
      </c>
      <c r="AT106" s="1">
        <f>AL106*X$101</f>
        <v>4.1779200000000003</v>
      </c>
      <c r="AU106" s="1">
        <f>AM106*Y$101</f>
        <v>0.74087999999999998</v>
      </c>
      <c r="AV106" s="1">
        <f>AN106*Z$101</f>
        <v>0.16720000000000002</v>
      </c>
      <c r="AW106" s="1">
        <f>AO106*AA$101</f>
        <v>16.205280000000002</v>
      </c>
    </row>
    <row r="107" spans="2:49" x14ac:dyDescent="0.35">
      <c r="E107" s="1">
        <f t="shared" ref="E107:E164" si="39">1+E106</f>
        <v>3</v>
      </c>
      <c r="F107" s="17">
        <f t="shared" si="37"/>
        <v>28.494759999999999</v>
      </c>
      <c r="G107" s="17">
        <f t="shared" si="38"/>
        <v>31.1</v>
      </c>
      <c r="H107" s="71"/>
      <c r="AI107" s="1">
        <v>32</v>
      </c>
      <c r="AJ107" s="1" t="s">
        <v>14</v>
      </c>
      <c r="AK107" s="1">
        <f t="shared" si="31"/>
        <v>2.4200000000000004</v>
      </c>
      <c r="AL107" s="1">
        <f t="shared" si="32"/>
        <v>1.7919999999999998</v>
      </c>
      <c r="AM107" s="1">
        <f t="shared" si="33"/>
        <v>0.75600000000000001</v>
      </c>
      <c r="AN107" s="1">
        <f t="shared" si="34"/>
        <v>0.17600000000000002</v>
      </c>
      <c r="AO107" s="1">
        <f t="shared" si="35"/>
        <v>15.9</v>
      </c>
      <c r="AP107" s="43"/>
      <c r="AQ107" s="1">
        <f t="shared" si="26"/>
        <v>33</v>
      </c>
      <c r="AR107" s="1" t="str">
        <f t="shared" si="25"/>
        <v>SG</v>
      </c>
      <c r="AS107" s="1">
        <f t="shared" ref="AS107:AW108" si="40">AK107*W$102</f>
        <v>2.2022000000000004</v>
      </c>
      <c r="AT107" s="1">
        <f t="shared" si="40"/>
        <v>1.7740799999999999</v>
      </c>
      <c r="AU107" s="1">
        <f t="shared" si="40"/>
        <v>0.5292</v>
      </c>
      <c r="AV107" s="1">
        <f t="shared" si="40"/>
        <v>0.16016000000000002</v>
      </c>
      <c r="AW107" s="1">
        <f t="shared" si="40"/>
        <v>15.263999999999999</v>
      </c>
    </row>
    <row r="108" spans="2:49" x14ac:dyDescent="0.35">
      <c r="E108" s="1">
        <f t="shared" si="39"/>
        <v>4</v>
      </c>
      <c r="F108" s="17">
        <f t="shared" si="37"/>
        <v>28.969539999999999</v>
      </c>
      <c r="G108" s="17">
        <f t="shared" si="38"/>
        <v>30.9</v>
      </c>
      <c r="H108" s="71"/>
      <c r="AI108" s="1">
        <v>34</v>
      </c>
      <c r="AJ108" s="1" t="s">
        <v>14</v>
      </c>
      <c r="AK108" s="1">
        <f t="shared" si="31"/>
        <v>2.64</v>
      </c>
      <c r="AL108" s="1">
        <f t="shared" si="32"/>
        <v>3.4560000000000004</v>
      </c>
      <c r="AM108" s="1">
        <f t="shared" si="33"/>
        <v>0.43200000000000005</v>
      </c>
      <c r="AN108" s="1">
        <f t="shared" si="34"/>
        <v>0.17600000000000002</v>
      </c>
      <c r="AO108" s="1">
        <f t="shared" si="35"/>
        <v>19.186000000000003</v>
      </c>
      <c r="AP108" s="43"/>
      <c r="AQ108" s="1">
        <f t="shared" si="26"/>
        <v>35</v>
      </c>
      <c r="AR108" s="1" t="str">
        <f t="shared" si="25"/>
        <v>SG</v>
      </c>
      <c r="AS108" s="1">
        <f t="shared" si="40"/>
        <v>2.4024000000000001</v>
      </c>
      <c r="AT108" s="1">
        <f t="shared" si="40"/>
        <v>3.4214400000000005</v>
      </c>
      <c r="AU108" s="1">
        <f t="shared" si="40"/>
        <v>0.3024</v>
      </c>
      <c r="AV108" s="1">
        <f t="shared" si="40"/>
        <v>0.16016000000000002</v>
      </c>
      <c r="AW108" s="1">
        <f t="shared" si="40"/>
        <v>18.418560000000003</v>
      </c>
    </row>
    <row r="109" spans="2:49" x14ac:dyDescent="0.35">
      <c r="E109" s="1">
        <f t="shared" si="39"/>
        <v>5</v>
      </c>
      <c r="F109" s="17">
        <f t="shared" si="37"/>
        <v>25.171279999999999</v>
      </c>
      <c r="G109" s="17">
        <f t="shared" si="38"/>
        <v>23.9</v>
      </c>
      <c r="H109" s="71"/>
      <c r="AI109" s="1">
        <v>20</v>
      </c>
      <c r="AJ109" s="1" t="s">
        <v>14</v>
      </c>
      <c r="AK109" s="1">
        <f t="shared" si="31"/>
        <v>2.2000000000000002</v>
      </c>
      <c r="AL109" s="1">
        <f t="shared" si="32"/>
        <v>1.4080000000000001</v>
      </c>
      <c r="AM109" s="1">
        <f t="shared" si="33"/>
        <v>0.75600000000000001</v>
      </c>
      <c r="AN109" s="1">
        <f t="shared" si="34"/>
        <v>8.8000000000000009E-2</v>
      </c>
      <c r="AO109" s="1">
        <f t="shared" si="35"/>
        <v>8.1620000000000008</v>
      </c>
      <c r="AP109" s="43"/>
      <c r="AQ109" s="1">
        <f t="shared" si="26"/>
        <v>21</v>
      </c>
      <c r="AR109" s="1" t="str">
        <f t="shared" si="25"/>
        <v>SG</v>
      </c>
      <c r="AS109" s="1">
        <f>AK109*W$100</f>
        <v>2.508</v>
      </c>
      <c r="AT109" s="1">
        <f>AL109*X$100</f>
        <v>1.4784000000000002</v>
      </c>
      <c r="AU109" s="1">
        <f>AM109*Y$100</f>
        <v>0.80892000000000008</v>
      </c>
      <c r="AV109" s="1">
        <f>AN109*Z$100</f>
        <v>8.8000000000000009E-2</v>
      </c>
      <c r="AW109" s="1">
        <f>AO109*AA$100</f>
        <v>8.651720000000001</v>
      </c>
    </row>
    <row r="110" spans="2:49" x14ac:dyDescent="0.35">
      <c r="E110" s="1">
        <f t="shared" si="39"/>
        <v>6</v>
      </c>
      <c r="F110" s="17">
        <f t="shared" si="37"/>
        <v>17.459700000000002</v>
      </c>
      <c r="G110" s="17">
        <f t="shared" si="38"/>
        <v>16.600000000000001</v>
      </c>
      <c r="H110" s="71"/>
      <c r="AI110" s="1">
        <v>25</v>
      </c>
      <c r="AJ110" s="1" t="s">
        <v>14</v>
      </c>
      <c r="AK110" s="1">
        <f t="shared" si="31"/>
        <v>4.51</v>
      </c>
      <c r="AL110" s="1">
        <f t="shared" si="32"/>
        <v>2.8160000000000003</v>
      </c>
      <c r="AM110" s="1">
        <f t="shared" si="33"/>
        <v>1.296</v>
      </c>
      <c r="AN110" s="1">
        <f t="shared" si="34"/>
        <v>0.17600000000000002</v>
      </c>
      <c r="AO110" s="1">
        <f t="shared" si="35"/>
        <v>13.038000000000002</v>
      </c>
      <c r="AP110" s="43"/>
      <c r="AQ110" s="1">
        <f t="shared" si="26"/>
        <v>26</v>
      </c>
      <c r="AR110" s="1" t="str">
        <f t="shared" si="25"/>
        <v>SG</v>
      </c>
      <c r="AS110" s="1">
        <f t="shared" ref="AS110:AW113" si="41">AK110*W$101</f>
        <v>4.4649000000000001</v>
      </c>
      <c r="AT110" s="1">
        <f t="shared" si="41"/>
        <v>2.8723200000000002</v>
      </c>
      <c r="AU110" s="1">
        <f t="shared" si="41"/>
        <v>1.2700800000000001</v>
      </c>
      <c r="AV110" s="1">
        <f t="shared" si="41"/>
        <v>0.16720000000000002</v>
      </c>
      <c r="AW110" s="1">
        <f t="shared" si="41"/>
        <v>12.777240000000003</v>
      </c>
    </row>
    <row r="111" spans="2:49" x14ac:dyDescent="0.35">
      <c r="E111" s="1">
        <f t="shared" si="39"/>
        <v>7</v>
      </c>
      <c r="F111" s="17">
        <f t="shared" si="37"/>
        <v>25.151969999999999</v>
      </c>
      <c r="G111" s="17">
        <f t="shared" si="38"/>
        <v>28.700000000000003</v>
      </c>
      <c r="H111" s="71"/>
      <c r="AI111" s="1">
        <v>25</v>
      </c>
      <c r="AJ111" s="1" t="s">
        <v>15</v>
      </c>
      <c r="AK111" s="1">
        <f t="shared" ref="AK111:AK127" si="42">E24*$Y$93</f>
        <v>7.1539999999999999</v>
      </c>
      <c r="AL111" s="1">
        <f t="shared" ref="AL111:AL127" si="43">F24*$Y$94</f>
        <v>8.5139999999999993</v>
      </c>
      <c r="AM111" s="1">
        <f t="shared" ref="AM111:AM127" si="44">G24*$Y$95</f>
        <v>1.552</v>
      </c>
      <c r="AN111" s="1">
        <f t="shared" ref="AN111:AN127" si="45">H24*$Y$96</f>
        <v>1.04</v>
      </c>
      <c r="AO111" s="1">
        <f t="shared" ref="AO111:AO127" si="46">I24*$Y$97</f>
        <v>28.511999999999997</v>
      </c>
      <c r="AP111" s="43"/>
      <c r="AQ111" s="1">
        <f t="shared" si="26"/>
        <v>26</v>
      </c>
      <c r="AR111" s="1" t="str">
        <f t="shared" si="25"/>
        <v>SF</v>
      </c>
      <c r="AS111" s="1">
        <f t="shared" si="41"/>
        <v>7.0824600000000002</v>
      </c>
      <c r="AT111" s="1">
        <f t="shared" si="41"/>
        <v>8.6842799999999993</v>
      </c>
      <c r="AU111" s="1">
        <f t="shared" si="41"/>
        <v>1.5209600000000001</v>
      </c>
      <c r="AV111" s="1">
        <f t="shared" si="41"/>
        <v>0.98799999999999999</v>
      </c>
      <c r="AW111" s="1">
        <f t="shared" si="41"/>
        <v>27.941759999999995</v>
      </c>
    </row>
    <row r="112" spans="2:49" x14ac:dyDescent="0.35">
      <c r="E112" s="1">
        <f t="shared" si="39"/>
        <v>8</v>
      </c>
      <c r="F112" s="17">
        <f t="shared" si="37"/>
        <v>26.83128</v>
      </c>
      <c r="G112" s="17">
        <f t="shared" si="38"/>
        <v>26</v>
      </c>
      <c r="H112" s="71"/>
      <c r="AI112" s="1">
        <v>27</v>
      </c>
      <c r="AJ112" s="1" t="s">
        <v>15</v>
      </c>
      <c r="AK112" s="1">
        <f t="shared" si="42"/>
        <v>8.0359999999999996</v>
      </c>
      <c r="AL112" s="1">
        <f t="shared" si="43"/>
        <v>4.95</v>
      </c>
      <c r="AM112" s="1">
        <f t="shared" si="44"/>
        <v>0.97</v>
      </c>
      <c r="AN112" s="1">
        <f t="shared" si="45"/>
        <v>1.248</v>
      </c>
      <c r="AO112" s="1">
        <f t="shared" si="46"/>
        <v>27.071999999999999</v>
      </c>
      <c r="AP112" s="43"/>
      <c r="AQ112" s="1">
        <f t="shared" si="26"/>
        <v>28</v>
      </c>
      <c r="AR112" s="1" t="str">
        <f t="shared" si="25"/>
        <v>SF</v>
      </c>
      <c r="AS112" s="1">
        <f t="shared" si="41"/>
        <v>7.9556399999999998</v>
      </c>
      <c r="AT112" s="1">
        <f t="shared" si="41"/>
        <v>5.0490000000000004</v>
      </c>
      <c r="AU112" s="1">
        <f t="shared" si="41"/>
        <v>0.9506</v>
      </c>
      <c r="AV112" s="1">
        <f t="shared" si="41"/>
        <v>1.1856</v>
      </c>
      <c r="AW112" s="1">
        <f t="shared" si="41"/>
        <v>26.530559999999998</v>
      </c>
    </row>
    <row r="113" spans="5:49" x14ac:dyDescent="0.35">
      <c r="E113" s="1">
        <f t="shared" si="39"/>
        <v>9</v>
      </c>
      <c r="F113" s="17">
        <f t="shared" si="37"/>
        <v>35.182279999999999</v>
      </c>
      <c r="G113" s="17">
        <f t="shared" si="38"/>
        <v>30.5</v>
      </c>
      <c r="H113" s="71"/>
      <c r="AI113" s="1">
        <v>24</v>
      </c>
      <c r="AJ113" s="1" t="s">
        <v>15</v>
      </c>
      <c r="AK113" s="1">
        <f t="shared" si="42"/>
        <v>5.2919999999999998</v>
      </c>
      <c r="AL113" s="1">
        <f t="shared" si="43"/>
        <v>2.673</v>
      </c>
      <c r="AM113" s="1">
        <f t="shared" si="44"/>
        <v>1.552</v>
      </c>
      <c r="AN113" s="1">
        <f t="shared" si="45"/>
        <v>0.83200000000000007</v>
      </c>
      <c r="AO113" s="1">
        <f t="shared" si="46"/>
        <v>7.5839999999999996</v>
      </c>
      <c r="AP113" s="43"/>
      <c r="AQ113" s="1">
        <f t="shared" si="26"/>
        <v>25</v>
      </c>
      <c r="AR113" s="1" t="str">
        <f t="shared" si="25"/>
        <v>SF</v>
      </c>
      <c r="AS113" s="1">
        <f t="shared" si="41"/>
        <v>5.2390799999999995</v>
      </c>
      <c r="AT113" s="1">
        <f t="shared" si="41"/>
        <v>2.7264599999999999</v>
      </c>
      <c r="AU113" s="1">
        <f t="shared" si="41"/>
        <v>1.5209600000000001</v>
      </c>
      <c r="AV113" s="1">
        <f t="shared" si="41"/>
        <v>0.79039999999999999</v>
      </c>
      <c r="AW113" s="1">
        <f t="shared" si="41"/>
        <v>7.4323199999999998</v>
      </c>
    </row>
    <row r="114" spans="5:49" x14ac:dyDescent="0.35">
      <c r="E114" s="1">
        <f t="shared" si="39"/>
        <v>10</v>
      </c>
      <c r="F114" s="17">
        <f t="shared" si="37"/>
        <v>34.770899999999997</v>
      </c>
      <c r="G114" s="17">
        <f t="shared" si="38"/>
        <v>34.699999999999996</v>
      </c>
      <c r="H114" s="71"/>
      <c r="AI114" s="1">
        <v>23</v>
      </c>
      <c r="AJ114" s="1" t="s">
        <v>15</v>
      </c>
      <c r="AK114" s="1">
        <f t="shared" si="42"/>
        <v>4.2139999999999995</v>
      </c>
      <c r="AL114" s="1">
        <f t="shared" si="43"/>
        <v>1.782</v>
      </c>
      <c r="AM114" s="1">
        <f t="shared" si="44"/>
        <v>1.649</v>
      </c>
      <c r="AN114" s="1">
        <f t="shared" si="45"/>
        <v>0.312</v>
      </c>
      <c r="AO114" s="1">
        <f t="shared" si="46"/>
        <v>8.5440000000000005</v>
      </c>
      <c r="AP114" s="43"/>
      <c r="AQ114" s="1">
        <f t="shared" si="26"/>
        <v>24</v>
      </c>
      <c r="AR114" s="1" t="str">
        <f t="shared" si="25"/>
        <v>SF</v>
      </c>
      <c r="AS114" s="1">
        <f>AK114*W$100</f>
        <v>4.8039599999999991</v>
      </c>
      <c r="AT114" s="1">
        <f>AL114*X$100</f>
        <v>1.8711000000000002</v>
      </c>
      <c r="AU114" s="1">
        <f>AM114*Y$100</f>
        <v>1.7644300000000002</v>
      </c>
      <c r="AV114" s="1">
        <f>AN114*Z$100</f>
        <v>0.312</v>
      </c>
      <c r="AW114" s="1">
        <f>AO114*AA$100</f>
        <v>9.0566400000000016</v>
      </c>
    </row>
    <row r="115" spans="5:49" x14ac:dyDescent="0.35">
      <c r="E115" s="1">
        <f t="shared" si="39"/>
        <v>11</v>
      </c>
      <c r="F115" s="17">
        <f t="shared" si="37"/>
        <v>36.776139999999998</v>
      </c>
      <c r="G115" s="17">
        <f t="shared" si="38"/>
        <v>40.9</v>
      </c>
      <c r="H115" s="71"/>
      <c r="AI115" s="1">
        <v>24</v>
      </c>
      <c r="AJ115" s="1" t="s">
        <v>15</v>
      </c>
      <c r="AK115" s="1">
        <f t="shared" si="42"/>
        <v>5.4879999999999995</v>
      </c>
      <c r="AL115" s="1">
        <f t="shared" si="43"/>
        <v>3.762</v>
      </c>
      <c r="AM115" s="1">
        <f t="shared" si="44"/>
        <v>1.746</v>
      </c>
      <c r="AN115" s="1">
        <f t="shared" si="45"/>
        <v>0.624</v>
      </c>
      <c r="AO115" s="1">
        <f t="shared" si="46"/>
        <v>14.304</v>
      </c>
      <c r="AP115" s="43"/>
      <c r="AQ115" s="1">
        <f t="shared" si="26"/>
        <v>25</v>
      </c>
      <c r="AR115" s="1" t="str">
        <f t="shared" si="25"/>
        <v>SF</v>
      </c>
      <c r="AS115" s="1">
        <f t="shared" ref="AS115:AW116" si="47">AK115*W$101</f>
        <v>5.4331199999999997</v>
      </c>
      <c r="AT115" s="1">
        <f t="shared" si="47"/>
        <v>3.83724</v>
      </c>
      <c r="AU115" s="1">
        <f t="shared" si="47"/>
        <v>1.7110799999999999</v>
      </c>
      <c r="AV115" s="1">
        <f t="shared" si="47"/>
        <v>0.59279999999999999</v>
      </c>
      <c r="AW115" s="1">
        <f t="shared" si="47"/>
        <v>14.01792</v>
      </c>
    </row>
    <row r="116" spans="5:49" x14ac:dyDescent="0.35">
      <c r="E116" s="1">
        <f t="shared" si="39"/>
        <v>12</v>
      </c>
      <c r="F116" s="17">
        <f t="shared" si="37"/>
        <v>24.566600000000001</v>
      </c>
      <c r="G116" s="17">
        <f t="shared" si="38"/>
        <v>22.4</v>
      </c>
      <c r="H116" s="71"/>
      <c r="AI116" s="1">
        <v>26</v>
      </c>
      <c r="AJ116" s="1" t="s">
        <v>15</v>
      </c>
      <c r="AK116" s="1">
        <f t="shared" si="42"/>
        <v>5.0960000000000001</v>
      </c>
      <c r="AL116" s="1">
        <f t="shared" si="43"/>
        <v>3.2669999999999999</v>
      </c>
      <c r="AM116" s="1">
        <f t="shared" si="44"/>
        <v>1.649</v>
      </c>
      <c r="AN116" s="1">
        <f t="shared" si="45"/>
        <v>0.624</v>
      </c>
      <c r="AO116" s="1">
        <f t="shared" si="46"/>
        <v>10.368</v>
      </c>
      <c r="AP116" s="43"/>
      <c r="AQ116" s="1">
        <f t="shared" si="26"/>
        <v>27</v>
      </c>
      <c r="AR116" s="1" t="str">
        <f t="shared" si="25"/>
        <v>SF</v>
      </c>
      <c r="AS116" s="1">
        <f t="shared" si="47"/>
        <v>5.0450400000000002</v>
      </c>
      <c r="AT116" s="1">
        <f t="shared" si="47"/>
        <v>3.3323399999999999</v>
      </c>
      <c r="AU116" s="1">
        <f t="shared" si="47"/>
        <v>1.61602</v>
      </c>
      <c r="AV116" s="1">
        <f t="shared" si="47"/>
        <v>0.59279999999999999</v>
      </c>
      <c r="AW116" s="1">
        <f t="shared" si="47"/>
        <v>10.160640000000001</v>
      </c>
    </row>
    <row r="117" spans="5:49" x14ac:dyDescent="0.35">
      <c r="E117" s="1">
        <f t="shared" si="39"/>
        <v>13</v>
      </c>
      <c r="F117" s="17">
        <f t="shared" si="37"/>
        <v>15.943760000000001</v>
      </c>
      <c r="G117" s="17">
        <f t="shared" si="38"/>
        <v>17.5</v>
      </c>
      <c r="H117" s="71"/>
      <c r="AI117" s="1">
        <v>28</v>
      </c>
      <c r="AJ117" s="1" t="s">
        <v>15</v>
      </c>
      <c r="AK117" s="1">
        <f t="shared" si="42"/>
        <v>6.0759999999999996</v>
      </c>
      <c r="AL117" s="1">
        <f t="shared" si="43"/>
        <v>2.4750000000000001</v>
      </c>
      <c r="AM117" s="1">
        <f t="shared" si="44"/>
        <v>1.552</v>
      </c>
      <c r="AN117" s="1">
        <f t="shared" si="45"/>
        <v>0.312</v>
      </c>
      <c r="AO117" s="1">
        <f t="shared" si="46"/>
        <v>13.824</v>
      </c>
      <c r="AP117" s="43"/>
      <c r="AQ117" s="1">
        <f t="shared" si="26"/>
        <v>29</v>
      </c>
      <c r="AR117" s="1" t="str">
        <f t="shared" si="25"/>
        <v>SF</v>
      </c>
      <c r="AS117" s="1">
        <f>AK117*W$102</f>
        <v>5.5291600000000001</v>
      </c>
      <c r="AT117" s="1">
        <f>AL117*X$102</f>
        <v>2.45025</v>
      </c>
      <c r="AU117" s="1">
        <f>AM117*Y$102</f>
        <v>1.0864</v>
      </c>
      <c r="AV117" s="1">
        <f>AN117*Z$102</f>
        <v>0.28392000000000001</v>
      </c>
      <c r="AW117" s="1">
        <f>AO117*AA$102</f>
        <v>13.271039999999999</v>
      </c>
    </row>
    <row r="118" spans="5:49" x14ac:dyDescent="0.35">
      <c r="E118" s="1">
        <f t="shared" si="39"/>
        <v>14</v>
      </c>
      <c r="F118" s="17">
        <f t="shared" si="37"/>
        <v>17.75376</v>
      </c>
      <c r="G118" s="17">
        <f t="shared" si="38"/>
        <v>14.399999999999999</v>
      </c>
      <c r="H118" s="71"/>
      <c r="AI118" s="1">
        <v>26</v>
      </c>
      <c r="AJ118" s="1" t="s">
        <v>15</v>
      </c>
      <c r="AK118" s="1">
        <f t="shared" si="42"/>
        <v>6.468</v>
      </c>
      <c r="AL118" s="1">
        <f t="shared" si="43"/>
        <v>3.2669999999999999</v>
      </c>
      <c r="AM118" s="1">
        <f t="shared" si="44"/>
        <v>1.552</v>
      </c>
      <c r="AN118" s="1">
        <f t="shared" si="45"/>
        <v>0.41600000000000004</v>
      </c>
      <c r="AO118" s="1">
        <f t="shared" si="46"/>
        <v>22.751999999999999</v>
      </c>
      <c r="AP118" s="43"/>
      <c r="AQ118" s="1">
        <f t="shared" si="26"/>
        <v>27</v>
      </c>
      <c r="AR118" s="1" t="str">
        <f t="shared" si="25"/>
        <v>SF</v>
      </c>
      <c r="AS118" s="1">
        <f>AK118*W$101</f>
        <v>6.4033199999999999</v>
      </c>
      <c r="AT118" s="1">
        <f>AL118*X$101</f>
        <v>3.3323399999999999</v>
      </c>
      <c r="AU118" s="1">
        <f>AM118*Y$101</f>
        <v>1.5209600000000001</v>
      </c>
      <c r="AV118" s="1">
        <f>AN118*Z$101</f>
        <v>0.3952</v>
      </c>
      <c r="AW118" s="1">
        <f>AO118*AA$101</f>
        <v>22.296959999999999</v>
      </c>
    </row>
    <row r="119" spans="5:49" x14ac:dyDescent="0.35">
      <c r="E119" s="1">
        <f t="shared" si="39"/>
        <v>15</v>
      </c>
      <c r="F119" s="17">
        <f t="shared" si="37"/>
        <v>14.47466</v>
      </c>
      <c r="G119" s="17">
        <f t="shared" si="38"/>
        <v>17</v>
      </c>
      <c r="H119" s="71"/>
      <c r="AI119" s="1">
        <v>28</v>
      </c>
      <c r="AJ119" s="1" t="s">
        <v>15</v>
      </c>
      <c r="AK119" s="1">
        <f t="shared" si="42"/>
        <v>8.0359999999999996</v>
      </c>
      <c r="AL119" s="1">
        <f t="shared" si="43"/>
        <v>4.0589999999999993</v>
      </c>
      <c r="AM119" s="1">
        <f t="shared" si="44"/>
        <v>2.1339999999999999</v>
      </c>
      <c r="AN119" s="1">
        <f t="shared" si="45"/>
        <v>0.41600000000000004</v>
      </c>
      <c r="AO119" s="1">
        <f t="shared" si="46"/>
        <v>26.88</v>
      </c>
      <c r="AP119" s="43"/>
      <c r="AQ119" s="1">
        <f t="shared" si="26"/>
        <v>29</v>
      </c>
      <c r="AR119" s="1" t="str">
        <f t="shared" si="25"/>
        <v>SF</v>
      </c>
      <c r="AS119" s="1">
        <f t="shared" ref="AS119:AW120" si="48">AK119*W$102</f>
        <v>7.3127599999999999</v>
      </c>
      <c r="AT119" s="1">
        <f t="shared" si="48"/>
        <v>4.0184099999999994</v>
      </c>
      <c r="AU119" s="1">
        <f t="shared" si="48"/>
        <v>1.4937999999999998</v>
      </c>
      <c r="AV119" s="1">
        <f t="shared" si="48"/>
        <v>0.37856000000000006</v>
      </c>
      <c r="AW119" s="1">
        <f t="shared" si="48"/>
        <v>25.804799999999997</v>
      </c>
    </row>
    <row r="120" spans="5:49" x14ac:dyDescent="0.35">
      <c r="E120" s="1">
        <f t="shared" si="39"/>
        <v>16</v>
      </c>
      <c r="F120" s="17">
        <f t="shared" si="37"/>
        <v>26.191780000000001</v>
      </c>
      <c r="G120" s="17">
        <f t="shared" si="38"/>
        <v>29.299999999999997</v>
      </c>
      <c r="H120" s="71"/>
      <c r="AI120" s="1">
        <v>29</v>
      </c>
      <c r="AJ120" s="1" t="s">
        <v>15</v>
      </c>
      <c r="AK120" s="1">
        <f t="shared" si="42"/>
        <v>6.5659999999999998</v>
      </c>
      <c r="AL120" s="1">
        <f t="shared" si="43"/>
        <v>4.0589999999999993</v>
      </c>
      <c r="AM120" s="1">
        <f t="shared" si="44"/>
        <v>0.67899999999999994</v>
      </c>
      <c r="AN120" s="1">
        <f t="shared" si="45"/>
        <v>0.41600000000000004</v>
      </c>
      <c r="AO120" s="1">
        <f t="shared" si="46"/>
        <v>16.8</v>
      </c>
      <c r="AP120" s="43"/>
      <c r="AQ120" s="1">
        <f t="shared" si="26"/>
        <v>30</v>
      </c>
      <c r="AR120" s="1" t="str">
        <f t="shared" si="25"/>
        <v>SF</v>
      </c>
      <c r="AS120" s="1">
        <f t="shared" si="48"/>
        <v>5.97506</v>
      </c>
      <c r="AT120" s="1">
        <f t="shared" si="48"/>
        <v>4.0184099999999994</v>
      </c>
      <c r="AU120" s="1">
        <f t="shared" si="48"/>
        <v>0.47529999999999994</v>
      </c>
      <c r="AV120" s="1">
        <f t="shared" si="48"/>
        <v>0.37856000000000006</v>
      </c>
      <c r="AW120" s="1">
        <f t="shared" si="48"/>
        <v>16.128</v>
      </c>
    </row>
    <row r="121" spans="5:49" x14ac:dyDescent="0.35">
      <c r="E121" s="1">
        <f t="shared" si="39"/>
        <v>17</v>
      </c>
      <c r="F121" s="17">
        <f t="shared" si="37"/>
        <v>19.929639999999999</v>
      </c>
      <c r="G121" s="17">
        <f t="shared" si="38"/>
        <v>23.200000000000003</v>
      </c>
      <c r="H121" s="71"/>
      <c r="AI121" s="1">
        <v>26</v>
      </c>
      <c r="AJ121" s="1" t="s">
        <v>15</v>
      </c>
      <c r="AK121" s="1">
        <f t="shared" si="42"/>
        <v>5.5860000000000003</v>
      </c>
      <c r="AL121" s="1">
        <f t="shared" si="43"/>
        <v>3.3660000000000001</v>
      </c>
      <c r="AM121" s="1">
        <f t="shared" si="44"/>
        <v>1.746</v>
      </c>
      <c r="AN121" s="1">
        <f t="shared" si="45"/>
        <v>0.83200000000000007</v>
      </c>
      <c r="AO121" s="1">
        <f t="shared" si="46"/>
        <v>23.52</v>
      </c>
      <c r="AP121" s="43"/>
      <c r="AQ121" s="1">
        <f t="shared" si="26"/>
        <v>27</v>
      </c>
      <c r="AR121" s="1" t="str">
        <f t="shared" si="25"/>
        <v>SF</v>
      </c>
      <c r="AS121" s="1">
        <f t="shared" ref="AS121:AW122" si="49">AK121*W$101</f>
        <v>5.5301400000000003</v>
      </c>
      <c r="AT121" s="1">
        <f t="shared" si="49"/>
        <v>3.4333200000000001</v>
      </c>
      <c r="AU121" s="1">
        <f t="shared" si="49"/>
        <v>1.7110799999999999</v>
      </c>
      <c r="AV121" s="1">
        <f t="shared" si="49"/>
        <v>0.79039999999999999</v>
      </c>
      <c r="AW121" s="1">
        <f t="shared" si="49"/>
        <v>23.049599999999998</v>
      </c>
    </row>
    <row r="122" spans="5:49" x14ac:dyDescent="0.35">
      <c r="E122" s="1">
        <f t="shared" si="39"/>
        <v>18</v>
      </c>
      <c r="F122" s="17">
        <f t="shared" si="37"/>
        <v>24.704960000000003</v>
      </c>
      <c r="G122" s="17">
        <f t="shared" si="38"/>
        <v>20.3</v>
      </c>
      <c r="H122" s="71"/>
      <c r="AI122" s="1">
        <v>27</v>
      </c>
      <c r="AJ122" s="1" t="s">
        <v>15</v>
      </c>
      <c r="AK122" s="1">
        <f t="shared" si="42"/>
        <v>7.1539999999999999</v>
      </c>
      <c r="AL122" s="1">
        <f t="shared" si="43"/>
        <v>3.2669999999999999</v>
      </c>
      <c r="AM122" s="1">
        <f t="shared" si="44"/>
        <v>1.746</v>
      </c>
      <c r="AN122" s="1">
        <f t="shared" si="45"/>
        <v>0.41600000000000004</v>
      </c>
      <c r="AO122" s="1">
        <f t="shared" si="46"/>
        <v>25.536000000000001</v>
      </c>
      <c r="AP122" s="43"/>
      <c r="AQ122" s="1">
        <f t="shared" si="26"/>
        <v>28</v>
      </c>
      <c r="AR122" s="1" t="str">
        <f t="shared" si="25"/>
        <v>SF</v>
      </c>
      <c r="AS122" s="1">
        <f t="shared" si="49"/>
        <v>7.0824600000000002</v>
      </c>
      <c r="AT122" s="1">
        <f t="shared" si="49"/>
        <v>3.3323399999999999</v>
      </c>
      <c r="AU122" s="1">
        <f t="shared" si="49"/>
        <v>1.7110799999999999</v>
      </c>
      <c r="AV122" s="1">
        <f t="shared" si="49"/>
        <v>0.3952</v>
      </c>
      <c r="AW122" s="1">
        <f t="shared" si="49"/>
        <v>25.025280000000002</v>
      </c>
    </row>
    <row r="123" spans="5:49" x14ac:dyDescent="0.35">
      <c r="E123" s="1">
        <f t="shared" si="39"/>
        <v>19</v>
      </c>
      <c r="F123" s="17">
        <f t="shared" si="37"/>
        <v>13.535040000000002</v>
      </c>
      <c r="G123" s="17">
        <f t="shared" si="38"/>
        <v>17.600000000000001</v>
      </c>
      <c r="H123" s="71"/>
      <c r="AI123" s="1">
        <v>29</v>
      </c>
      <c r="AJ123" s="1" t="s">
        <v>15</v>
      </c>
      <c r="AK123" s="1">
        <f t="shared" si="42"/>
        <v>4.0179999999999998</v>
      </c>
      <c r="AL123" s="1">
        <f t="shared" si="43"/>
        <v>1.98</v>
      </c>
      <c r="AM123" s="1">
        <f t="shared" si="44"/>
        <v>0.873</v>
      </c>
      <c r="AN123" s="1">
        <f t="shared" si="45"/>
        <v>0</v>
      </c>
      <c r="AO123" s="1">
        <f t="shared" si="46"/>
        <v>17.28</v>
      </c>
      <c r="AP123" s="43"/>
      <c r="AQ123" s="1">
        <f t="shared" si="26"/>
        <v>30</v>
      </c>
      <c r="AR123" s="1" t="str">
        <f t="shared" ref="AR123:AR150" si="50">AJ123</f>
        <v>SF</v>
      </c>
      <c r="AS123" s="1">
        <f>AK123*W$102</f>
        <v>3.65638</v>
      </c>
      <c r="AT123" s="1">
        <f>AL123*X$102</f>
        <v>1.9601999999999999</v>
      </c>
      <c r="AU123" s="1">
        <f>AM123*Y$102</f>
        <v>0.61109999999999998</v>
      </c>
      <c r="AV123" s="1">
        <f>AN123*Z$102</f>
        <v>0</v>
      </c>
      <c r="AW123" s="1">
        <f>AO123*AA$102</f>
        <v>16.588799999999999</v>
      </c>
    </row>
    <row r="124" spans="5:49" x14ac:dyDescent="0.35">
      <c r="E124" s="1">
        <f t="shared" si="39"/>
        <v>20</v>
      </c>
      <c r="F124" s="17">
        <f t="shared" si="37"/>
        <v>21.551740000000002</v>
      </c>
      <c r="G124" s="17">
        <f t="shared" si="38"/>
        <v>20.5</v>
      </c>
      <c r="H124" s="71"/>
      <c r="AI124" s="1">
        <v>27</v>
      </c>
      <c r="AJ124" s="1" t="s">
        <v>15</v>
      </c>
      <c r="AK124" s="1">
        <f t="shared" si="42"/>
        <v>6.0759999999999996</v>
      </c>
      <c r="AL124" s="1">
        <f t="shared" si="43"/>
        <v>5.4450000000000003</v>
      </c>
      <c r="AM124" s="1">
        <f t="shared" si="44"/>
        <v>1.843</v>
      </c>
      <c r="AN124" s="1">
        <f t="shared" si="45"/>
        <v>0.41600000000000004</v>
      </c>
      <c r="AO124" s="1">
        <f t="shared" si="46"/>
        <v>22.943999999999999</v>
      </c>
      <c r="AP124" s="43"/>
      <c r="AQ124" s="1">
        <f t="shared" si="26"/>
        <v>28</v>
      </c>
      <c r="AR124" s="1" t="str">
        <f t="shared" si="50"/>
        <v>SF</v>
      </c>
      <c r="AS124" s="1">
        <f>AK124*W$101</f>
        <v>6.0152399999999995</v>
      </c>
      <c r="AT124" s="1">
        <f>AL124*X$101</f>
        <v>5.5539000000000005</v>
      </c>
      <c r="AU124" s="1">
        <f>AM124*Y$101</f>
        <v>1.8061399999999999</v>
      </c>
      <c r="AV124" s="1">
        <f>AN124*Z$101</f>
        <v>0.3952</v>
      </c>
      <c r="AW124" s="1">
        <f>AO124*AA$101</f>
        <v>22.485119999999998</v>
      </c>
    </row>
    <row r="125" spans="5:49" x14ac:dyDescent="0.35">
      <c r="E125" s="1">
        <f t="shared" si="39"/>
        <v>21</v>
      </c>
      <c r="F125" s="17">
        <f t="shared" si="37"/>
        <v>46.217459999999988</v>
      </c>
      <c r="G125" s="17">
        <f t="shared" si="38"/>
        <v>43.400000000000006</v>
      </c>
      <c r="H125" s="71"/>
      <c r="AI125" s="1">
        <v>29</v>
      </c>
      <c r="AJ125" s="1" t="s">
        <v>15</v>
      </c>
      <c r="AK125" s="1">
        <f t="shared" si="42"/>
        <v>5.194</v>
      </c>
      <c r="AL125" s="1">
        <f t="shared" si="43"/>
        <v>3.96</v>
      </c>
      <c r="AM125" s="1">
        <f t="shared" si="44"/>
        <v>1.746</v>
      </c>
      <c r="AN125" s="1">
        <f t="shared" si="45"/>
        <v>0.52</v>
      </c>
      <c r="AO125" s="1">
        <f t="shared" si="46"/>
        <v>17.471999999999998</v>
      </c>
      <c r="AP125" s="43"/>
      <c r="AQ125" s="1">
        <f t="shared" si="26"/>
        <v>30</v>
      </c>
      <c r="AR125" s="1" t="str">
        <f t="shared" si="50"/>
        <v>SF</v>
      </c>
      <c r="AS125" s="1">
        <f t="shared" ref="AS125:AW128" si="51">AK125*W$102</f>
        <v>4.72654</v>
      </c>
      <c r="AT125" s="1">
        <f t="shared" si="51"/>
        <v>3.9203999999999999</v>
      </c>
      <c r="AU125" s="1">
        <f t="shared" si="51"/>
        <v>1.2222</v>
      </c>
      <c r="AV125" s="1">
        <f t="shared" si="51"/>
        <v>0.47320000000000001</v>
      </c>
      <c r="AW125" s="1">
        <f t="shared" si="51"/>
        <v>16.773119999999999</v>
      </c>
    </row>
    <row r="126" spans="5:49" x14ac:dyDescent="0.35">
      <c r="E126" s="1">
        <f t="shared" si="39"/>
        <v>22</v>
      </c>
      <c r="F126" s="17">
        <f t="shared" si="37"/>
        <v>41.671399999999998</v>
      </c>
      <c r="G126" s="17">
        <f t="shared" si="38"/>
        <v>40.900000000000006</v>
      </c>
      <c r="H126" s="71"/>
      <c r="AI126" s="1">
        <v>28</v>
      </c>
      <c r="AJ126" s="1" t="s">
        <v>15</v>
      </c>
      <c r="AK126" s="1">
        <f t="shared" si="42"/>
        <v>4.9979999999999993</v>
      </c>
      <c r="AL126" s="1">
        <f t="shared" si="43"/>
        <v>2.4750000000000001</v>
      </c>
      <c r="AM126" s="1">
        <f t="shared" si="44"/>
        <v>0.97</v>
      </c>
      <c r="AN126" s="1">
        <f t="shared" si="45"/>
        <v>0.10400000000000001</v>
      </c>
      <c r="AO126" s="1">
        <f t="shared" si="46"/>
        <v>13.728</v>
      </c>
      <c r="AP126" s="43"/>
      <c r="AQ126" s="1">
        <f t="shared" si="26"/>
        <v>29</v>
      </c>
      <c r="AR126" s="1" t="str">
        <f t="shared" si="50"/>
        <v>SF</v>
      </c>
      <c r="AS126" s="1">
        <f t="shared" si="51"/>
        <v>4.5481799999999994</v>
      </c>
      <c r="AT126" s="1">
        <f t="shared" si="51"/>
        <v>2.45025</v>
      </c>
      <c r="AU126" s="1">
        <f t="shared" si="51"/>
        <v>0.67899999999999994</v>
      </c>
      <c r="AV126" s="1">
        <f t="shared" si="51"/>
        <v>9.4640000000000016E-2</v>
      </c>
      <c r="AW126" s="1">
        <f t="shared" si="51"/>
        <v>13.178879999999999</v>
      </c>
    </row>
    <row r="127" spans="5:49" x14ac:dyDescent="0.35">
      <c r="E127" s="1">
        <f t="shared" si="39"/>
        <v>23</v>
      </c>
      <c r="F127" s="17">
        <f t="shared" si="37"/>
        <v>17.709219999999998</v>
      </c>
      <c r="G127" s="17">
        <f t="shared" si="38"/>
        <v>19</v>
      </c>
      <c r="H127" s="71"/>
      <c r="AI127" s="1">
        <v>30</v>
      </c>
      <c r="AJ127" s="1" t="s">
        <v>15</v>
      </c>
      <c r="AK127" s="1">
        <f t="shared" si="42"/>
        <v>5.88</v>
      </c>
      <c r="AL127" s="1">
        <f t="shared" si="43"/>
        <v>1.881</v>
      </c>
      <c r="AM127" s="1">
        <f t="shared" si="44"/>
        <v>0.97</v>
      </c>
      <c r="AN127" s="1">
        <f t="shared" si="45"/>
        <v>0.41600000000000004</v>
      </c>
      <c r="AO127" s="1">
        <f t="shared" si="46"/>
        <v>11.808</v>
      </c>
      <c r="AP127" s="43"/>
      <c r="AQ127" s="1">
        <f t="shared" si="26"/>
        <v>31</v>
      </c>
      <c r="AR127" s="1" t="str">
        <f t="shared" si="50"/>
        <v>SF</v>
      </c>
      <c r="AS127" s="1">
        <f t="shared" si="51"/>
        <v>5.3508000000000004</v>
      </c>
      <c r="AT127" s="1">
        <f t="shared" si="51"/>
        <v>1.86219</v>
      </c>
      <c r="AU127" s="1">
        <f t="shared" si="51"/>
        <v>0.67899999999999994</v>
      </c>
      <c r="AV127" s="1">
        <f t="shared" si="51"/>
        <v>0.37856000000000006</v>
      </c>
      <c r="AW127" s="1">
        <f t="shared" si="51"/>
        <v>11.33568</v>
      </c>
    </row>
    <row r="128" spans="5:49" x14ac:dyDescent="0.35">
      <c r="E128" s="1">
        <f t="shared" si="39"/>
        <v>24</v>
      </c>
      <c r="F128" s="17">
        <f t="shared" si="37"/>
        <v>17.808129999999998</v>
      </c>
      <c r="G128" s="17">
        <f t="shared" si="38"/>
        <v>26.7</v>
      </c>
      <c r="H128" s="71"/>
      <c r="AI128" s="1">
        <v>33</v>
      </c>
      <c r="AJ128" s="1" t="s">
        <v>16</v>
      </c>
      <c r="AK128" s="1">
        <f t="shared" ref="AK128:AK139" si="52">E41*$Z$93</f>
        <v>8.5139999999999993</v>
      </c>
      <c r="AL128" s="1">
        <f t="shared" ref="AL128:AL139" si="53">F41*$Z$94</f>
        <v>9.3729999999999993</v>
      </c>
      <c r="AM128" s="1">
        <f t="shared" ref="AM128:AM139" si="54">G41*$Z$95</f>
        <v>1.53</v>
      </c>
      <c r="AN128" s="1">
        <f t="shared" ref="AN128:AN139" si="55">H41*$Z$96</f>
        <v>0.86399999999999999</v>
      </c>
      <c r="AO128" s="1">
        <f t="shared" ref="AO128:AO139" si="56">I41*$Z$97</f>
        <v>27.774999999999999</v>
      </c>
      <c r="AP128" s="43"/>
      <c r="AQ128" s="1">
        <f t="shared" si="26"/>
        <v>34</v>
      </c>
      <c r="AR128" s="1" t="str">
        <f t="shared" si="50"/>
        <v>PF</v>
      </c>
      <c r="AS128" s="1">
        <f t="shared" si="51"/>
        <v>7.7477399999999994</v>
      </c>
      <c r="AT128" s="1">
        <f t="shared" si="51"/>
        <v>9.2792699999999986</v>
      </c>
      <c r="AU128" s="1">
        <f t="shared" si="51"/>
        <v>1.071</v>
      </c>
      <c r="AV128" s="1">
        <f t="shared" si="51"/>
        <v>0.78624000000000005</v>
      </c>
      <c r="AW128" s="1">
        <f t="shared" si="51"/>
        <v>26.663999999999998</v>
      </c>
    </row>
    <row r="129" spans="5:49" x14ac:dyDescent="0.35">
      <c r="E129" s="1">
        <f t="shared" si="39"/>
        <v>25</v>
      </c>
      <c r="F129" s="17">
        <f t="shared" si="37"/>
        <v>25.59216</v>
      </c>
      <c r="G129" s="17">
        <f t="shared" si="38"/>
        <v>20.6</v>
      </c>
      <c r="H129" s="71"/>
      <c r="AI129" s="1">
        <v>24</v>
      </c>
      <c r="AJ129" s="1" t="s">
        <v>16</v>
      </c>
      <c r="AK129" s="1">
        <f t="shared" si="52"/>
        <v>5.1479999999999997</v>
      </c>
      <c r="AL129" s="1">
        <f t="shared" si="53"/>
        <v>1.03</v>
      </c>
      <c r="AM129" s="1">
        <f t="shared" si="54"/>
        <v>0.81600000000000006</v>
      </c>
      <c r="AN129" s="1">
        <f t="shared" si="55"/>
        <v>1.248</v>
      </c>
      <c r="AO129" s="1">
        <f t="shared" si="56"/>
        <v>13.735999999999999</v>
      </c>
      <c r="AP129" s="43"/>
      <c r="AQ129" s="1">
        <f t="shared" si="26"/>
        <v>25</v>
      </c>
      <c r="AR129" s="1" t="str">
        <f t="shared" si="50"/>
        <v>PF</v>
      </c>
      <c r="AS129" s="1">
        <f t="shared" ref="AS129:AW130" si="57">AK129*W$101</f>
        <v>5.0965199999999999</v>
      </c>
      <c r="AT129" s="1">
        <f t="shared" si="57"/>
        <v>1.0506</v>
      </c>
      <c r="AU129" s="1">
        <f t="shared" si="57"/>
        <v>0.79968000000000006</v>
      </c>
      <c r="AV129" s="1">
        <f t="shared" si="57"/>
        <v>1.1856</v>
      </c>
      <c r="AW129" s="1">
        <f t="shared" si="57"/>
        <v>13.461279999999999</v>
      </c>
    </row>
    <row r="130" spans="5:49" x14ac:dyDescent="0.35">
      <c r="E130" s="1">
        <f t="shared" si="39"/>
        <v>26</v>
      </c>
      <c r="F130" s="17">
        <f t="shared" si="37"/>
        <v>20.746840000000002</v>
      </c>
      <c r="G130" s="17">
        <f t="shared" si="38"/>
        <v>18</v>
      </c>
      <c r="H130" s="71"/>
      <c r="AI130" s="1">
        <v>25</v>
      </c>
      <c r="AJ130" s="1" t="s">
        <v>16</v>
      </c>
      <c r="AK130" s="1">
        <f t="shared" si="52"/>
        <v>3.4649999999999999</v>
      </c>
      <c r="AL130" s="1">
        <f t="shared" si="53"/>
        <v>1.236</v>
      </c>
      <c r="AM130" s="1">
        <f t="shared" si="54"/>
        <v>0.71399999999999997</v>
      </c>
      <c r="AN130" s="1">
        <f t="shared" si="55"/>
        <v>0.76800000000000002</v>
      </c>
      <c r="AO130" s="1">
        <f t="shared" si="56"/>
        <v>12.120000000000001</v>
      </c>
      <c r="AP130" s="43"/>
      <c r="AQ130" s="1">
        <f t="shared" si="26"/>
        <v>26</v>
      </c>
      <c r="AR130" s="1" t="str">
        <f t="shared" si="50"/>
        <v>PF</v>
      </c>
      <c r="AS130" s="1">
        <f t="shared" si="57"/>
        <v>3.4303499999999998</v>
      </c>
      <c r="AT130" s="1">
        <f t="shared" si="57"/>
        <v>1.2607200000000001</v>
      </c>
      <c r="AU130" s="1">
        <f t="shared" si="57"/>
        <v>0.69972000000000001</v>
      </c>
      <c r="AV130" s="1">
        <f t="shared" si="57"/>
        <v>0.72960000000000003</v>
      </c>
      <c r="AW130" s="1">
        <f t="shared" si="57"/>
        <v>11.877600000000001</v>
      </c>
    </row>
    <row r="131" spans="5:49" x14ac:dyDescent="0.35">
      <c r="E131" s="1">
        <f t="shared" si="39"/>
        <v>27</v>
      </c>
      <c r="F131" s="17">
        <f t="shared" si="37"/>
        <v>22.62077</v>
      </c>
      <c r="G131" s="17">
        <f t="shared" si="38"/>
        <v>23</v>
      </c>
      <c r="H131" s="71"/>
      <c r="AI131" s="1">
        <v>23</v>
      </c>
      <c r="AJ131" s="1" t="s">
        <v>16</v>
      </c>
      <c r="AK131" s="1">
        <f t="shared" si="52"/>
        <v>7.92</v>
      </c>
      <c r="AL131" s="1">
        <f t="shared" si="53"/>
        <v>2.6780000000000004</v>
      </c>
      <c r="AM131" s="1">
        <f t="shared" si="54"/>
        <v>0.51</v>
      </c>
      <c r="AN131" s="1">
        <f t="shared" si="55"/>
        <v>0.48</v>
      </c>
      <c r="AO131" s="1">
        <f t="shared" si="56"/>
        <v>16.261000000000003</v>
      </c>
      <c r="AP131" s="43"/>
      <c r="AQ131" s="1">
        <f t="shared" si="26"/>
        <v>24</v>
      </c>
      <c r="AR131" s="1" t="str">
        <f t="shared" si="50"/>
        <v>PF</v>
      </c>
      <c r="AS131" s="1">
        <f>AK131*W$100</f>
        <v>9.0287999999999986</v>
      </c>
      <c r="AT131" s="1">
        <f>AL131*X$100</f>
        <v>2.8119000000000005</v>
      </c>
      <c r="AU131" s="1">
        <f>AM131*Y$100</f>
        <v>0.54570000000000007</v>
      </c>
      <c r="AV131" s="1">
        <f>AN131*Z$100</f>
        <v>0.48</v>
      </c>
      <c r="AW131" s="1">
        <f>AO131*AA$100</f>
        <v>17.236660000000004</v>
      </c>
    </row>
    <row r="132" spans="5:49" x14ac:dyDescent="0.35">
      <c r="E132" s="1">
        <f t="shared" si="39"/>
        <v>28</v>
      </c>
      <c r="F132" s="17">
        <f t="shared" si="37"/>
        <v>33.948779999999999</v>
      </c>
      <c r="G132" s="17">
        <f t="shared" si="38"/>
        <v>33.4</v>
      </c>
      <c r="H132" s="71"/>
      <c r="AI132" s="1">
        <v>24</v>
      </c>
      <c r="AJ132" s="1" t="s">
        <v>16</v>
      </c>
      <c r="AK132" s="1">
        <f t="shared" si="52"/>
        <v>8.6129999999999995</v>
      </c>
      <c r="AL132" s="1">
        <f t="shared" si="53"/>
        <v>3.1930000000000001</v>
      </c>
      <c r="AM132" s="1">
        <f t="shared" si="54"/>
        <v>0.71399999999999997</v>
      </c>
      <c r="AN132" s="1">
        <f t="shared" si="55"/>
        <v>0.57599999999999996</v>
      </c>
      <c r="AO132" s="1">
        <f t="shared" si="56"/>
        <v>21.613999999999997</v>
      </c>
      <c r="AP132" s="43"/>
      <c r="AQ132" s="1">
        <f t="shared" si="26"/>
        <v>25</v>
      </c>
      <c r="AR132" s="1" t="str">
        <f t="shared" si="50"/>
        <v>PF</v>
      </c>
      <c r="AS132" s="1">
        <f>AK132*W$101</f>
        <v>8.5268699999999988</v>
      </c>
      <c r="AT132" s="1">
        <f>AL132*X$101</f>
        <v>3.2568600000000001</v>
      </c>
      <c r="AU132" s="1">
        <f>AM132*Y$101</f>
        <v>0.69972000000000001</v>
      </c>
      <c r="AV132" s="1">
        <f>AN132*Z$101</f>
        <v>0.54719999999999991</v>
      </c>
      <c r="AW132" s="1">
        <f>AO132*AA$101</f>
        <v>21.181719999999999</v>
      </c>
    </row>
    <row r="133" spans="5:49" x14ac:dyDescent="0.35">
      <c r="E133" s="1">
        <f t="shared" si="39"/>
        <v>29</v>
      </c>
      <c r="F133" s="17">
        <f t="shared" si="37"/>
        <v>39.008330000000001</v>
      </c>
      <c r="G133" s="17">
        <f t="shared" si="38"/>
        <v>32.9</v>
      </c>
      <c r="H133" s="71"/>
      <c r="AI133" s="1">
        <v>29</v>
      </c>
      <c r="AJ133" s="1" t="s">
        <v>16</v>
      </c>
      <c r="AK133" s="1">
        <f t="shared" si="52"/>
        <v>4.0589999999999993</v>
      </c>
      <c r="AL133" s="1">
        <f t="shared" si="53"/>
        <v>1.3390000000000002</v>
      </c>
      <c r="AM133" s="1">
        <f t="shared" si="54"/>
        <v>0.71399999999999997</v>
      </c>
      <c r="AN133" s="1">
        <f t="shared" si="55"/>
        <v>0.28799999999999998</v>
      </c>
      <c r="AO133" s="1">
        <f t="shared" si="56"/>
        <v>6.8679999999999994</v>
      </c>
      <c r="AP133" s="43"/>
      <c r="AQ133" s="1">
        <f t="shared" si="26"/>
        <v>30</v>
      </c>
      <c r="AR133" s="1" t="str">
        <f t="shared" si="50"/>
        <v>PF</v>
      </c>
      <c r="AS133" s="1">
        <f t="shared" ref="AS133:AW135" si="58">AK133*W$102</f>
        <v>3.6936899999999993</v>
      </c>
      <c r="AT133" s="1">
        <f t="shared" si="58"/>
        <v>1.3256100000000002</v>
      </c>
      <c r="AU133" s="1">
        <f t="shared" si="58"/>
        <v>0.49979999999999997</v>
      </c>
      <c r="AV133" s="1">
        <f t="shared" si="58"/>
        <v>0.26207999999999998</v>
      </c>
      <c r="AW133" s="1">
        <f t="shared" si="58"/>
        <v>6.5932799999999991</v>
      </c>
    </row>
    <row r="134" spans="5:49" x14ac:dyDescent="0.35">
      <c r="E134" s="1">
        <f t="shared" si="39"/>
        <v>30</v>
      </c>
      <c r="F134" s="17">
        <f t="shared" si="37"/>
        <v>26.97533</v>
      </c>
      <c r="G134" s="17">
        <f t="shared" si="38"/>
        <v>31.1</v>
      </c>
      <c r="H134" s="71"/>
      <c r="AI134" s="1">
        <v>30</v>
      </c>
      <c r="AJ134" s="1" t="s">
        <v>16</v>
      </c>
      <c r="AK134" s="1">
        <f t="shared" si="52"/>
        <v>6.0389999999999997</v>
      </c>
      <c r="AL134" s="1">
        <f t="shared" si="53"/>
        <v>2.6780000000000004</v>
      </c>
      <c r="AM134" s="1">
        <f t="shared" si="54"/>
        <v>0.71399999999999997</v>
      </c>
      <c r="AN134" s="1">
        <f t="shared" si="55"/>
        <v>0.28799999999999998</v>
      </c>
      <c r="AO134" s="1">
        <f t="shared" si="56"/>
        <v>19.998000000000001</v>
      </c>
      <c r="AP134" s="43"/>
      <c r="AQ134" s="1">
        <f t="shared" si="26"/>
        <v>31</v>
      </c>
      <c r="AR134" s="1" t="str">
        <f t="shared" si="50"/>
        <v>PF</v>
      </c>
      <c r="AS134" s="1">
        <f t="shared" si="58"/>
        <v>5.4954900000000002</v>
      </c>
      <c r="AT134" s="1">
        <f t="shared" si="58"/>
        <v>2.6512200000000004</v>
      </c>
      <c r="AU134" s="1">
        <f t="shared" si="58"/>
        <v>0.49979999999999997</v>
      </c>
      <c r="AV134" s="1">
        <f t="shared" si="58"/>
        <v>0.26207999999999998</v>
      </c>
      <c r="AW134" s="1">
        <f t="shared" si="58"/>
        <v>19.198080000000001</v>
      </c>
    </row>
    <row r="135" spans="5:49" x14ac:dyDescent="0.35">
      <c r="E135" s="1">
        <f t="shared" si="39"/>
        <v>31</v>
      </c>
      <c r="F135" s="17">
        <f t="shared" si="37"/>
        <v>34.514539999999997</v>
      </c>
      <c r="G135" s="17">
        <f t="shared" si="38"/>
        <v>39.400000000000006</v>
      </c>
      <c r="H135" s="71"/>
      <c r="AI135" s="1">
        <v>31</v>
      </c>
      <c r="AJ135" s="1" t="s">
        <v>16</v>
      </c>
      <c r="AK135" s="1">
        <f t="shared" si="52"/>
        <v>5.1479999999999997</v>
      </c>
      <c r="AL135" s="1">
        <f t="shared" si="53"/>
        <v>1.9569999999999999</v>
      </c>
      <c r="AM135" s="1">
        <f t="shared" si="54"/>
        <v>0.71399999999999997</v>
      </c>
      <c r="AN135" s="1">
        <f t="shared" si="55"/>
        <v>9.6000000000000002E-2</v>
      </c>
      <c r="AO135" s="1">
        <f t="shared" si="56"/>
        <v>18.887</v>
      </c>
      <c r="AP135" s="43"/>
      <c r="AQ135" s="1">
        <f t="shared" si="26"/>
        <v>32</v>
      </c>
      <c r="AR135" s="1" t="str">
        <f t="shared" si="50"/>
        <v>PF</v>
      </c>
      <c r="AS135" s="1">
        <f t="shared" si="58"/>
        <v>4.6846800000000002</v>
      </c>
      <c r="AT135" s="1">
        <f t="shared" si="58"/>
        <v>1.9374299999999998</v>
      </c>
      <c r="AU135" s="1">
        <f t="shared" si="58"/>
        <v>0.49979999999999997</v>
      </c>
      <c r="AV135" s="1">
        <f t="shared" si="58"/>
        <v>8.7360000000000007E-2</v>
      </c>
      <c r="AW135" s="1">
        <f t="shared" si="58"/>
        <v>18.131519999999998</v>
      </c>
    </row>
    <row r="136" spans="5:49" x14ac:dyDescent="0.35">
      <c r="E136" s="1">
        <f t="shared" si="39"/>
        <v>32</v>
      </c>
      <c r="F136" s="17">
        <f t="shared" si="37"/>
        <v>37.54636</v>
      </c>
      <c r="G136" s="17">
        <f t="shared" si="38"/>
        <v>41.5</v>
      </c>
      <c r="H136" s="71"/>
      <c r="AI136" s="1">
        <v>27</v>
      </c>
      <c r="AJ136" s="1" t="s">
        <v>16</v>
      </c>
      <c r="AK136" s="1">
        <f t="shared" si="52"/>
        <v>8.91</v>
      </c>
      <c r="AL136" s="1">
        <f t="shared" si="53"/>
        <v>1.8540000000000001</v>
      </c>
      <c r="AM136" s="1">
        <f t="shared" si="54"/>
        <v>1.53</v>
      </c>
      <c r="AN136" s="1">
        <f t="shared" si="55"/>
        <v>0.48</v>
      </c>
      <c r="AO136" s="1">
        <f t="shared" si="56"/>
        <v>15.250999999999999</v>
      </c>
      <c r="AP136" s="43"/>
      <c r="AQ136" s="1">
        <f t="shared" si="26"/>
        <v>28</v>
      </c>
      <c r="AR136" s="1" t="str">
        <f t="shared" si="50"/>
        <v>PF</v>
      </c>
      <c r="AS136" s="1">
        <f>AK136*W$101</f>
        <v>8.8209</v>
      </c>
      <c r="AT136" s="1">
        <f>AL136*X$101</f>
        <v>1.8910800000000001</v>
      </c>
      <c r="AU136" s="1">
        <f>AM136*Y$101</f>
        <v>1.4994000000000001</v>
      </c>
      <c r="AV136" s="1">
        <f>AN136*Z$101</f>
        <v>0.45599999999999996</v>
      </c>
      <c r="AW136" s="1">
        <f>AO136*AA$101</f>
        <v>14.945979999999999</v>
      </c>
    </row>
    <row r="137" spans="5:49" x14ac:dyDescent="0.35">
      <c r="E137" s="1">
        <f t="shared" si="39"/>
        <v>33</v>
      </c>
      <c r="F137" s="17">
        <f t="shared" ref="F137:F168" si="59">SUM(AS123:AW123)</f>
        <v>22.816479999999999</v>
      </c>
      <c r="G137" s="17">
        <f t="shared" ref="G137:G164" si="60">SUM(M36:Q36)</f>
        <v>27</v>
      </c>
      <c r="H137" s="71"/>
      <c r="AI137" s="1">
        <v>30</v>
      </c>
      <c r="AJ137" s="1" t="s">
        <v>16</v>
      </c>
      <c r="AK137" s="1">
        <f t="shared" si="52"/>
        <v>6.4349999999999996</v>
      </c>
      <c r="AL137" s="1">
        <f t="shared" si="53"/>
        <v>2.5750000000000002</v>
      </c>
      <c r="AM137" s="1">
        <f t="shared" si="54"/>
        <v>1.53</v>
      </c>
      <c r="AN137" s="1">
        <f t="shared" si="55"/>
        <v>0.38400000000000001</v>
      </c>
      <c r="AO137" s="1">
        <f t="shared" si="56"/>
        <v>12.725999999999999</v>
      </c>
      <c r="AP137" s="43"/>
      <c r="AQ137" s="1">
        <f t="shared" si="26"/>
        <v>31</v>
      </c>
      <c r="AR137" s="1" t="str">
        <f t="shared" si="50"/>
        <v>PF</v>
      </c>
      <c r="AS137" s="1">
        <f>AK137*W$102</f>
        <v>5.8558500000000002</v>
      </c>
      <c r="AT137" s="1">
        <f>AL137*X$102</f>
        <v>2.5492500000000002</v>
      </c>
      <c r="AU137" s="1">
        <f>AM137*Y$102</f>
        <v>1.071</v>
      </c>
      <c r="AV137" s="1">
        <f>AN137*Z$102</f>
        <v>0.34944000000000003</v>
      </c>
      <c r="AW137" s="1">
        <f>AO137*AA$102</f>
        <v>12.216959999999998</v>
      </c>
    </row>
    <row r="138" spans="5:49" x14ac:dyDescent="0.35">
      <c r="E138" s="1">
        <f t="shared" si="39"/>
        <v>34</v>
      </c>
      <c r="F138" s="17">
        <f t="shared" si="59"/>
        <v>36.255600000000001</v>
      </c>
      <c r="G138" s="17">
        <f t="shared" si="60"/>
        <v>34.799999999999997</v>
      </c>
      <c r="H138" s="71"/>
      <c r="AI138" s="1">
        <v>24</v>
      </c>
      <c r="AJ138" s="1" t="s">
        <v>16</v>
      </c>
      <c r="AK138" s="1">
        <f t="shared" si="52"/>
        <v>4.0589999999999993</v>
      </c>
      <c r="AL138" s="1">
        <f t="shared" si="53"/>
        <v>0.41200000000000003</v>
      </c>
      <c r="AM138" s="1">
        <f t="shared" si="54"/>
        <v>0.30599999999999999</v>
      </c>
      <c r="AN138" s="1">
        <f t="shared" si="55"/>
        <v>0.67199999999999993</v>
      </c>
      <c r="AO138" s="1">
        <f t="shared" si="56"/>
        <v>5.7570000000000006</v>
      </c>
      <c r="AP138" s="43"/>
      <c r="AQ138" s="1">
        <f t="shared" si="26"/>
        <v>25</v>
      </c>
      <c r="AR138" s="1" t="str">
        <f t="shared" si="50"/>
        <v>PF</v>
      </c>
      <c r="AS138" s="1">
        <f t="shared" ref="AS138:AW140" si="61">AK138*W$101</f>
        <v>4.0184099999999994</v>
      </c>
      <c r="AT138" s="1">
        <f t="shared" si="61"/>
        <v>0.42024000000000006</v>
      </c>
      <c r="AU138" s="1">
        <f t="shared" si="61"/>
        <v>0.29987999999999998</v>
      </c>
      <c r="AV138" s="1">
        <f t="shared" si="61"/>
        <v>0.63839999999999986</v>
      </c>
      <c r="AW138" s="1">
        <f t="shared" si="61"/>
        <v>5.6418600000000003</v>
      </c>
    </row>
    <row r="139" spans="5:49" x14ac:dyDescent="0.35">
      <c r="E139" s="1">
        <f t="shared" si="39"/>
        <v>35</v>
      </c>
      <c r="F139" s="17">
        <f t="shared" si="59"/>
        <v>27.115459999999999</v>
      </c>
      <c r="G139" s="17">
        <f t="shared" si="60"/>
        <v>35</v>
      </c>
      <c r="H139" s="71"/>
      <c r="AI139" s="1">
        <v>25</v>
      </c>
      <c r="AJ139" s="1" t="s">
        <v>16</v>
      </c>
      <c r="AK139" s="1">
        <f t="shared" si="52"/>
        <v>7.524</v>
      </c>
      <c r="AL139" s="1">
        <f t="shared" si="53"/>
        <v>1.236</v>
      </c>
      <c r="AM139" s="1">
        <f t="shared" si="54"/>
        <v>0.61199999999999999</v>
      </c>
      <c r="AN139" s="1">
        <f t="shared" si="55"/>
        <v>1.1519999999999999</v>
      </c>
      <c r="AO139" s="1">
        <f t="shared" si="56"/>
        <v>8.3830000000000009</v>
      </c>
      <c r="AP139" s="43"/>
      <c r="AQ139" s="1">
        <f t="shared" si="26"/>
        <v>26</v>
      </c>
      <c r="AR139" s="1" t="str">
        <f t="shared" si="50"/>
        <v>PF</v>
      </c>
      <c r="AS139" s="1">
        <f t="shared" si="61"/>
        <v>7.44876</v>
      </c>
      <c r="AT139" s="1">
        <f t="shared" si="61"/>
        <v>1.2607200000000001</v>
      </c>
      <c r="AU139" s="1">
        <f t="shared" si="61"/>
        <v>0.59975999999999996</v>
      </c>
      <c r="AV139" s="1">
        <f t="shared" si="61"/>
        <v>1.0943999999999998</v>
      </c>
      <c r="AW139" s="1">
        <f t="shared" si="61"/>
        <v>8.2153400000000012</v>
      </c>
    </row>
    <row r="140" spans="5:49" x14ac:dyDescent="0.35">
      <c r="E140" s="1">
        <f t="shared" si="39"/>
        <v>36</v>
      </c>
      <c r="F140" s="17">
        <f t="shared" si="59"/>
        <v>20.950949999999999</v>
      </c>
      <c r="G140" s="17">
        <f t="shared" si="60"/>
        <v>22.3</v>
      </c>
      <c r="H140" s="71"/>
      <c r="AI140" s="1">
        <v>24</v>
      </c>
      <c r="AJ140" s="1" t="s">
        <v>18</v>
      </c>
      <c r="AK140" s="1">
        <f t="shared" ref="AK140:AK150" si="62">E53*$AA$93</f>
        <v>7.2749999999999995</v>
      </c>
      <c r="AL140" s="1">
        <f t="shared" ref="AL140:AL150" si="63">F53*$AA$94</f>
        <v>1.26</v>
      </c>
      <c r="AM140" s="1">
        <f t="shared" ref="AM140:AM150" si="64">G53*$AA$95</f>
        <v>0.35600000000000004</v>
      </c>
      <c r="AN140" s="1">
        <f t="shared" ref="AN140:AN150" si="65">H53*$AA$96</f>
        <v>0.79200000000000004</v>
      </c>
      <c r="AO140" s="1">
        <f t="shared" ref="AO140:AO150" si="66">I53*$AA$97</f>
        <v>8.16</v>
      </c>
      <c r="AP140" s="43"/>
      <c r="AQ140" s="1">
        <f t="shared" si="26"/>
        <v>25</v>
      </c>
      <c r="AR140" s="1" t="str">
        <f t="shared" si="50"/>
        <v>C</v>
      </c>
      <c r="AS140" s="1">
        <f t="shared" si="61"/>
        <v>7.2022499999999994</v>
      </c>
      <c r="AT140" s="1">
        <f t="shared" si="61"/>
        <v>1.2852000000000001</v>
      </c>
      <c r="AU140" s="1">
        <f t="shared" si="61"/>
        <v>0.34888000000000002</v>
      </c>
      <c r="AV140" s="1">
        <f t="shared" si="61"/>
        <v>0.75239999999999996</v>
      </c>
      <c r="AW140" s="1">
        <f t="shared" si="61"/>
        <v>7.9968000000000004</v>
      </c>
    </row>
    <row r="141" spans="5:49" x14ac:dyDescent="0.35">
      <c r="E141" s="1">
        <f t="shared" si="39"/>
        <v>37</v>
      </c>
      <c r="F141" s="17">
        <f t="shared" si="59"/>
        <v>19.60623</v>
      </c>
      <c r="G141" s="17">
        <f t="shared" si="60"/>
        <v>15.5</v>
      </c>
      <c r="H141" s="71"/>
      <c r="AI141" s="1">
        <v>29</v>
      </c>
      <c r="AJ141" s="1" t="s">
        <v>18</v>
      </c>
      <c r="AK141" s="1">
        <f t="shared" si="62"/>
        <v>7.0809999999999995</v>
      </c>
      <c r="AL141" s="1">
        <f t="shared" si="63"/>
        <v>3.3600000000000003</v>
      </c>
      <c r="AM141" s="1">
        <f t="shared" si="64"/>
        <v>0.71200000000000008</v>
      </c>
      <c r="AN141" s="1">
        <f t="shared" si="65"/>
        <v>1.32</v>
      </c>
      <c r="AO141" s="1">
        <f t="shared" si="66"/>
        <v>14.591999999999999</v>
      </c>
      <c r="AP141" s="43"/>
      <c r="AQ141" s="1">
        <f t="shared" si="26"/>
        <v>30</v>
      </c>
      <c r="AR141" s="1" t="str">
        <f t="shared" si="50"/>
        <v>C</v>
      </c>
      <c r="AS141" s="1">
        <f t="shared" ref="AS141:AW143" si="67">AK141*W$102</f>
        <v>6.4437099999999994</v>
      </c>
      <c r="AT141" s="1">
        <f t="shared" si="67"/>
        <v>3.3264000000000005</v>
      </c>
      <c r="AU141" s="1">
        <f t="shared" si="67"/>
        <v>0.49840000000000001</v>
      </c>
      <c r="AV141" s="1">
        <f t="shared" si="67"/>
        <v>1.2012</v>
      </c>
      <c r="AW141" s="1">
        <f t="shared" si="67"/>
        <v>14.008319999999998</v>
      </c>
    </row>
    <row r="142" spans="5:49" x14ac:dyDescent="0.35">
      <c r="E142" s="1">
        <f t="shared" si="39"/>
        <v>38</v>
      </c>
      <c r="F142" s="17">
        <f t="shared" si="59"/>
        <v>45.548249999999996</v>
      </c>
      <c r="G142" s="17">
        <f t="shared" si="60"/>
        <v>46.2</v>
      </c>
      <c r="H142" s="71"/>
      <c r="AI142" s="1">
        <v>32</v>
      </c>
      <c r="AJ142" s="1" t="s">
        <v>18</v>
      </c>
      <c r="AK142" s="1">
        <f t="shared" si="62"/>
        <v>6.4989999999999997</v>
      </c>
      <c r="AL142" s="1">
        <f t="shared" si="63"/>
        <v>4.41</v>
      </c>
      <c r="AM142" s="1">
        <f t="shared" si="64"/>
        <v>0.80100000000000005</v>
      </c>
      <c r="AN142" s="1">
        <f t="shared" si="65"/>
        <v>1.1440000000000001</v>
      </c>
      <c r="AO142" s="1">
        <f t="shared" si="66"/>
        <v>13.055999999999999</v>
      </c>
      <c r="AP142" s="43"/>
      <c r="AQ142" s="1">
        <f t="shared" si="26"/>
        <v>33</v>
      </c>
      <c r="AR142" s="1" t="str">
        <f t="shared" si="50"/>
        <v>C</v>
      </c>
      <c r="AS142" s="1">
        <f t="shared" si="67"/>
        <v>5.9140899999999998</v>
      </c>
      <c r="AT142" s="1">
        <f t="shared" si="67"/>
        <v>4.3658999999999999</v>
      </c>
      <c r="AU142" s="1">
        <f t="shared" si="67"/>
        <v>0.56069999999999998</v>
      </c>
      <c r="AV142" s="1">
        <f t="shared" si="67"/>
        <v>1.0410400000000002</v>
      </c>
      <c r="AW142" s="1">
        <f t="shared" si="67"/>
        <v>12.533759999999999</v>
      </c>
    </row>
    <row r="143" spans="5:49" x14ac:dyDescent="0.35">
      <c r="E143" s="1">
        <f t="shared" si="39"/>
        <v>39</v>
      </c>
      <c r="F143" s="17">
        <f t="shared" si="59"/>
        <v>21.593679999999999</v>
      </c>
      <c r="G143" s="17">
        <f t="shared" si="60"/>
        <v>18.2</v>
      </c>
      <c r="H143" s="71"/>
      <c r="AI143" s="1">
        <v>33</v>
      </c>
      <c r="AJ143" s="1" t="s">
        <v>18</v>
      </c>
      <c r="AK143" s="1">
        <f t="shared" si="62"/>
        <v>6.5960000000000001</v>
      </c>
      <c r="AL143" s="1">
        <f t="shared" si="63"/>
        <v>4.2</v>
      </c>
      <c r="AM143" s="1">
        <f t="shared" si="64"/>
        <v>0.71200000000000008</v>
      </c>
      <c r="AN143" s="1">
        <f t="shared" si="65"/>
        <v>0.79200000000000004</v>
      </c>
      <c r="AO143" s="1">
        <f t="shared" si="66"/>
        <v>11.423999999999999</v>
      </c>
      <c r="AP143" s="43"/>
      <c r="AQ143" s="1">
        <f t="shared" si="26"/>
        <v>34</v>
      </c>
      <c r="AR143" s="1" t="str">
        <f t="shared" si="50"/>
        <v>C</v>
      </c>
      <c r="AS143" s="1">
        <f t="shared" si="67"/>
        <v>6.0023600000000004</v>
      </c>
      <c r="AT143" s="1">
        <f t="shared" si="67"/>
        <v>4.1580000000000004</v>
      </c>
      <c r="AU143" s="1">
        <f t="shared" si="67"/>
        <v>0.49840000000000001</v>
      </c>
      <c r="AV143" s="1">
        <f t="shared" si="67"/>
        <v>0.72072000000000003</v>
      </c>
      <c r="AW143" s="1">
        <f t="shared" si="67"/>
        <v>10.967039999999999</v>
      </c>
    </row>
    <row r="144" spans="5:49" x14ac:dyDescent="0.35">
      <c r="E144" s="1">
        <f t="shared" si="39"/>
        <v>40</v>
      </c>
      <c r="F144" s="17">
        <f t="shared" si="59"/>
        <v>17.997990000000001</v>
      </c>
      <c r="G144" s="17">
        <f t="shared" si="60"/>
        <v>32.1</v>
      </c>
      <c r="H144" s="71"/>
      <c r="AI144" s="1">
        <v>24</v>
      </c>
      <c r="AJ144" s="1" t="s">
        <v>18</v>
      </c>
      <c r="AK144" s="1">
        <f t="shared" si="62"/>
        <v>6.4989999999999997</v>
      </c>
      <c r="AL144" s="1">
        <f t="shared" si="63"/>
        <v>0.94500000000000006</v>
      </c>
      <c r="AM144" s="1">
        <f t="shared" si="64"/>
        <v>0.35600000000000004</v>
      </c>
      <c r="AN144" s="1">
        <f t="shared" si="65"/>
        <v>0.44</v>
      </c>
      <c r="AO144" s="1">
        <f t="shared" si="66"/>
        <v>13.728</v>
      </c>
      <c r="AP144" s="43"/>
      <c r="AQ144" s="1">
        <f t="shared" si="26"/>
        <v>25</v>
      </c>
      <c r="AR144" s="1" t="str">
        <f t="shared" si="50"/>
        <v>C</v>
      </c>
      <c r="AS144" s="1">
        <f t="shared" ref="AS144:AW145" si="68">AK144*W$101</f>
        <v>6.4340099999999998</v>
      </c>
      <c r="AT144" s="1">
        <f t="shared" si="68"/>
        <v>0.96390000000000009</v>
      </c>
      <c r="AU144" s="1">
        <f t="shared" si="68"/>
        <v>0.34888000000000002</v>
      </c>
      <c r="AV144" s="1">
        <f t="shared" si="68"/>
        <v>0.41799999999999998</v>
      </c>
      <c r="AW144" s="1">
        <f t="shared" si="68"/>
        <v>13.453439999999999</v>
      </c>
    </row>
    <row r="145" spans="3:49" x14ac:dyDescent="0.35">
      <c r="E145" s="1">
        <f t="shared" si="39"/>
        <v>41</v>
      </c>
      <c r="F145" s="17">
        <f t="shared" si="59"/>
        <v>30.103060000000003</v>
      </c>
      <c r="G145" s="17">
        <f t="shared" si="60"/>
        <v>34.5</v>
      </c>
      <c r="H145" s="71"/>
      <c r="AI145" s="1">
        <v>27</v>
      </c>
      <c r="AJ145" s="1" t="s">
        <v>18</v>
      </c>
      <c r="AK145" s="1">
        <f t="shared" si="62"/>
        <v>7.1779999999999999</v>
      </c>
      <c r="AL145" s="1">
        <f t="shared" si="63"/>
        <v>1.05</v>
      </c>
      <c r="AM145" s="1">
        <f t="shared" si="64"/>
        <v>0.35600000000000004</v>
      </c>
      <c r="AN145" s="1">
        <f t="shared" si="65"/>
        <v>0.61599999999999999</v>
      </c>
      <c r="AO145" s="1">
        <f t="shared" si="66"/>
        <v>7.7759999999999998</v>
      </c>
      <c r="AP145" s="43"/>
      <c r="AQ145" s="1">
        <f t="shared" si="26"/>
        <v>28</v>
      </c>
      <c r="AR145" s="1" t="str">
        <f t="shared" si="50"/>
        <v>C</v>
      </c>
      <c r="AS145" s="1">
        <f t="shared" si="68"/>
        <v>7.1062199999999995</v>
      </c>
      <c r="AT145" s="1">
        <f t="shared" si="68"/>
        <v>1.0710000000000002</v>
      </c>
      <c r="AU145" s="1">
        <f t="shared" si="68"/>
        <v>0.34888000000000002</v>
      </c>
      <c r="AV145" s="1">
        <f t="shared" si="68"/>
        <v>0.58519999999999994</v>
      </c>
      <c r="AW145" s="1">
        <f t="shared" si="68"/>
        <v>7.6204799999999997</v>
      </c>
    </row>
    <row r="146" spans="3:49" x14ac:dyDescent="0.35">
      <c r="E146" s="1">
        <f t="shared" si="39"/>
        <v>42</v>
      </c>
      <c r="F146" s="17">
        <f t="shared" si="59"/>
        <v>34.212369999999993</v>
      </c>
      <c r="G146" s="17">
        <f t="shared" si="60"/>
        <v>33.4</v>
      </c>
      <c r="H146" s="71"/>
      <c r="AI146" s="1">
        <v>33</v>
      </c>
      <c r="AJ146" s="1" t="s">
        <v>18</v>
      </c>
      <c r="AK146" s="1">
        <f t="shared" si="62"/>
        <v>6.2080000000000002</v>
      </c>
      <c r="AL146" s="1">
        <f t="shared" si="63"/>
        <v>1.26</v>
      </c>
      <c r="AM146" s="1">
        <f t="shared" si="64"/>
        <v>0.71200000000000008</v>
      </c>
      <c r="AN146" s="1">
        <f t="shared" si="65"/>
        <v>0.52800000000000002</v>
      </c>
      <c r="AO146" s="1">
        <f t="shared" si="66"/>
        <v>10.368</v>
      </c>
      <c r="AP146" s="43"/>
      <c r="AQ146" s="1">
        <f t="shared" si="26"/>
        <v>34</v>
      </c>
      <c r="AR146" s="1" t="str">
        <f t="shared" si="50"/>
        <v>C</v>
      </c>
      <c r="AS146" s="1">
        <f t="shared" ref="AS146:AW148" si="69">AK146*W$102</f>
        <v>5.6492800000000001</v>
      </c>
      <c r="AT146" s="1">
        <f t="shared" si="69"/>
        <v>1.2474000000000001</v>
      </c>
      <c r="AU146" s="1">
        <f t="shared" si="69"/>
        <v>0.49840000000000001</v>
      </c>
      <c r="AV146" s="1">
        <f t="shared" si="69"/>
        <v>0.48048000000000002</v>
      </c>
      <c r="AW146" s="1">
        <f t="shared" si="69"/>
        <v>9.9532799999999995</v>
      </c>
    </row>
    <row r="147" spans="3:49" x14ac:dyDescent="0.35">
      <c r="E147" s="1">
        <f t="shared" si="39"/>
        <v>43</v>
      </c>
      <c r="F147" s="17">
        <f t="shared" si="59"/>
        <v>12.374459999999999</v>
      </c>
      <c r="G147" s="17">
        <f t="shared" si="60"/>
        <v>18.699999999999996</v>
      </c>
      <c r="H147" s="71"/>
      <c r="AI147" s="1">
        <v>28</v>
      </c>
      <c r="AJ147" s="1" t="s">
        <v>18</v>
      </c>
      <c r="AK147" s="1">
        <f t="shared" si="62"/>
        <v>7.1779999999999999</v>
      </c>
      <c r="AL147" s="1">
        <f t="shared" si="63"/>
        <v>0.52500000000000002</v>
      </c>
      <c r="AM147" s="1">
        <f t="shared" si="64"/>
        <v>0.35600000000000004</v>
      </c>
      <c r="AN147" s="1">
        <f t="shared" si="65"/>
        <v>0.61599999999999999</v>
      </c>
      <c r="AO147" s="1">
        <f t="shared" si="66"/>
        <v>5.0880000000000001</v>
      </c>
      <c r="AP147" s="43"/>
      <c r="AQ147" s="1">
        <f t="shared" si="26"/>
        <v>29</v>
      </c>
      <c r="AR147" s="1" t="str">
        <f t="shared" si="50"/>
        <v>C</v>
      </c>
      <c r="AS147" s="1">
        <f t="shared" si="69"/>
        <v>6.5319799999999999</v>
      </c>
      <c r="AT147" s="1">
        <f t="shared" si="69"/>
        <v>0.51975000000000005</v>
      </c>
      <c r="AU147" s="1">
        <f t="shared" si="69"/>
        <v>0.2492</v>
      </c>
      <c r="AV147" s="1">
        <f t="shared" si="69"/>
        <v>0.56056000000000006</v>
      </c>
      <c r="AW147" s="1">
        <f t="shared" si="69"/>
        <v>4.8844799999999999</v>
      </c>
    </row>
    <row r="148" spans="3:49" x14ac:dyDescent="0.35">
      <c r="C148" s="71"/>
      <c r="E148" s="1">
        <f t="shared" si="39"/>
        <v>44</v>
      </c>
      <c r="F148" s="17">
        <f t="shared" si="59"/>
        <v>28.106670000000001</v>
      </c>
      <c r="G148" s="17">
        <f t="shared" si="60"/>
        <v>26.599999999999998</v>
      </c>
      <c r="H148" s="71"/>
      <c r="AI148" s="1">
        <v>29</v>
      </c>
      <c r="AJ148" s="1" t="s">
        <v>18</v>
      </c>
      <c r="AK148" s="1">
        <f t="shared" si="62"/>
        <v>8.3419999999999987</v>
      </c>
      <c r="AL148" s="1">
        <f t="shared" si="63"/>
        <v>0.84000000000000008</v>
      </c>
      <c r="AM148" s="1">
        <f t="shared" si="64"/>
        <v>0.35600000000000004</v>
      </c>
      <c r="AN148" s="1">
        <f t="shared" si="65"/>
        <v>0.35200000000000004</v>
      </c>
      <c r="AO148" s="1">
        <f t="shared" si="66"/>
        <v>5.5679999999999996</v>
      </c>
      <c r="AP148" s="43"/>
      <c r="AQ148" s="1">
        <f t="shared" si="26"/>
        <v>30</v>
      </c>
      <c r="AR148" s="1" t="str">
        <f t="shared" si="50"/>
        <v>C</v>
      </c>
      <c r="AS148" s="1">
        <f t="shared" si="69"/>
        <v>7.591219999999999</v>
      </c>
      <c r="AT148" s="1">
        <f t="shared" si="69"/>
        <v>0.83160000000000012</v>
      </c>
      <c r="AU148" s="1">
        <f t="shared" si="69"/>
        <v>0.2492</v>
      </c>
      <c r="AV148" s="1">
        <f t="shared" si="69"/>
        <v>0.32032000000000005</v>
      </c>
      <c r="AW148" s="1">
        <f t="shared" si="69"/>
        <v>5.3452799999999998</v>
      </c>
    </row>
    <row r="149" spans="3:49" x14ac:dyDescent="0.35">
      <c r="C149" s="71"/>
      <c r="E149" s="1">
        <f t="shared" si="39"/>
        <v>45</v>
      </c>
      <c r="F149" s="17">
        <f t="shared" si="59"/>
        <v>25.340789999999998</v>
      </c>
      <c r="G149" s="17">
        <f t="shared" si="60"/>
        <v>18.8</v>
      </c>
      <c r="H149" s="71"/>
      <c r="AI149" s="1">
        <v>26</v>
      </c>
      <c r="AJ149" s="1" t="s">
        <v>18</v>
      </c>
      <c r="AK149" s="1">
        <f t="shared" si="62"/>
        <v>14.065</v>
      </c>
      <c r="AL149" s="1">
        <f t="shared" si="63"/>
        <v>1.9949999999999999</v>
      </c>
      <c r="AM149" s="1">
        <f t="shared" si="64"/>
        <v>1.335</v>
      </c>
      <c r="AN149" s="1">
        <f t="shared" si="65"/>
        <v>1.8480000000000001</v>
      </c>
      <c r="AO149" s="1">
        <f t="shared" si="66"/>
        <v>19.776</v>
      </c>
      <c r="AP149" s="43"/>
      <c r="AQ149" s="1">
        <f t="shared" si="26"/>
        <v>27</v>
      </c>
      <c r="AR149" s="1" t="str">
        <f t="shared" si="50"/>
        <v>C</v>
      </c>
      <c r="AS149" s="1">
        <f t="shared" ref="AS149:AW150" si="70">AK149*W$101</f>
        <v>13.924349999999999</v>
      </c>
      <c r="AT149" s="1">
        <f t="shared" si="70"/>
        <v>2.0348999999999999</v>
      </c>
      <c r="AU149" s="1">
        <f t="shared" si="70"/>
        <v>1.3083</v>
      </c>
      <c r="AV149" s="1">
        <f t="shared" si="70"/>
        <v>1.7556</v>
      </c>
      <c r="AW149" s="1">
        <f t="shared" si="70"/>
        <v>19.380479999999999</v>
      </c>
    </row>
    <row r="150" spans="3:49" x14ac:dyDescent="0.35">
      <c r="C150" s="71"/>
      <c r="E150" s="1">
        <f t="shared" si="39"/>
        <v>46</v>
      </c>
      <c r="F150" s="17">
        <f t="shared" si="59"/>
        <v>27.61336</v>
      </c>
      <c r="G150" s="17">
        <f t="shared" si="60"/>
        <v>20.6</v>
      </c>
      <c r="H150" s="71"/>
      <c r="AI150" s="1">
        <v>27</v>
      </c>
      <c r="AJ150" s="1" t="s">
        <v>18</v>
      </c>
      <c r="AK150" s="1">
        <f t="shared" si="62"/>
        <v>12.028</v>
      </c>
      <c r="AL150" s="1">
        <f t="shared" si="63"/>
        <v>1.47</v>
      </c>
      <c r="AM150" s="1">
        <f t="shared" si="64"/>
        <v>0.97900000000000009</v>
      </c>
      <c r="AN150" s="1">
        <f t="shared" si="65"/>
        <v>2.1120000000000001</v>
      </c>
      <c r="AO150" s="1">
        <f t="shared" si="66"/>
        <v>16.416</v>
      </c>
      <c r="AP150" s="43"/>
      <c r="AQ150" s="1">
        <f t="shared" si="26"/>
        <v>28</v>
      </c>
      <c r="AR150" s="1" t="str">
        <f t="shared" si="50"/>
        <v>C</v>
      </c>
      <c r="AS150" s="1">
        <f t="shared" si="70"/>
        <v>11.907720000000001</v>
      </c>
      <c r="AT150" s="1">
        <f t="shared" si="70"/>
        <v>1.4994000000000001</v>
      </c>
      <c r="AU150" s="1">
        <f t="shared" si="70"/>
        <v>0.95942000000000005</v>
      </c>
      <c r="AV150" s="1">
        <f t="shared" si="70"/>
        <v>2.0064000000000002</v>
      </c>
      <c r="AW150" s="1">
        <f t="shared" si="70"/>
        <v>16.087679999999999</v>
      </c>
    </row>
    <row r="151" spans="3:49" x14ac:dyDescent="0.35">
      <c r="C151" s="71"/>
      <c r="E151" s="1">
        <f t="shared" si="39"/>
        <v>47</v>
      </c>
      <c r="F151" s="17">
        <f t="shared" si="59"/>
        <v>22.042499999999997</v>
      </c>
      <c r="G151" s="17">
        <f t="shared" si="60"/>
        <v>18.8</v>
      </c>
      <c r="H151" s="71"/>
    </row>
    <row r="152" spans="3:49" x14ac:dyDescent="0.35">
      <c r="C152" s="71"/>
      <c r="E152" s="1">
        <f t="shared" si="39"/>
        <v>48</v>
      </c>
      <c r="F152" s="17">
        <f t="shared" si="59"/>
        <v>11.018789999999999</v>
      </c>
      <c r="G152" s="17">
        <f t="shared" si="60"/>
        <v>18.899999999999999</v>
      </c>
      <c r="H152" s="71"/>
    </row>
    <row r="153" spans="3:49" x14ac:dyDescent="0.35">
      <c r="C153" s="71"/>
      <c r="E153" s="1">
        <f t="shared" si="39"/>
        <v>49</v>
      </c>
      <c r="F153" s="17">
        <f t="shared" si="59"/>
        <v>18.618980000000001</v>
      </c>
      <c r="G153" s="17">
        <f t="shared" si="60"/>
        <v>16.600000000000001</v>
      </c>
      <c r="H153" s="71"/>
    </row>
    <row r="154" spans="3:49" x14ac:dyDescent="0.35">
      <c r="C154" s="71"/>
      <c r="E154" s="1">
        <f t="shared" si="39"/>
        <v>50</v>
      </c>
      <c r="F154" s="17">
        <f t="shared" si="59"/>
        <v>17.585529999999999</v>
      </c>
      <c r="G154" s="17">
        <f t="shared" si="60"/>
        <v>19</v>
      </c>
      <c r="H154" s="71"/>
    </row>
    <row r="155" spans="3:49" x14ac:dyDescent="0.35">
      <c r="C155" s="71"/>
      <c r="E155" s="1">
        <f t="shared" si="39"/>
        <v>51</v>
      </c>
      <c r="F155" s="17">
        <f t="shared" si="59"/>
        <v>25.478029999999997</v>
      </c>
      <c r="G155" s="17">
        <f t="shared" si="60"/>
        <v>27.900000000000002</v>
      </c>
      <c r="H155" s="71"/>
    </row>
    <row r="156" spans="3:49" x14ac:dyDescent="0.35">
      <c r="C156" s="71"/>
      <c r="E156" s="1">
        <f t="shared" si="39"/>
        <v>52</v>
      </c>
      <c r="F156" s="17">
        <f t="shared" si="59"/>
        <v>24.415489999999998</v>
      </c>
      <c r="G156" s="17">
        <f t="shared" si="60"/>
        <v>24.400000000000002</v>
      </c>
      <c r="H156" s="71"/>
    </row>
    <row r="157" spans="3:49" x14ac:dyDescent="0.35">
      <c r="C157" s="71"/>
      <c r="E157" s="1">
        <f t="shared" si="39"/>
        <v>53</v>
      </c>
      <c r="F157" s="17">
        <f t="shared" si="59"/>
        <v>22.346519999999998</v>
      </c>
      <c r="G157" s="17">
        <f t="shared" si="60"/>
        <v>25.1</v>
      </c>
      <c r="H157" s="71"/>
    </row>
    <row r="158" spans="3:49" x14ac:dyDescent="0.35">
      <c r="C158" s="71"/>
      <c r="E158" s="1">
        <f t="shared" si="39"/>
        <v>54</v>
      </c>
      <c r="F158" s="17">
        <f t="shared" si="59"/>
        <v>21.618229999999997</v>
      </c>
      <c r="G158" s="17">
        <f t="shared" si="60"/>
        <v>27.6</v>
      </c>
      <c r="H158" s="71"/>
    </row>
    <row r="159" spans="3:49" x14ac:dyDescent="0.35">
      <c r="C159" s="71"/>
      <c r="E159" s="1">
        <f t="shared" si="39"/>
        <v>55</v>
      </c>
      <c r="F159" s="17">
        <f t="shared" si="59"/>
        <v>16.731780000000001</v>
      </c>
      <c r="G159" s="17">
        <f t="shared" si="60"/>
        <v>26.299999999999997</v>
      </c>
      <c r="H159" s="71"/>
    </row>
    <row r="160" spans="3:49" x14ac:dyDescent="0.35">
      <c r="C160" s="71"/>
      <c r="E160" s="1">
        <f t="shared" si="39"/>
        <v>56</v>
      </c>
      <c r="F160" s="17">
        <f t="shared" si="59"/>
        <v>17.82884</v>
      </c>
      <c r="G160" s="17">
        <f t="shared" si="60"/>
        <v>12.1</v>
      </c>
      <c r="H160" s="71"/>
    </row>
    <row r="161" spans="3:8" x14ac:dyDescent="0.35">
      <c r="C161" s="71"/>
      <c r="E161" s="1">
        <f t="shared" si="39"/>
        <v>57</v>
      </c>
      <c r="F161" s="17">
        <f t="shared" si="59"/>
        <v>12.74597</v>
      </c>
      <c r="G161" s="17">
        <f t="shared" si="60"/>
        <v>16</v>
      </c>
      <c r="H161" s="71"/>
    </row>
    <row r="162" spans="3:8" x14ac:dyDescent="0.35">
      <c r="C162" s="71"/>
      <c r="E162" s="1">
        <f t="shared" si="39"/>
        <v>58</v>
      </c>
      <c r="F162" s="17">
        <f t="shared" si="59"/>
        <v>14.337620000000001</v>
      </c>
      <c r="G162" s="17">
        <f t="shared" si="60"/>
        <v>6.7</v>
      </c>
      <c r="H162" s="71"/>
    </row>
    <row r="163" spans="3:8" x14ac:dyDescent="0.35">
      <c r="C163" s="71"/>
      <c r="E163" s="1">
        <f t="shared" si="39"/>
        <v>59</v>
      </c>
      <c r="F163" s="17">
        <f t="shared" si="59"/>
        <v>38.40363</v>
      </c>
      <c r="G163" s="17">
        <f t="shared" si="60"/>
        <v>34.400000000000006</v>
      </c>
      <c r="H163" s="71"/>
    </row>
    <row r="164" spans="3:8" x14ac:dyDescent="0.35">
      <c r="C164" s="71"/>
      <c r="E164" s="1">
        <f t="shared" si="39"/>
        <v>60</v>
      </c>
      <c r="F164" s="17">
        <f t="shared" si="59"/>
        <v>32.460619999999999</v>
      </c>
      <c r="G164" s="17">
        <f t="shared" si="60"/>
        <v>34.900000000000006</v>
      </c>
      <c r="H164" s="71"/>
    </row>
    <row r="165" spans="3:8" x14ac:dyDescent="0.35">
      <c r="C165" s="71"/>
      <c r="E165" s="1"/>
      <c r="F165" s="1"/>
      <c r="G165" s="1"/>
    </row>
    <row r="166" spans="3:8" x14ac:dyDescent="0.35">
      <c r="C166" s="71"/>
    </row>
    <row r="167" spans="3:8" x14ac:dyDescent="0.35">
      <c r="C167" s="71"/>
    </row>
    <row r="168" spans="3:8" x14ac:dyDescent="0.35">
      <c r="C168" s="71"/>
    </row>
    <row r="169" spans="3:8" x14ac:dyDescent="0.35">
      <c r="C169" s="71"/>
    </row>
    <row r="170" spans="3:8" x14ac:dyDescent="0.35">
      <c r="C170" s="71"/>
    </row>
    <row r="171" spans="3:8" x14ac:dyDescent="0.35">
      <c r="C171" s="71"/>
    </row>
    <row r="172" spans="3:8" x14ac:dyDescent="0.35">
      <c r="C172" s="71"/>
    </row>
    <row r="173" spans="3:8" x14ac:dyDescent="0.35">
      <c r="C173" s="71"/>
    </row>
    <row r="174" spans="3:8" x14ac:dyDescent="0.35">
      <c r="C174" s="71"/>
    </row>
    <row r="175" spans="3:8" x14ac:dyDescent="0.35">
      <c r="C175" s="71"/>
    </row>
    <row r="176" spans="3:8" x14ac:dyDescent="0.35">
      <c r="C176" s="71"/>
    </row>
    <row r="177" spans="3:3" x14ac:dyDescent="0.35">
      <c r="C177" s="71"/>
    </row>
    <row r="178" spans="3:3" x14ac:dyDescent="0.35">
      <c r="C178" s="71"/>
    </row>
    <row r="179" spans="3:3" x14ac:dyDescent="0.35">
      <c r="C179" s="71"/>
    </row>
    <row r="180" spans="3:3" x14ac:dyDescent="0.35">
      <c r="C180" s="71"/>
    </row>
    <row r="181" spans="3:3" x14ac:dyDescent="0.35">
      <c r="C181" s="71"/>
    </row>
    <row r="182" spans="3:3" x14ac:dyDescent="0.35">
      <c r="C182" s="71"/>
    </row>
    <row r="183" spans="3:3" x14ac:dyDescent="0.35">
      <c r="C183" s="71"/>
    </row>
    <row r="184" spans="3:3" x14ac:dyDescent="0.35">
      <c r="C184" s="71"/>
    </row>
    <row r="185" spans="3:3" x14ac:dyDescent="0.35">
      <c r="C185" s="71"/>
    </row>
    <row r="186" spans="3:3" x14ac:dyDescent="0.35">
      <c r="C186" s="71"/>
    </row>
    <row r="187" spans="3:3" x14ac:dyDescent="0.35">
      <c r="C187" s="71"/>
    </row>
    <row r="188" spans="3:3" x14ac:dyDescent="0.35">
      <c r="C188" s="71"/>
    </row>
    <row r="189" spans="3:3" x14ac:dyDescent="0.35">
      <c r="C189" s="71"/>
    </row>
    <row r="190" spans="3:3" x14ac:dyDescent="0.35">
      <c r="C190" s="71"/>
    </row>
    <row r="191" spans="3:3" x14ac:dyDescent="0.35">
      <c r="C191" s="71"/>
    </row>
    <row r="192" spans="3:3" x14ac:dyDescent="0.35">
      <c r="C192" s="71"/>
    </row>
    <row r="193" spans="3:3" x14ac:dyDescent="0.35">
      <c r="C193" s="71"/>
    </row>
    <row r="194" spans="3:3" x14ac:dyDescent="0.35">
      <c r="C194" s="71"/>
    </row>
    <row r="195" spans="3:3" x14ac:dyDescent="0.35">
      <c r="C195" s="71"/>
    </row>
    <row r="196" spans="3:3" x14ac:dyDescent="0.35">
      <c r="C196" s="71"/>
    </row>
    <row r="197" spans="3:3" x14ac:dyDescent="0.35">
      <c r="C197" s="71"/>
    </row>
    <row r="198" spans="3:3" x14ac:dyDescent="0.35">
      <c r="C198" s="71"/>
    </row>
    <row r="199" spans="3:3" x14ac:dyDescent="0.35">
      <c r="C199" s="71"/>
    </row>
    <row r="200" spans="3:3" x14ac:dyDescent="0.35">
      <c r="C200" s="71"/>
    </row>
    <row r="201" spans="3:3" x14ac:dyDescent="0.35">
      <c r="C201" s="71"/>
    </row>
    <row r="202" spans="3:3" x14ac:dyDescent="0.35">
      <c r="C202" s="71"/>
    </row>
    <row r="203" spans="3:3" x14ac:dyDescent="0.35">
      <c r="C203" s="71"/>
    </row>
    <row r="204" spans="3:3" x14ac:dyDescent="0.35">
      <c r="C204" s="71"/>
    </row>
    <row r="205" spans="3:3" x14ac:dyDescent="0.35">
      <c r="C205" s="71"/>
    </row>
    <row r="206" spans="3:3" x14ac:dyDescent="0.35">
      <c r="C206" s="71"/>
    </row>
    <row r="207" spans="3:3" x14ac:dyDescent="0.35">
      <c r="C207" s="71"/>
    </row>
    <row r="208" spans="3:3" x14ac:dyDescent="0.35">
      <c r="C208" s="71"/>
    </row>
    <row r="209" spans="3:3" x14ac:dyDescent="0.35">
      <c r="C209" s="71"/>
    </row>
    <row r="210" spans="3:3" x14ac:dyDescent="0.35">
      <c r="C210" s="71"/>
    </row>
    <row r="211" spans="3:3" x14ac:dyDescent="0.35">
      <c r="C211" s="71"/>
    </row>
    <row r="212" spans="3:3" x14ac:dyDescent="0.35">
      <c r="C212" s="71"/>
    </row>
    <row r="213" spans="3:3" x14ac:dyDescent="0.35">
      <c r="C213" s="71"/>
    </row>
    <row r="214" spans="3:3" x14ac:dyDescent="0.35">
      <c r="C214" s="71"/>
    </row>
    <row r="215" spans="3:3" x14ac:dyDescent="0.35">
      <c r="C215" s="71"/>
    </row>
    <row r="216" spans="3:3" x14ac:dyDescent="0.35">
      <c r="C216" s="71"/>
    </row>
    <row r="217" spans="3:3" x14ac:dyDescent="0.35">
      <c r="C217" s="71"/>
    </row>
    <row r="218" spans="3:3" x14ac:dyDescent="0.35">
      <c r="C218" s="71"/>
    </row>
    <row r="219" spans="3:3" x14ac:dyDescent="0.35">
      <c r="C219" s="71"/>
    </row>
    <row r="220" spans="3:3" x14ac:dyDescent="0.35">
      <c r="C220" s="71"/>
    </row>
    <row r="221" spans="3:3" x14ac:dyDescent="0.35">
      <c r="C221" s="71"/>
    </row>
    <row r="222" spans="3:3" x14ac:dyDescent="0.35">
      <c r="C222" s="71"/>
    </row>
    <row r="223" spans="3:3" x14ac:dyDescent="0.35">
      <c r="C223" s="71"/>
    </row>
  </sheetData>
  <sortState xmlns:xlrd2="http://schemas.microsoft.com/office/spreadsheetml/2017/richdata2" ref="AQ91:AW150">
    <sortCondition ref="AQ91:AQ150"/>
  </sortState>
  <mergeCells count="22">
    <mergeCell ref="AI88:AW89"/>
    <mergeCell ref="C91:G91"/>
    <mergeCell ref="I91:K91"/>
    <mergeCell ref="B89:K90"/>
    <mergeCell ref="B70:V73"/>
    <mergeCell ref="O91:S91"/>
    <mergeCell ref="V89:AE90"/>
    <mergeCell ref="W91:AA91"/>
    <mergeCell ref="AC91:AE91"/>
    <mergeCell ref="AH2:AN2"/>
    <mergeCell ref="C74:D74"/>
    <mergeCell ref="E74:F74"/>
    <mergeCell ref="G74:H74"/>
    <mergeCell ref="I74:J74"/>
    <mergeCell ref="K74:L74"/>
    <mergeCell ref="N74:O74"/>
    <mergeCell ref="P74:Q74"/>
    <mergeCell ref="R74:S74"/>
    <mergeCell ref="U74:V74"/>
    <mergeCell ref="C2:I2"/>
    <mergeCell ref="K2:Q2"/>
    <mergeCell ref="Z2:AF2"/>
  </mergeCells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E0614BC52847ACFFCABF015068A5" ma:contentTypeVersion="7" ma:contentTypeDescription="Create a new document." ma:contentTypeScope="" ma:versionID="a916de6bfb69675f6cc2f99efae44739">
  <xsd:schema xmlns:xsd="http://www.w3.org/2001/XMLSchema" xmlns:xs="http://www.w3.org/2001/XMLSchema" xmlns:p="http://schemas.microsoft.com/office/2006/metadata/properties" xmlns:ns3="b2f57d36-ce1e-4f81-830a-fcb85892b456" xmlns:ns4="b01d7ef3-3012-4ecb-a607-85d1891f3726" targetNamespace="http://schemas.microsoft.com/office/2006/metadata/properties" ma:root="true" ma:fieldsID="e2f359d95804979a54d297da5d414f4f" ns3:_="" ns4:_="">
    <xsd:import namespace="b2f57d36-ce1e-4f81-830a-fcb85892b456"/>
    <xsd:import namespace="b01d7ef3-3012-4ecb-a607-85d1891f3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57d36-ce1e-4f81-830a-fcb85892b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d7ef3-3012-4ecb-a607-85d1891f3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6824B-EDD0-411D-84FA-DCF3EFA40C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3A404B-E4C6-4F5B-AE3B-940237FF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57d36-ce1e-4f81-830a-fcb85892b456"/>
    <ds:schemaRef ds:uri="b01d7ef3-3012-4ecb-a607-85d1891f3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8FAEA0-A5F6-4F87-B713-41F1A01C7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burmeister</dc:creator>
  <cp:keywords/>
  <dc:description/>
  <cp:lastModifiedBy>Jake Murray</cp:lastModifiedBy>
  <cp:revision/>
  <dcterms:created xsi:type="dcterms:W3CDTF">2021-03-30T01:39:49Z</dcterms:created>
  <dcterms:modified xsi:type="dcterms:W3CDTF">2021-05-07T00:31:31Z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0x010100B138E0614BC52847ACFFCABF015068A5</vt:lpwstr>
  </property>
</Properties>
</file>