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79702002-EF78-4B9C-91AF-A54DEB01041C}" xr6:coauthVersionLast="45" xr6:coauthVersionMax="45" xr10:uidLastSave="{00000000-0000-0000-0000-000000000000}"/>
  <bookViews>
    <workbookView xWindow="8880" yWindow="1530" windowWidth="9390" windowHeight="8450" activeTab="1" xr2:uid="{00000000-000D-0000-FFFF-FFFF00000000}"/>
  </bookViews>
  <sheets>
    <sheet name="Intro" sheetId="8" r:id="rId1"/>
    <sheet name="raw_data" sheetId="10" r:id="rId2"/>
    <sheet name="coded_data" sheetId="11" r:id="rId3"/>
    <sheet name="processed_data" sheetId="12" r:id="rId4"/>
    <sheet name="survey answers" sheetId="13" r:id="rId5"/>
    <sheet name="summary" sheetId="14" r:id="rId6"/>
    <sheet name="correlations" sheetId="15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Y4" i="11" l="1"/>
  <c r="BZ4" i="11"/>
  <c r="CA4" i="11"/>
  <c r="CB4" i="11"/>
  <c r="CC4" i="11"/>
  <c r="CD4" i="11"/>
  <c r="CE4" i="11"/>
  <c r="CF4" i="11"/>
  <c r="CG4" i="11"/>
  <c r="CH4" i="11"/>
  <c r="CI4" i="11"/>
  <c r="CJ4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BT4" i="11"/>
  <c r="BU4" i="11"/>
  <c r="BV4" i="11"/>
  <c r="BW4" i="11"/>
  <c r="BX4" i="11"/>
  <c r="BT5" i="11"/>
  <c r="BU5" i="11"/>
  <c r="BV5" i="11"/>
  <c r="BW5" i="11"/>
  <c r="BX5" i="11"/>
  <c r="BT6" i="11"/>
  <c r="BU6" i="11"/>
  <c r="BV6" i="11"/>
  <c r="BW6" i="11"/>
  <c r="BX6" i="11"/>
  <c r="BT7" i="11"/>
  <c r="BU7" i="11"/>
  <c r="BV7" i="11"/>
  <c r="BW7" i="11"/>
  <c r="BX7" i="11"/>
  <c r="BT8" i="11"/>
  <c r="BU8" i="11"/>
  <c r="BV8" i="11"/>
  <c r="BW8" i="11"/>
  <c r="BX8" i="11"/>
  <c r="BT9" i="11"/>
  <c r="BU9" i="11"/>
  <c r="BV9" i="11"/>
  <c r="BW9" i="11"/>
  <c r="BX9" i="11"/>
  <c r="BT10" i="11"/>
  <c r="BU10" i="11"/>
  <c r="BV10" i="11"/>
  <c r="BW10" i="11"/>
  <c r="BX10" i="11"/>
  <c r="BT11" i="11"/>
  <c r="BU11" i="11"/>
  <c r="BV11" i="11"/>
  <c r="BW11" i="11"/>
  <c r="BX11" i="11"/>
  <c r="BT12" i="11"/>
  <c r="BU12" i="11"/>
  <c r="BV12" i="11"/>
  <c r="BW12" i="11"/>
  <c r="BX12" i="11"/>
  <c r="BT13" i="11"/>
  <c r="BU13" i="11"/>
  <c r="BV13" i="11"/>
  <c r="BW13" i="11"/>
  <c r="BX13" i="11"/>
  <c r="BS5" i="11"/>
  <c r="BS6" i="11"/>
  <c r="BS7" i="11"/>
  <c r="BS8" i="11"/>
  <c r="BS9" i="11"/>
  <c r="BS10" i="11"/>
  <c r="BS11" i="11"/>
  <c r="BS12" i="11"/>
  <c r="BS13" i="11"/>
  <c r="BS4" i="11"/>
  <c r="BR5" i="11"/>
  <c r="BR6" i="11"/>
  <c r="BR7" i="11"/>
  <c r="BR8" i="11"/>
  <c r="BR9" i="11"/>
  <c r="BR10" i="11"/>
  <c r="BR11" i="11"/>
  <c r="BR12" i="11"/>
  <c r="BR13" i="11"/>
  <c r="BR4" i="11"/>
  <c r="BQ5" i="11"/>
  <c r="BQ6" i="11"/>
  <c r="BQ7" i="11"/>
  <c r="BQ8" i="11"/>
  <c r="BQ9" i="11"/>
  <c r="BQ10" i="11"/>
  <c r="BQ11" i="11"/>
  <c r="BQ12" i="11"/>
  <c r="BQ13" i="11"/>
  <c r="BQ4" i="11"/>
  <c r="BP5" i="11"/>
  <c r="BP6" i="11"/>
  <c r="BP7" i="11"/>
  <c r="BP8" i="11"/>
  <c r="BP9" i="11"/>
  <c r="BP10" i="11"/>
  <c r="BP11" i="11"/>
  <c r="BP12" i="11"/>
  <c r="BP13" i="11"/>
  <c r="BP4" i="11"/>
  <c r="BO5" i="11"/>
  <c r="BO6" i="11"/>
  <c r="BO7" i="11"/>
  <c r="BO8" i="11"/>
  <c r="BO9" i="11"/>
  <c r="BO10" i="11"/>
  <c r="BO11" i="11"/>
  <c r="BO12" i="11"/>
  <c r="BO13" i="11"/>
  <c r="BO4" i="11"/>
  <c r="BK4" i="11"/>
  <c r="BL4" i="11"/>
  <c r="BM4" i="11"/>
  <c r="BN4" i="11"/>
  <c r="BK5" i="11"/>
  <c r="BL5" i="11"/>
  <c r="BM5" i="11"/>
  <c r="BN5" i="11"/>
  <c r="BK6" i="11"/>
  <c r="BL6" i="11"/>
  <c r="BM6" i="11"/>
  <c r="BN6" i="11"/>
  <c r="BK7" i="11"/>
  <c r="BL7" i="11"/>
  <c r="BM7" i="11"/>
  <c r="BN7" i="11"/>
  <c r="BK8" i="11"/>
  <c r="BL8" i="11"/>
  <c r="BM8" i="11"/>
  <c r="BN8" i="11"/>
  <c r="BK9" i="11"/>
  <c r="BL9" i="11"/>
  <c r="BM9" i="11"/>
  <c r="BN9" i="11"/>
  <c r="BK10" i="11"/>
  <c r="BL10" i="11"/>
  <c r="BM10" i="11"/>
  <c r="BN10" i="11"/>
  <c r="BK11" i="11"/>
  <c r="BL11" i="11"/>
  <c r="BM11" i="11"/>
  <c r="BN11" i="11"/>
  <c r="BK12" i="11"/>
  <c r="BL12" i="11"/>
  <c r="BM12" i="11"/>
  <c r="BN12" i="11"/>
  <c r="BK13" i="11"/>
  <c r="BL13" i="11"/>
  <c r="BM13" i="11"/>
  <c r="BN13" i="11"/>
  <c r="BH5" i="11"/>
  <c r="BI5" i="11"/>
  <c r="BJ5" i="11"/>
  <c r="BH6" i="11"/>
  <c r="BI6" i="11"/>
  <c r="BJ6" i="11"/>
  <c r="BH7" i="11"/>
  <c r="BI7" i="11"/>
  <c r="BJ7" i="11"/>
  <c r="BH8" i="11"/>
  <c r="BI8" i="11"/>
  <c r="BJ8" i="11"/>
  <c r="BH9" i="11"/>
  <c r="BI9" i="11"/>
  <c r="BJ9" i="11"/>
  <c r="BH10" i="11"/>
  <c r="BI10" i="11"/>
  <c r="BJ10" i="11"/>
  <c r="BH11" i="11"/>
  <c r="BI11" i="11"/>
  <c r="BJ11" i="11"/>
  <c r="BH12" i="11"/>
  <c r="BI12" i="11"/>
  <c r="BJ12" i="11"/>
  <c r="BH13" i="11"/>
  <c r="BI13" i="11"/>
  <c r="BJ13" i="11"/>
  <c r="BI4" i="11"/>
  <c r="BJ4" i="11"/>
  <c r="BH4" i="11"/>
  <c r="AW4" i="11"/>
  <c r="AX4" i="11"/>
  <c r="AY4" i="11"/>
  <c r="AZ4" i="11"/>
  <c r="BA4" i="11"/>
  <c r="BB4" i="11"/>
  <c r="BC4" i="11"/>
  <c r="BD4" i="11"/>
  <c r="BE4" i="11"/>
  <c r="BF4" i="11"/>
  <c r="BG4" i="11"/>
  <c r="AW5" i="11"/>
  <c r="AX5" i="11"/>
  <c r="AY5" i="11"/>
  <c r="AZ5" i="11"/>
  <c r="BA5" i="11"/>
  <c r="BB5" i="11"/>
  <c r="BC5" i="11"/>
  <c r="BD5" i="11"/>
  <c r="BE5" i="11"/>
  <c r="BF5" i="11"/>
  <c r="BG5" i="11"/>
  <c r="AW6" i="11"/>
  <c r="AX6" i="11"/>
  <c r="AY6" i="11"/>
  <c r="AZ6" i="11"/>
  <c r="BA6" i="11"/>
  <c r="BB6" i="11"/>
  <c r="BC6" i="11"/>
  <c r="BD6" i="11"/>
  <c r="BE6" i="11"/>
  <c r="BF6" i="11"/>
  <c r="BG6" i="11"/>
  <c r="AW7" i="11"/>
  <c r="AX7" i="11"/>
  <c r="AY7" i="11"/>
  <c r="AZ7" i="11"/>
  <c r="BA7" i="11"/>
  <c r="BB7" i="11"/>
  <c r="BC7" i="11"/>
  <c r="BD7" i="11"/>
  <c r="BE7" i="11"/>
  <c r="BF7" i="11"/>
  <c r="BG7" i="11"/>
  <c r="AW8" i="11"/>
  <c r="AX8" i="11"/>
  <c r="AY8" i="11"/>
  <c r="AZ8" i="11"/>
  <c r="BA8" i="11"/>
  <c r="BB8" i="11"/>
  <c r="BC8" i="11"/>
  <c r="BD8" i="11"/>
  <c r="BE8" i="11"/>
  <c r="BF8" i="11"/>
  <c r="BG8" i="11"/>
  <c r="AW9" i="11"/>
  <c r="AX9" i="11"/>
  <c r="AY9" i="11"/>
  <c r="AZ9" i="11"/>
  <c r="BA9" i="11"/>
  <c r="BB9" i="11"/>
  <c r="BC9" i="11"/>
  <c r="BD9" i="11"/>
  <c r="BE9" i="11"/>
  <c r="BF9" i="11"/>
  <c r="BG9" i="11"/>
  <c r="AW10" i="11"/>
  <c r="AX10" i="11"/>
  <c r="AY10" i="11"/>
  <c r="AZ10" i="11"/>
  <c r="BA10" i="11"/>
  <c r="BB10" i="11"/>
  <c r="BC10" i="11"/>
  <c r="BD10" i="11"/>
  <c r="BE10" i="11"/>
  <c r="BF10" i="11"/>
  <c r="BG10" i="11"/>
  <c r="AW11" i="11"/>
  <c r="AX11" i="11"/>
  <c r="AY11" i="11"/>
  <c r="AZ11" i="11"/>
  <c r="BA11" i="11"/>
  <c r="BB11" i="11"/>
  <c r="BC11" i="11"/>
  <c r="BD11" i="11"/>
  <c r="BE11" i="11"/>
  <c r="BF11" i="11"/>
  <c r="BG11" i="11"/>
  <c r="AW12" i="11"/>
  <c r="AX12" i="11"/>
  <c r="AY12" i="11"/>
  <c r="AZ12" i="11"/>
  <c r="BA12" i="11"/>
  <c r="BB12" i="11"/>
  <c r="BC12" i="11"/>
  <c r="BD12" i="11"/>
  <c r="BE12" i="11"/>
  <c r="BF12" i="11"/>
  <c r="BG12" i="11"/>
  <c r="AW13" i="11"/>
  <c r="AX13" i="11"/>
  <c r="AY13" i="11"/>
  <c r="AZ13" i="11"/>
  <c r="BA13" i="11"/>
  <c r="BB13" i="11"/>
  <c r="BC13" i="11"/>
  <c r="BD13" i="11"/>
  <c r="BE13" i="11"/>
  <c r="BF13" i="11"/>
  <c r="BG13" i="11"/>
  <c r="AV5" i="11"/>
  <c r="AV6" i="11"/>
  <c r="AV7" i="11"/>
  <c r="AV8" i="11"/>
  <c r="AV9" i="11"/>
  <c r="AV10" i="11"/>
  <c r="AV11" i="11"/>
  <c r="AV12" i="11"/>
  <c r="AV13" i="11"/>
  <c r="AV4" i="11"/>
  <c r="AN4" i="11"/>
  <c r="AO4" i="11"/>
  <c r="AP4" i="11"/>
  <c r="AQ4" i="11"/>
  <c r="AR4" i="11"/>
  <c r="AS4" i="11"/>
  <c r="AT4" i="11"/>
  <c r="AU4" i="11"/>
  <c r="AO5" i="11"/>
  <c r="AP5" i="11"/>
  <c r="AQ5" i="11"/>
  <c r="AR5" i="11"/>
  <c r="AS5" i="11"/>
  <c r="AT5" i="11"/>
  <c r="AU5" i="11"/>
  <c r="AO6" i="11"/>
  <c r="AP6" i="11"/>
  <c r="AQ6" i="11"/>
  <c r="AR6" i="11"/>
  <c r="AS6" i="11"/>
  <c r="AT6" i="11"/>
  <c r="AU6" i="11"/>
  <c r="AO7" i="11"/>
  <c r="AP7" i="11"/>
  <c r="AQ7" i="11"/>
  <c r="AR7" i="11"/>
  <c r="AS7" i="11"/>
  <c r="AT7" i="11"/>
  <c r="AU7" i="11"/>
  <c r="AO8" i="11"/>
  <c r="AP8" i="11"/>
  <c r="AQ8" i="11"/>
  <c r="AR8" i="11"/>
  <c r="AS8" i="11"/>
  <c r="AT8" i="11"/>
  <c r="AU8" i="11"/>
  <c r="AO9" i="11"/>
  <c r="AP9" i="11"/>
  <c r="AQ9" i="11"/>
  <c r="AR9" i="11"/>
  <c r="AS9" i="11"/>
  <c r="AT9" i="11"/>
  <c r="AU9" i="11"/>
  <c r="AO10" i="11"/>
  <c r="AP10" i="11"/>
  <c r="AQ10" i="11"/>
  <c r="AR10" i="11"/>
  <c r="AS10" i="11"/>
  <c r="AT10" i="11"/>
  <c r="AU10" i="11"/>
  <c r="AO11" i="11"/>
  <c r="AP11" i="11"/>
  <c r="AQ11" i="11"/>
  <c r="AR11" i="11"/>
  <c r="AS11" i="11"/>
  <c r="AT11" i="11"/>
  <c r="AU11" i="11"/>
  <c r="AO12" i="11"/>
  <c r="AP12" i="11"/>
  <c r="AQ12" i="11"/>
  <c r="AR12" i="11"/>
  <c r="AS12" i="11"/>
  <c r="AT12" i="11"/>
  <c r="AU12" i="11"/>
  <c r="AO13" i="11"/>
  <c r="AP13" i="11"/>
  <c r="AQ13" i="11"/>
  <c r="AR13" i="11"/>
  <c r="AS13" i="11"/>
  <c r="AT13" i="11"/>
  <c r="AU13" i="11"/>
  <c r="AN5" i="11"/>
  <c r="AN6" i="11"/>
  <c r="AN7" i="11"/>
  <c r="AN8" i="11"/>
  <c r="AN9" i="11"/>
  <c r="AN10" i="11"/>
  <c r="AN11" i="11"/>
  <c r="AN12" i="11"/>
  <c r="AN13" i="11"/>
  <c r="AM5" i="11"/>
  <c r="AM6" i="11"/>
  <c r="AM7" i="11"/>
  <c r="AM8" i="11"/>
  <c r="AM9" i="11"/>
  <c r="AM10" i="11"/>
  <c r="AM11" i="11"/>
  <c r="AM12" i="11"/>
  <c r="AM13" i="11"/>
  <c r="AM4" i="11"/>
  <c r="AL5" i="11"/>
  <c r="AL6" i="11"/>
  <c r="AL7" i="11"/>
  <c r="AL8" i="11"/>
  <c r="AL9" i="11"/>
  <c r="AL10" i="11"/>
  <c r="AL11" i="11"/>
  <c r="AL12" i="11"/>
  <c r="AL13" i="11"/>
  <c r="AL4" i="11"/>
  <c r="AK5" i="11" l="1"/>
  <c r="AK6" i="11"/>
  <c r="AK7" i="11"/>
  <c r="AK8" i="11"/>
  <c r="AK9" i="11"/>
  <c r="AK10" i="11"/>
  <c r="AK11" i="11"/>
  <c r="AK12" i="11"/>
  <c r="AK13" i="11"/>
  <c r="AK4" i="11"/>
  <c r="AJ5" i="11"/>
  <c r="AJ6" i="11"/>
  <c r="AJ7" i="11"/>
  <c r="AJ8" i="11"/>
  <c r="AJ9" i="11"/>
  <c r="AJ10" i="11"/>
  <c r="AJ11" i="11"/>
  <c r="AJ12" i="11"/>
  <c r="AJ13" i="11"/>
  <c r="AJ4" i="11"/>
  <c r="AI5" i="11"/>
  <c r="AI6" i="11"/>
  <c r="AI7" i="11"/>
  <c r="AI8" i="11"/>
  <c r="AI9" i="11"/>
  <c r="AI10" i="11"/>
  <c r="AI11" i="11"/>
  <c r="AI12" i="11"/>
  <c r="AI13" i="11"/>
  <c r="AI4" i="11"/>
  <c r="AG5" i="11"/>
  <c r="AG6" i="11"/>
  <c r="AG7" i="11"/>
  <c r="AG8" i="11"/>
  <c r="AG9" i="11"/>
  <c r="AG10" i="11"/>
  <c r="AG11" i="11"/>
  <c r="AG12" i="11"/>
  <c r="AG13" i="11"/>
  <c r="AG4" i="11"/>
  <c r="AH5" i="11"/>
  <c r="AH6" i="11"/>
  <c r="AH7" i="11"/>
  <c r="AH8" i="11"/>
  <c r="AH9" i="11"/>
  <c r="AH10" i="11"/>
  <c r="AH11" i="11"/>
  <c r="AH12" i="11"/>
  <c r="AH13" i="11"/>
  <c r="AH4" i="11"/>
  <c r="AF4" i="11"/>
  <c r="AF5" i="11"/>
  <c r="AF6" i="11"/>
  <c r="AF7" i="11"/>
  <c r="AF8" i="11"/>
  <c r="AF9" i="11"/>
  <c r="AF10" i="11"/>
  <c r="AF11" i="11"/>
  <c r="AF12" i="11"/>
  <c r="AF13" i="11"/>
  <c r="AE4" i="11"/>
  <c r="AE5" i="11"/>
  <c r="AE6" i="11"/>
  <c r="AE7" i="11"/>
  <c r="AE8" i="11"/>
  <c r="AE9" i="11"/>
  <c r="AE10" i="11"/>
  <c r="AE11" i="11"/>
  <c r="AE12" i="11"/>
  <c r="AE13" i="11"/>
  <c r="AC5" i="11"/>
  <c r="AD5" i="11"/>
  <c r="AC6" i="11"/>
  <c r="AD6" i="11"/>
  <c r="AC7" i="11"/>
  <c r="AD7" i="11"/>
  <c r="AC8" i="11"/>
  <c r="AD8" i="11"/>
  <c r="AC9" i="11"/>
  <c r="AD9" i="11"/>
  <c r="AC10" i="11"/>
  <c r="AD10" i="11"/>
  <c r="AC11" i="11"/>
  <c r="AD11" i="11"/>
  <c r="AC12" i="11"/>
  <c r="AD12" i="11"/>
  <c r="AC13" i="11"/>
  <c r="AD13" i="11"/>
  <c r="AD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B4" i="11"/>
  <c r="AC4" i="11"/>
  <c r="AA4" i="11"/>
  <c r="V4" i="11"/>
  <c r="W4" i="11"/>
  <c r="X4" i="11"/>
  <c r="Y4" i="11"/>
  <c r="Z4" i="11"/>
  <c r="V5" i="11"/>
  <c r="W5" i="11"/>
  <c r="X5" i="11"/>
  <c r="Y5" i="11"/>
  <c r="Z5" i="11"/>
  <c r="V6" i="11"/>
  <c r="W6" i="11"/>
  <c r="X6" i="11"/>
  <c r="Y6" i="11"/>
  <c r="Z6" i="11"/>
  <c r="V7" i="11"/>
  <c r="W7" i="11"/>
  <c r="X7" i="11"/>
  <c r="Y7" i="11"/>
  <c r="Z7" i="11"/>
  <c r="V8" i="11"/>
  <c r="W8" i="11"/>
  <c r="X8" i="11"/>
  <c r="Y8" i="11"/>
  <c r="Z8" i="11"/>
  <c r="V9" i="11"/>
  <c r="W9" i="11"/>
  <c r="X9" i="11"/>
  <c r="Y9" i="11"/>
  <c r="Z9" i="11"/>
  <c r="V10" i="11"/>
  <c r="W10" i="11"/>
  <c r="X10" i="11"/>
  <c r="Y10" i="11"/>
  <c r="Z10" i="11"/>
  <c r="V11" i="11"/>
  <c r="W11" i="11"/>
  <c r="X11" i="11"/>
  <c r="Y11" i="11"/>
  <c r="Z11" i="11"/>
  <c r="V12" i="11"/>
  <c r="W12" i="11"/>
  <c r="X12" i="11"/>
  <c r="Y12" i="11"/>
  <c r="Z12" i="11"/>
  <c r="V13" i="11"/>
  <c r="W13" i="11"/>
  <c r="X13" i="11"/>
  <c r="Y13" i="11"/>
  <c r="Z13" i="11"/>
  <c r="U5" i="11"/>
  <c r="U6" i="11"/>
  <c r="U7" i="11"/>
  <c r="U8" i="11"/>
  <c r="U9" i="11"/>
  <c r="U10" i="11"/>
  <c r="U11" i="11"/>
  <c r="U12" i="11"/>
  <c r="U13" i="11"/>
  <c r="U4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R5" i="11"/>
  <c r="R6" i="11"/>
  <c r="R7" i="11"/>
  <c r="R8" i="11"/>
  <c r="R9" i="11"/>
  <c r="R10" i="11"/>
  <c r="R11" i="11"/>
  <c r="R12" i="11"/>
  <c r="R13" i="11"/>
  <c r="R4" i="11"/>
  <c r="Q5" i="11"/>
  <c r="Q6" i="11"/>
  <c r="Q7" i="11"/>
  <c r="Q8" i="11"/>
  <c r="Q9" i="11"/>
  <c r="Q10" i="11"/>
  <c r="Q11" i="11"/>
  <c r="Q12" i="11"/>
  <c r="Q13" i="11"/>
  <c r="Q4" i="11"/>
  <c r="N5" i="11"/>
  <c r="O5" i="11"/>
  <c r="P5" i="11"/>
  <c r="N6" i="11"/>
  <c r="O6" i="11"/>
  <c r="P6" i="11"/>
  <c r="N7" i="11"/>
  <c r="O7" i="11"/>
  <c r="P7" i="11"/>
  <c r="N8" i="11"/>
  <c r="O8" i="11"/>
  <c r="P8" i="11"/>
  <c r="N9" i="11"/>
  <c r="O9" i="11"/>
  <c r="P9" i="11"/>
  <c r="N10" i="11"/>
  <c r="O10" i="11"/>
  <c r="P10" i="11"/>
  <c r="N11" i="11"/>
  <c r="O11" i="11"/>
  <c r="P11" i="11"/>
  <c r="N12" i="11"/>
  <c r="O12" i="11"/>
  <c r="P12" i="11"/>
  <c r="N13" i="11"/>
  <c r="O13" i="11"/>
  <c r="P13" i="11"/>
  <c r="O4" i="11"/>
  <c r="P4" i="11"/>
  <c r="N4" i="11"/>
  <c r="M5" i="11"/>
  <c r="M6" i="11"/>
  <c r="M7" i="11"/>
  <c r="M8" i="11"/>
  <c r="M9" i="11"/>
  <c r="M10" i="11"/>
  <c r="M11" i="11"/>
  <c r="M12" i="11"/>
  <c r="M13" i="11"/>
  <c r="M4" i="11"/>
  <c r="H4" i="11"/>
  <c r="I4" i="11"/>
  <c r="J4" i="11"/>
  <c r="K4" i="11"/>
  <c r="L4" i="11"/>
  <c r="H5" i="11"/>
  <c r="I5" i="11"/>
  <c r="J5" i="11"/>
  <c r="K5" i="11"/>
  <c r="L5" i="11"/>
  <c r="H6" i="11"/>
  <c r="I6" i="11"/>
  <c r="J6" i="11"/>
  <c r="K6" i="11"/>
  <c r="L6" i="11"/>
  <c r="H7" i="11"/>
  <c r="I7" i="11"/>
  <c r="J7" i="11"/>
  <c r="K7" i="11"/>
  <c r="L7" i="11"/>
  <c r="H8" i="11"/>
  <c r="I8" i="11"/>
  <c r="J8" i="11"/>
  <c r="K8" i="11"/>
  <c r="L8" i="11"/>
  <c r="H9" i="11"/>
  <c r="I9" i="11"/>
  <c r="J9" i="11"/>
  <c r="K9" i="11"/>
  <c r="L9" i="11"/>
  <c r="H10" i="11"/>
  <c r="I10" i="11"/>
  <c r="J10" i="11"/>
  <c r="K10" i="11"/>
  <c r="L10" i="11"/>
  <c r="H11" i="11"/>
  <c r="I11" i="11"/>
  <c r="J11" i="11"/>
  <c r="K11" i="11"/>
  <c r="L11" i="11"/>
  <c r="H12" i="11"/>
  <c r="I12" i="11"/>
  <c r="J12" i="11"/>
  <c r="K12" i="11"/>
  <c r="L12" i="11"/>
  <c r="H13" i="11"/>
  <c r="I13" i="11"/>
  <c r="J13" i="11"/>
  <c r="K13" i="11"/>
  <c r="L13" i="11"/>
  <c r="G5" i="11"/>
  <c r="G6" i="11"/>
  <c r="G7" i="11"/>
  <c r="G8" i="11"/>
  <c r="G9" i="11"/>
  <c r="G10" i="11"/>
  <c r="G11" i="11"/>
  <c r="G12" i="11"/>
  <c r="G13" i="11"/>
  <c r="G4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D5" i="11"/>
  <c r="D6" i="11"/>
  <c r="D7" i="11"/>
  <c r="D8" i="11"/>
  <c r="D9" i="11"/>
  <c r="D10" i="11"/>
  <c r="D11" i="11"/>
  <c r="D12" i="11"/>
  <c r="D13" i="11"/>
  <c r="D4" i="11"/>
  <c r="C5" i="11"/>
  <c r="C6" i="11"/>
  <c r="C7" i="11"/>
  <c r="C8" i="11"/>
  <c r="C9" i="11"/>
  <c r="C10" i="11"/>
  <c r="C11" i="11"/>
  <c r="C12" i="11"/>
  <c r="C13" i="11"/>
  <c r="C4" i="11"/>
  <c r="B5" i="11"/>
  <c r="B6" i="11"/>
  <c r="B7" i="11"/>
  <c r="B8" i="11"/>
  <c r="B9" i="11"/>
  <c r="B10" i="11"/>
  <c r="B11" i="11"/>
  <c r="B12" i="11"/>
  <c r="B13" i="11"/>
  <c r="B4" i="11"/>
  <c r="B9" i="8" l="1"/>
</calcChain>
</file>

<file path=xl/sharedStrings.xml><?xml version="1.0" encoding="utf-8"?>
<sst xmlns="http://schemas.openxmlformats.org/spreadsheetml/2006/main" count="1153" uniqueCount="223">
  <si>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</si>
  <si>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</si>
  <si>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</si>
  <si>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</si>
  <si>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</si>
  <si>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</si>
  <si>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</si>
  <si>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</si>
  <si>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</si>
  <si>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</si>
  <si>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</si>
  <si>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</si>
  <si>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</si>
  <si>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</si>
  <si>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</si>
  <si>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</si>
  <si>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</si>
  <si>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</si>
  <si>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</si>
  <si>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</si>
  <si>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</si>
  <si>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</si>
  <si>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</si>
  <si>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</si>
  <si>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</si>
  <si>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</si>
  <si>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</si>
  <si>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</si>
  <si>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</si>
  <si>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</si>
  <si>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</si>
  <si>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</si>
  <si>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</si>
  <si>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</si>
  <si>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</si>
  <si>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</si>
  <si>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</si>
  <si>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</si>
  <si>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</si>
  <si>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</si>
  <si>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</si>
  <si>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</si>
  <si>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</si>
  <si>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</si>
  <si>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</si>
  <si>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</si>
  <si>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</si>
  <si>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</si>
  <si>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ID</t>
  </si>
  <si>
    <t>SD1_education</t>
  </si>
  <si>
    <t>SD2_profession</t>
  </si>
  <si>
    <t>SD3_age</t>
  </si>
  <si>
    <t>SD4_experience</t>
  </si>
  <si>
    <t>SD5_gender</t>
  </si>
  <si>
    <t>K1_ab</t>
  </si>
  <si>
    <t>K2a_abname1</t>
  </si>
  <si>
    <t>K2b_abname2</t>
  </si>
  <si>
    <t>K2c_abname3</t>
  </si>
  <si>
    <t>K3_abr</t>
  </si>
  <si>
    <t>K6a_am_name1</t>
  </si>
  <si>
    <t>K6b_am_name2</t>
  </si>
  <si>
    <t>K6c_am_name3</t>
  </si>
  <si>
    <t>K8_amr</t>
  </si>
  <si>
    <t>K9_amu_compatability</t>
  </si>
  <si>
    <t>K10_difference_ab_am</t>
  </si>
  <si>
    <t>A1_family_untreatable</t>
  </si>
  <si>
    <t>A2_concern_amr</t>
  </si>
  <si>
    <t>A3a_ab_preventillness</t>
  </si>
  <si>
    <t>A3b_ab_fastrecovery</t>
  </si>
  <si>
    <t>A3c_ab_stopifbetter</t>
  </si>
  <si>
    <t>A3d_ab_skippingnotharmful</t>
  </si>
  <si>
    <t>A3e_ab_commonuse</t>
  </si>
  <si>
    <t>A3f_ab_adviseimportant</t>
  </si>
  <si>
    <t>A3g_ab_productionimportant</t>
  </si>
  <si>
    <t>A3h_ab_dispensingimportant</t>
  </si>
  <si>
    <t>A4a_influence_family</t>
  </si>
  <si>
    <t>A4b_influence_labdata</t>
  </si>
  <si>
    <t>A4c_influence_prvtindustry</t>
  </si>
  <si>
    <t>A4d_influence_client</t>
  </si>
  <si>
    <t>A4e_influence_vetgroups</t>
  </si>
  <si>
    <t>A4f_influence_scijournals</t>
  </si>
  <si>
    <t>A4g_influence_searchengines</t>
  </si>
  <si>
    <t>A4h_influence_earnings</t>
  </si>
  <si>
    <t>A4i_influence_othervets</t>
  </si>
  <si>
    <t>A4j_influence_laws</t>
  </si>
  <si>
    <t>A4k_influence_others</t>
  </si>
  <si>
    <t>A4k_influence_othername</t>
  </si>
  <si>
    <t>P1a_ab_presc1</t>
  </si>
  <si>
    <t>P1b_ab_presc2</t>
  </si>
  <si>
    <t>P1c_ab_presc3</t>
  </si>
  <si>
    <t>P2a_absource_supplier</t>
  </si>
  <si>
    <t>P2b_absource_store</t>
  </si>
  <si>
    <t>P2c_absource_humanpharm</t>
  </si>
  <si>
    <t>P2d_absource_other</t>
  </si>
  <si>
    <t>P3_prescribe</t>
  </si>
  <si>
    <t>P4_ifno_why</t>
  </si>
  <si>
    <t>P5_ab_howadvise</t>
  </si>
  <si>
    <t>P6_record</t>
  </si>
  <si>
    <t>P7a_advised_birdflu</t>
  </si>
  <si>
    <t>P7b_advised_fmd</t>
  </si>
  <si>
    <t>P7c_advised_swinefever</t>
  </si>
  <si>
    <t>P7d_advised_swineflu</t>
  </si>
  <si>
    <t>P7e_advised_newcastle</t>
  </si>
  <si>
    <t>P7f_advised_others</t>
  </si>
  <si>
    <t>P8a_advexcess_throw</t>
  </si>
  <si>
    <t>P8b_advexcess_bury</t>
  </si>
  <si>
    <t>P8c_advexcess_burn</t>
  </si>
  <si>
    <t>P8d_advexcess_give</t>
  </si>
  <si>
    <t>P8e_advexcess_keep</t>
  </si>
  <si>
    <t>P8f_advexcess_other</t>
  </si>
  <si>
    <t>P9a_advexpired_throw</t>
  </si>
  <si>
    <t>P9b_advexpired_bury</t>
  </si>
  <si>
    <t>P9c_advexpired_burn</t>
  </si>
  <si>
    <t>P9d_advexpired_give</t>
  </si>
  <si>
    <t>P9e_advexpired_keep</t>
  </si>
  <si>
    <t>P9f_advexpired_other</t>
  </si>
  <si>
    <t>E1_amu_law</t>
  </si>
  <si>
    <t>E2a_lawname1</t>
  </si>
  <si>
    <t>E2b_lawname2</t>
  </si>
  <si>
    <t>E2c_lawname3</t>
  </si>
  <si>
    <t>E3_amupolicy_effectiveness</t>
  </si>
  <si>
    <t>E4a_amupolicy_factors1</t>
  </si>
  <si>
    <t>E4b_amupolicy_factors2</t>
  </si>
  <si>
    <t>E4c_amupolicy_factors3</t>
  </si>
  <si>
    <t>E5a_amrcontrol_suggest1</t>
  </si>
  <si>
    <t>E5b_amrcontrol_suggest2</t>
  </si>
  <si>
    <t>E5c_amrcontrol_suggest3</t>
  </si>
  <si>
    <t>E6a_ab_leastunderstood1</t>
  </si>
  <si>
    <t>E6b_ab_leastunderstood2</t>
  </si>
  <si>
    <t>E6c_ab_leastunderstood3</t>
  </si>
  <si>
    <t>c5_amr_interest</t>
  </si>
  <si>
    <t>c6_prefmedia1</t>
  </si>
  <si>
    <t>c6_prefmedia2</t>
  </si>
  <si>
    <t>c6_prefmedia3</t>
  </si>
  <si>
    <t>SD6a_treat_birdflu</t>
  </si>
  <si>
    <t>SD6b_treat_fmd</t>
  </si>
  <si>
    <t>SD6c_treat_swinefever</t>
  </si>
  <si>
    <t>SD6d_treat_swineflu</t>
  </si>
  <si>
    <t>SD6e_treat_newcastle</t>
  </si>
  <si>
    <t>SD6f_treat_others</t>
  </si>
  <si>
    <t>K5a_abrlearn_tv</t>
  </si>
  <si>
    <t>K5b_abrlearn_radio</t>
  </si>
  <si>
    <t>K5c_abrlearn_friends</t>
  </si>
  <si>
    <t>K5d_abrlearn_seminar</t>
  </si>
  <si>
    <t>K5e_abrlearn_sns</t>
  </si>
  <si>
    <t>K5f_abrlearn_other</t>
  </si>
  <si>
    <t>K7a_am_antibacterial</t>
  </si>
  <si>
    <t>K7b_am_antifungal</t>
  </si>
  <si>
    <t>K7c_am_antiviral</t>
  </si>
  <si>
    <t>K7d_am_antivenom</t>
  </si>
  <si>
    <t>K7e_am_antiparasites</t>
  </si>
  <si>
    <t>post-graduate</t>
  </si>
  <si>
    <t>graduate</t>
  </si>
  <si>
    <t>college</t>
  </si>
  <si>
    <t>technical</t>
  </si>
  <si>
    <t>non-government vet</t>
  </si>
  <si>
    <t>government vet</t>
  </si>
  <si>
    <t>para-vet</t>
  </si>
  <si>
    <t>animal health worker</t>
  </si>
  <si>
    <t>animal health authority</t>
  </si>
  <si>
    <t>10+ yrs</t>
  </si>
  <si>
    <t>5-10 yrs</t>
  </si>
  <si>
    <t>2-5 yrs</t>
  </si>
  <si>
    <t>other</t>
  </si>
  <si>
    <t>female</t>
  </si>
  <si>
    <t>male</t>
  </si>
  <si>
    <t>yes</t>
  </si>
  <si>
    <t>no</t>
  </si>
  <si>
    <t>brucellosis</t>
  </si>
  <si>
    <t>tick</t>
  </si>
  <si>
    <t>amoxicillin</t>
  </si>
  <si>
    <t>cephalexin</t>
  </si>
  <si>
    <t>ciprofloxacin</t>
  </si>
  <si>
    <t>postdoc fellowship</t>
  </si>
  <si>
    <t>school</t>
  </si>
  <si>
    <t>training</t>
  </si>
  <si>
    <t>na</t>
  </si>
  <si>
    <t>antibiotics</t>
  </si>
  <si>
    <t>antiviral</t>
  </si>
  <si>
    <t>antifungal</t>
  </si>
  <si>
    <t>understand how it spreads</t>
  </si>
  <si>
    <t>little idea</t>
  </si>
  <si>
    <t>advanced</t>
  </si>
  <si>
    <t>volunteer</t>
  </si>
  <si>
    <t>K4a_abr_dangerous</t>
  </si>
  <si>
    <t>K4b_abr_untreatable</t>
  </si>
  <si>
    <t>K4c_abr_developresistance</t>
  </si>
  <si>
    <t>basic info</t>
  </si>
  <si>
    <t>false</t>
  </si>
  <si>
    <t>true</t>
  </si>
  <si>
    <t>very serious</t>
  </si>
  <si>
    <t>concerned</t>
  </si>
  <si>
    <t>seriously concerned</t>
  </si>
  <si>
    <t>slightly concerned</t>
  </si>
  <si>
    <t>strongly disagree</t>
  </si>
  <si>
    <t>disagree</t>
  </si>
  <si>
    <t>neutral</t>
  </si>
  <si>
    <t>neutra</t>
  </si>
  <si>
    <t>agree</t>
  </si>
  <si>
    <t>strongly agree</t>
  </si>
  <si>
    <t>no infleunce</t>
  </si>
  <si>
    <t>no influence</t>
  </si>
  <si>
    <t>limited influence</t>
  </si>
  <si>
    <t>very strong influence</t>
  </si>
  <si>
    <t>substantial influence</t>
  </si>
  <si>
    <t>moderate influence</t>
  </si>
  <si>
    <t>client's past record</t>
  </si>
  <si>
    <t>urgency of treatment</t>
  </si>
  <si>
    <t>availabilty of drug</t>
  </si>
  <si>
    <t>government subsidy</t>
  </si>
  <si>
    <t>sometimes</t>
  </si>
  <si>
    <t>too busy</t>
  </si>
  <si>
    <t>clients don't prefer</t>
  </si>
  <si>
    <t>as prescribed</t>
  </si>
  <si>
    <t>more than prescribed</t>
  </si>
  <si>
    <t>stop before prescribed</t>
  </si>
  <si>
    <t>as long as I feel</t>
  </si>
  <si>
    <t>return to supplier</t>
  </si>
  <si>
    <t>RA 9268</t>
  </si>
  <si>
    <t>RA 1556</t>
  </si>
  <si>
    <t>AO 14-2006</t>
  </si>
  <si>
    <t>least effective</t>
  </si>
  <si>
    <t>somewhat effective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</si>
</sst>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0" fillId="0" borderId="0" xfId="0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49" fontId="0" fillId="0" borderId="0" xfId="0" applyNumberFormat="1"/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zoomScaleNormal="100" zoomScaleSheetLayoutView="84" workbookViewId="0">
      <selection activeCell="D19" sqref="D19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35" t="s">
        <v>44</v>
      </c>
      <c r="M1" s="36"/>
      <c r="N1" s="36"/>
      <c r="O1" s="36"/>
      <c r="P1" s="36"/>
      <c r="Q1" s="37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43"/>
      <c r="N3" s="43"/>
      <c r="O3" s="43"/>
      <c r="P3" s="43"/>
      <c r="Q3" s="44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43"/>
      <c r="N4" s="43"/>
      <c r="O4" s="43"/>
      <c r="P4" s="43"/>
      <c r="Q4" s="44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40"/>
      <c r="M5" s="41"/>
      <c r="N5" s="41"/>
      <c r="O5" s="41"/>
      <c r="P5" s="41"/>
      <c r="Q5" s="42"/>
      <c r="R5" s="4"/>
    </row>
    <row r="6" spans="1:18" x14ac:dyDescent="0.35">
      <c r="A6" s="67" t="s">
        <v>30</v>
      </c>
      <c r="B6" s="68"/>
      <c r="C6" s="68"/>
      <c r="D6" s="68"/>
      <c r="E6" s="68"/>
      <c r="F6" s="68"/>
      <c r="G6" s="69" t="s">
        <v>29</v>
      </c>
      <c r="H6" s="70"/>
      <c r="I6" s="70"/>
      <c r="J6" s="70"/>
      <c r="K6" s="71"/>
      <c r="L6" s="40"/>
      <c r="M6" s="41"/>
      <c r="N6" s="41"/>
      <c r="O6" s="41"/>
      <c r="P6" s="41"/>
      <c r="Q6" s="42"/>
      <c r="R6" s="4"/>
    </row>
    <row r="7" spans="1:18" x14ac:dyDescent="0.35">
      <c r="A7" s="10" t="s">
        <v>28</v>
      </c>
      <c r="B7" s="89" t="s">
        <v>38</v>
      </c>
      <c r="C7" s="90"/>
      <c r="D7" s="90"/>
      <c r="E7" s="90"/>
      <c r="F7" s="90"/>
      <c r="G7" s="53" t="s">
        <v>27</v>
      </c>
      <c r="H7" s="54"/>
      <c r="I7" s="54"/>
      <c r="J7" s="54"/>
      <c r="K7" s="55"/>
      <c r="L7" s="40"/>
      <c r="M7" s="41"/>
      <c r="N7" s="41"/>
      <c r="O7" s="41"/>
      <c r="P7" s="41"/>
      <c r="Q7" s="42"/>
      <c r="R7" s="4"/>
    </row>
    <row r="8" spans="1:18" x14ac:dyDescent="0.35">
      <c r="A8" s="2" t="s">
        <v>26</v>
      </c>
      <c r="B8" s="58" t="s">
        <v>38</v>
      </c>
      <c r="C8" s="59"/>
      <c r="D8" s="59"/>
      <c r="E8" s="59"/>
      <c r="F8" s="59"/>
      <c r="G8" s="15" t="s">
        <v>25</v>
      </c>
      <c r="H8" s="60" t="s">
        <v>34</v>
      </c>
      <c r="I8" s="60"/>
      <c r="J8" s="60"/>
      <c r="K8" s="61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23</v>
      </c>
      <c r="B9" s="77" t="str">
        <f>CONCATENATE("(n =", COUNT(#REF!), ")")</f>
        <v>(n =0)</v>
      </c>
      <c r="C9" s="78"/>
      <c r="D9" s="78"/>
      <c r="E9" s="78"/>
      <c r="F9" s="78"/>
      <c r="G9" s="16" t="s">
        <v>31</v>
      </c>
      <c r="H9" s="56" t="s">
        <v>35</v>
      </c>
      <c r="I9" s="56"/>
      <c r="J9" s="56"/>
      <c r="K9" s="57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22</v>
      </c>
      <c r="B10" s="58" t="s">
        <v>38</v>
      </c>
      <c r="C10" s="59"/>
      <c r="D10" s="59"/>
      <c r="E10" s="59"/>
      <c r="F10" s="59"/>
      <c r="G10" s="17" t="s">
        <v>39</v>
      </c>
      <c r="H10" s="81" t="s">
        <v>45</v>
      </c>
      <c r="I10" s="82"/>
      <c r="J10" s="82"/>
      <c r="K10" s="83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21</v>
      </c>
      <c r="B11" s="79" t="s">
        <v>38</v>
      </c>
      <c r="C11" s="80"/>
      <c r="D11" s="80"/>
      <c r="E11" s="80"/>
      <c r="F11" s="80"/>
      <c r="G11" s="16" t="s">
        <v>32</v>
      </c>
      <c r="H11" s="84" t="s">
        <v>24</v>
      </c>
      <c r="I11" s="84"/>
      <c r="J11" s="84"/>
      <c r="K11" s="85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91" t="s">
        <v>20</v>
      </c>
      <c r="B12" s="92"/>
      <c r="C12" s="92"/>
      <c r="D12" s="92"/>
      <c r="E12" s="92"/>
      <c r="F12" s="92"/>
      <c r="G12" s="18" t="s">
        <v>40</v>
      </c>
      <c r="H12" s="86" t="s">
        <v>46</v>
      </c>
      <c r="I12" s="87"/>
      <c r="J12" s="87"/>
      <c r="K12" s="88"/>
      <c r="L12" s="23"/>
      <c r="M12" s="24"/>
      <c r="N12" s="24"/>
      <c r="O12" s="24"/>
      <c r="P12" s="24"/>
      <c r="Q12" s="25"/>
      <c r="R12" s="4"/>
    </row>
    <row r="13" spans="1:18" x14ac:dyDescent="0.35">
      <c r="A13" s="72" t="s">
        <v>42</v>
      </c>
      <c r="B13" s="73"/>
      <c r="C13" s="74"/>
      <c r="D13" s="75" t="s">
        <v>19</v>
      </c>
      <c r="E13" s="76"/>
      <c r="F13" s="76"/>
      <c r="G13" s="19" t="s">
        <v>33</v>
      </c>
      <c r="H13" s="62" t="s">
        <v>36</v>
      </c>
      <c r="I13" s="62"/>
      <c r="J13" s="62"/>
      <c r="K13" s="63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48" t="s">
        <v>43</v>
      </c>
      <c r="B14" s="49"/>
      <c r="C14" s="50"/>
      <c r="D14" s="51" t="s">
        <v>19</v>
      </c>
      <c r="E14" s="52"/>
      <c r="F14" s="52"/>
      <c r="G14" s="32" t="s">
        <v>41</v>
      </c>
      <c r="H14" s="64" t="s">
        <v>47</v>
      </c>
      <c r="I14" s="64"/>
      <c r="J14" s="65"/>
      <c r="K14" s="66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3" t="s">
        <v>37</v>
      </c>
      <c r="B15" s="45" t="s">
        <v>19</v>
      </c>
      <c r="C15" s="46"/>
      <c r="D15" s="46"/>
      <c r="E15" s="46"/>
      <c r="F15" s="46"/>
      <c r="G15" s="46"/>
      <c r="H15" s="46"/>
      <c r="I15" s="47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1"/>
      <c r="K16" s="31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38"/>
      <c r="I22" s="39"/>
      <c r="J22" s="39"/>
      <c r="K22" s="39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6">
    <mergeCell ref="H10:K10"/>
    <mergeCell ref="H11:K11"/>
    <mergeCell ref="H12:K12"/>
    <mergeCell ref="B7:F7"/>
    <mergeCell ref="A12:F12"/>
    <mergeCell ref="A13:C13"/>
    <mergeCell ref="D13:F13"/>
    <mergeCell ref="B9:F9"/>
    <mergeCell ref="B10:F10"/>
    <mergeCell ref="B11:F11"/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29F0-3AAD-4E08-B554-65DC66367D14}">
  <dimension ref="A3:DU13"/>
  <sheetViews>
    <sheetView tabSelected="1" topLeftCell="CO2" workbookViewId="0">
      <selection activeCell="CW12" sqref="CW12"/>
    </sheetView>
  </sheetViews>
  <sheetFormatPr defaultRowHeight="14.5" x14ac:dyDescent="0.35"/>
  <cols>
    <col min="8" max="12" width="8.7265625" style="30"/>
    <col min="19" max="20" width="8.7265625" style="30"/>
    <col min="22" max="26" width="8.7265625" style="30"/>
    <col min="31" max="34" width="8.7265625" style="30"/>
    <col min="36" max="36" width="8.7265625" style="34"/>
    <col min="122" max="122" width="8.7265625" style="30"/>
  </cols>
  <sheetData>
    <row r="3" spans="1:125" x14ac:dyDescent="0.35">
      <c r="A3" t="s">
        <v>48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134</v>
      </c>
      <c r="H3" s="30" t="s">
        <v>135</v>
      </c>
      <c r="I3" s="30" t="s">
        <v>136</v>
      </c>
      <c r="J3" s="30" t="s">
        <v>137</v>
      </c>
      <c r="K3" s="30" t="s">
        <v>138</v>
      </c>
      <c r="L3" s="30" t="s">
        <v>139</v>
      </c>
      <c r="M3" t="s">
        <v>54</v>
      </c>
      <c r="N3" t="s">
        <v>55</v>
      </c>
      <c r="O3" s="30" t="s">
        <v>56</v>
      </c>
      <c r="P3" s="30" t="s">
        <v>57</v>
      </c>
      <c r="Q3" t="s">
        <v>58</v>
      </c>
      <c r="R3" t="s">
        <v>184</v>
      </c>
      <c r="S3" s="30" t="s">
        <v>185</v>
      </c>
      <c r="T3" s="30" t="s">
        <v>186</v>
      </c>
      <c r="U3" t="s">
        <v>140</v>
      </c>
      <c r="V3" s="30" t="s">
        <v>141</v>
      </c>
      <c r="W3" s="30" t="s">
        <v>142</v>
      </c>
      <c r="X3" s="30" t="s">
        <v>143</v>
      </c>
      <c r="Y3" s="30" t="s">
        <v>144</v>
      </c>
      <c r="Z3" s="30" t="s">
        <v>145</v>
      </c>
      <c r="AA3" t="s">
        <v>59</v>
      </c>
      <c r="AB3" s="30" t="s">
        <v>60</v>
      </c>
      <c r="AC3" s="30" t="s">
        <v>61</v>
      </c>
      <c r="AD3" t="s">
        <v>146</v>
      </c>
      <c r="AE3" s="30" t="s">
        <v>147</v>
      </c>
      <c r="AF3" s="30" t="s">
        <v>148</v>
      </c>
      <c r="AG3" s="30" t="s">
        <v>149</v>
      </c>
      <c r="AH3" s="30" t="s">
        <v>150</v>
      </c>
      <c r="AI3" t="s">
        <v>62</v>
      </c>
      <c r="AJ3" s="34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s="30" t="s">
        <v>76</v>
      </c>
      <c r="AX3" s="30" t="s">
        <v>77</v>
      </c>
      <c r="AY3" s="30" t="s">
        <v>78</v>
      </c>
      <c r="AZ3" s="30" t="s">
        <v>79</v>
      </c>
      <c r="BA3" s="30" t="s">
        <v>80</v>
      </c>
      <c r="BB3" s="30" t="s">
        <v>81</v>
      </c>
      <c r="BC3" s="30" t="s">
        <v>82</v>
      </c>
      <c r="BD3" s="30" t="s">
        <v>83</v>
      </c>
      <c r="BE3" s="30" t="s">
        <v>84</v>
      </c>
      <c r="BF3" s="30" t="s">
        <v>85</v>
      </c>
      <c r="BG3" s="30" t="s">
        <v>86</v>
      </c>
      <c r="BH3" t="s">
        <v>87</v>
      </c>
      <c r="BI3" s="30" t="s">
        <v>88</v>
      </c>
      <c r="BJ3" s="30" t="s">
        <v>89</v>
      </c>
      <c r="BK3" t="s">
        <v>90</v>
      </c>
      <c r="BL3" s="30" t="s">
        <v>91</v>
      </c>
      <c r="BM3" s="30" t="s">
        <v>92</v>
      </c>
      <c r="BN3" s="30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s="30" t="s">
        <v>99</v>
      </c>
      <c r="BU3" s="30" t="s">
        <v>100</v>
      </c>
      <c r="BV3" s="30" t="s">
        <v>101</v>
      </c>
      <c r="BW3" s="30" t="s">
        <v>102</v>
      </c>
      <c r="BX3" s="30" t="s">
        <v>103</v>
      </c>
      <c r="BY3" t="s">
        <v>104</v>
      </c>
      <c r="BZ3" s="30" t="s">
        <v>105</v>
      </c>
      <c r="CA3" s="30" t="s">
        <v>106</v>
      </c>
      <c r="CB3" s="30" t="s">
        <v>107</v>
      </c>
      <c r="CC3" s="30" t="s">
        <v>108</v>
      </c>
      <c r="CD3" s="30" t="s">
        <v>109</v>
      </c>
      <c r="CE3" t="s">
        <v>110</v>
      </c>
      <c r="CF3" s="30" t="s">
        <v>111</v>
      </c>
      <c r="CG3" s="30" t="s">
        <v>112</v>
      </c>
      <c r="CH3" s="30" t="s">
        <v>113</v>
      </c>
      <c r="CI3" s="30" t="s">
        <v>114</v>
      </c>
      <c r="CJ3" s="30" t="s">
        <v>115</v>
      </c>
      <c r="CK3" t="s">
        <v>116</v>
      </c>
      <c r="CL3" t="s">
        <v>117</v>
      </c>
      <c r="CM3" s="30" t="s">
        <v>118</v>
      </c>
      <c r="CN3" s="30" t="s">
        <v>119</v>
      </c>
      <c r="CO3" t="s">
        <v>120</v>
      </c>
      <c r="CP3" t="s">
        <v>121</v>
      </c>
      <c r="CQ3" s="30" t="s">
        <v>122</v>
      </c>
      <c r="CR3" s="30" t="s">
        <v>123</v>
      </c>
      <c r="CS3" t="s">
        <v>124</v>
      </c>
      <c r="CT3" s="30" t="s">
        <v>125</v>
      </c>
      <c r="CU3" s="30" t="s">
        <v>126</v>
      </c>
      <c r="CV3" t="s">
        <v>127</v>
      </c>
      <c r="CW3" s="30" t="s">
        <v>128</v>
      </c>
      <c r="CX3" s="30" t="s">
        <v>129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130</v>
      </c>
      <c r="DS3" s="30" t="s">
        <v>131</v>
      </c>
      <c r="DT3" s="30" t="s">
        <v>132</v>
      </c>
      <c r="DU3" s="30" t="s">
        <v>133</v>
      </c>
    </row>
    <row r="4" spans="1:125" x14ac:dyDescent="0.35">
      <c r="A4">
        <v>1</v>
      </c>
      <c r="B4" t="s">
        <v>151</v>
      </c>
      <c r="C4" t="s">
        <v>155</v>
      </c>
      <c r="D4">
        <v>1965</v>
      </c>
      <c r="E4" t="s">
        <v>160</v>
      </c>
      <c r="F4" t="s">
        <v>163</v>
      </c>
      <c r="G4" t="s">
        <v>166</v>
      </c>
      <c r="H4" s="30" t="s">
        <v>166</v>
      </c>
      <c r="I4" s="30" t="s">
        <v>166</v>
      </c>
      <c r="J4" s="30" t="s">
        <v>166</v>
      </c>
      <c r="K4" s="30" t="s">
        <v>166</v>
      </c>
      <c r="L4" s="30">
        <v>5</v>
      </c>
      <c r="M4" t="s">
        <v>166</v>
      </c>
      <c r="N4" t="s">
        <v>170</v>
      </c>
      <c r="O4" t="s">
        <v>171</v>
      </c>
      <c r="P4" t="s">
        <v>172</v>
      </c>
      <c r="Q4" t="s">
        <v>166</v>
      </c>
      <c r="R4" t="s">
        <v>166</v>
      </c>
      <c r="S4" s="30" t="s">
        <v>166</v>
      </c>
      <c r="T4" s="30" t="s">
        <v>166</v>
      </c>
      <c r="U4" t="s">
        <v>167</v>
      </c>
      <c r="V4" s="30" t="s">
        <v>167</v>
      </c>
      <c r="W4" s="30" t="s">
        <v>166</v>
      </c>
      <c r="X4" s="30" t="s">
        <v>166</v>
      </c>
      <c r="Y4" s="30" t="s">
        <v>166</v>
      </c>
      <c r="Z4" s="30" t="s">
        <v>173</v>
      </c>
      <c r="AA4" t="s">
        <v>177</v>
      </c>
      <c r="AB4" t="s">
        <v>178</v>
      </c>
      <c r="AC4" t="s">
        <v>179</v>
      </c>
      <c r="AD4" t="s">
        <v>166</v>
      </c>
      <c r="AE4" s="30" t="s">
        <v>166</v>
      </c>
      <c r="AF4" s="30" t="s">
        <v>166</v>
      </c>
      <c r="AG4" s="30" t="s">
        <v>167</v>
      </c>
      <c r="AH4" s="30" t="s">
        <v>166</v>
      </c>
      <c r="AI4" t="s">
        <v>182</v>
      </c>
      <c r="AJ4" s="34" t="s">
        <v>188</v>
      </c>
      <c r="AK4" t="s">
        <v>166</v>
      </c>
      <c r="AL4" t="s">
        <v>190</v>
      </c>
      <c r="AM4" t="s">
        <v>192</v>
      </c>
      <c r="AN4" t="s">
        <v>194</v>
      </c>
      <c r="AO4" t="s">
        <v>199</v>
      </c>
      <c r="AP4" t="s">
        <v>195</v>
      </c>
      <c r="AQ4" t="s">
        <v>199</v>
      </c>
      <c r="AR4" t="s">
        <v>194</v>
      </c>
      <c r="AS4" t="s">
        <v>198</v>
      </c>
      <c r="AT4" t="s">
        <v>198</v>
      </c>
      <c r="AU4" t="s">
        <v>199</v>
      </c>
      <c r="AV4" t="s">
        <v>200</v>
      </c>
      <c r="AW4" t="s">
        <v>203</v>
      </c>
      <c r="AX4" s="30" t="s">
        <v>203</v>
      </c>
      <c r="AY4" t="s">
        <v>205</v>
      </c>
      <c r="AZ4" s="30" t="s">
        <v>203</v>
      </c>
      <c r="BA4" s="30" t="s">
        <v>203</v>
      </c>
      <c r="BB4" t="s">
        <v>204</v>
      </c>
      <c r="BC4" t="s">
        <v>205</v>
      </c>
      <c r="BD4" s="30" t="s">
        <v>203</v>
      </c>
      <c r="BE4" s="30" t="s">
        <v>203</v>
      </c>
      <c r="BF4" t="s">
        <v>203</v>
      </c>
      <c r="BG4" t="s">
        <v>206</v>
      </c>
      <c r="BH4" s="30" t="s">
        <v>170</v>
      </c>
      <c r="BI4" s="30" t="s">
        <v>171</v>
      </c>
      <c r="BJ4" s="30" t="s">
        <v>172</v>
      </c>
      <c r="BK4" t="s">
        <v>166</v>
      </c>
      <c r="BL4" t="s">
        <v>167</v>
      </c>
      <c r="BM4" t="s">
        <v>166</v>
      </c>
      <c r="BN4" t="s">
        <v>167</v>
      </c>
      <c r="BO4" t="s">
        <v>166</v>
      </c>
      <c r="BP4" t="s">
        <v>176</v>
      </c>
      <c r="BQ4" t="s">
        <v>213</v>
      </c>
      <c r="BR4" t="s">
        <v>166</v>
      </c>
      <c r="BS4" s="30" t="s">
        <v>166</v>
      </c>
      <c r="BT4" s="30" t="s">
        <v>166</v>
      </c>
      <c r="BU4" s="30" t="s">
        <v>166</v>
      </c>
      <c r="BV4" s="30" t="s">
        <v>166</v>
      </c>
      <c r="BW4" s="30" t="s">
        <v>166</v>
      </c>
      <c r="BX4" s="30">
        <v>5</v>
      </c>
      <c r="BY4" t="s">
        <v>167</v>
      </c>
      <c r="BZ4" t="s">
        <v>167</v>
      </c>
      <c r="CA4" t="s">
        <v>166</v>
      </c>
      <c r="CB4" t="s">
        <v>167</v>
      </c>
      <c r="CC4" t="s">
        <v>167</v>
      </c>
      <c r="CD4" t="s">
        <v>217</v>
      </c>
      <c r="CE4" s="30" t="s">
        <v>167</v>
      </c>
      <c r="CF4" s="30" t="s">
        <v>167</v>
      </c>
      <c r="CG4" s="30" t="s">
        <v>166</v>
      </c>
      <c r="CH4" s="30" t="s">
        <v>167</v>
      </c>
      <c r="CI4" s="30" t="s">
        <v>167</v>
      </c>
      <c r="CJ4" s="30" t="s">
        <v>217</v>
      </c>
      <c r="CK4" t="s">
        <v>166</v>
      </c>
      <c r="CL4" s="30" t="s">
        <v>218</v>
      </c>
      <c r="CM4" s="30" t="s">
        <v>219</v>
      </c>
      <c r="CN4" s="30" t="s">
        <v>220</v>
      </c>
      <c r="CO4" t="s">
        <v>221</v>
      </c>
    </row>
    <row r="5" spans="1:125" x14ac:dyDescent="0.35">
      <c r="A5">
        <v>2</v>
      </c>
      <c r="B5" t="s">
        <v>152</v>
      </c>
      <c r="C5" t="s">
        <v>156</v>
      </c>
      <c r="D5">
        <v>1970</v>
      </c>
      <c r="E5" t="s">
        <v>161</v>
      </c>
      <c r="F5" t="s">
        <v>164</v>
      </c>
      <c r="G5" t="s">
        <v>166</v>
      </c>
      <c r="H5" s="30" t="s">
        <v>166</v>
      </c>
      <c r="I5" s="30" t="s">
        <v>166</v>
      </c>
      <c r="J5" s="30" t="s">
        <v>166</v>
      </c>
      <c r="K5" s="30" t="s">
        <v>166</v>
      </c>
      <c r="L5" s="30" t="s">
        <v>168</v>
      </c>
      <c r="M5" t="s">
        <v>166</v>
      </c>
      <c r="N5" t="s">
        <v>170</v>
      </c>
      <c r="O5" s="30" t="s">
        <v>171</v>
      </c>
      <c r="P5" s="30" t="s">
        <v>172</v>
      </c>
      <c r="Q5" t="s">
        <v>166</v>
      </c>
      <c r="R5" t="s">
        <v>166</v>
      </c>
      <c r="S5" s="30" t="s">
        <v>166</v>
      </c>
      <c r="T5" s="30" t="s">
        <v>166</v>
      </c>
      <c r="U5" t="s">
        <v>167</v>
      </c>
      <c r="V5" s="30" t="s">
        <v>167</v>
      </c>
      <c r="W5" s="30" t="s">
        <v>166</v>
      </c>
      <c r="X5" s="30" t="s">
        <v>166</v>
      </c>
      <c r="Y5" s="30" t="s">
        <v>167</v>
      </c>
      <c r="Z5" s="30" t="s">
        <v>174</v>
      </c>
      <c r="AA5" s="30" t="s">
        <v>177</v>
      </c>
      <c r="AB5" s="30" t="s">
        <v>178</v>
      </c>
      <c r="AC5" s="30" t="s">
        <v>179</v>
      </c>
      <c r="AD5" t="s">
        <v>166</v>
      </c>
      <c r="AE5" s="30" t="s">
        <v>166</v>
      </c>
      <c r="AF5" s="30" t="s">
        <v>166</v>
      </c>
      <c r="AG5" s="30" t="s">
        <v>167</v>
      </c>
      <c r="AH5" s="30" t="s">
        <v>166</v>
      </c>
      <c r="AI5" t="s">
        <v>180</v>
      </c>
      <c r="AJ5" s="34" t="s">
        <v>188</v>
      </c>
      <c r="AK5" t="s">
        <v>166</v>
      </c>
      <c r="AL5" s="30" t="s">
        <v>190</v>
      </c>
      <c r="AM5" t="s">
        <v>191</v>
      </c>
      <c r="AN5" t="s">
        <v>195</v>
      </c>
      <c r="AO5" s="30" t="s">
        <v>199</v>
      </c>
      <c r="AP5" t="s">
        <v>195</v>
      </c>
      <c r="AQ5" s="30" t="s">
        <v>199</v>
      </c>
      <c r="AR5" t="s">
        <v>194</v>
      </c>
      <c r="AS5" t="s">
        <v>198</v>
      </c>
      <c r="AT5" t="s">
        <v>198</v>
      </c>
      <c r="AU5" t="s">
        <v>198</v>
      </c>
      <c r="AV5" t="s">
        <v>201</v>
      </c>
      <c r="AW5" s="30" t="s">
        <v>203</v>
      </c>
      <c r="AX5" s="30" t="s">
        <v>203</v>
      </c>
      <c r="AY5" s="30" t="s">
        <v>205</v>
      </c>
      <c r="AZ5" s="30" t="s">
        <v>203</v>
      </c>
      <c r="BA5" s="30" t="s">
        <v>203</v>
      </c>
      <c r="BB5" s="30" t="s">
        <v>204</v>
      </c>
      <c r="BC5" s="30" t="s">
        <v>205</v>
      </c>
      <c r="BD5" s="30" t="s">
        <v>203</v>
      </c>
      <c r="BE5" s="30" t="s">
        <v>203</v>
      </c>
      <c r="BF5" s="30" t="s">
        <v>203</v>
      </c>
      <c r="BG5" s="30" t="s">
        <v>206</v>
      </c>
      <c r="BH5" s="30" t="s">
        <v>170</v>
      </c>
      <c r="BI5" s="30" t="s">
        <v>171</v>
      </c>
      <c r="BJ5" s="30" t="s">
        <v>172</v>
      </c>
      <c r="BK5" t="s">
        <v>166</v>
      </c>
      <c r="BL5" t="s">
        <v>167</v>
      </c>
      <c r="BM5" t="s">
        <v>166</v>
      </c>
      <c r="BN5" t="s">
        <v>209</v>
      </c>
      <c r="BO5" t="s">
        <v>166</v>
      </c>
      <c r="BP5" t="s">
        <v>176</v>
      </c>
      <c r="BQ5" s="30" t="s">
        <v>213</v>
      </c>
      <c r="BR5" t="s">
        <v>166</v>
      </c>
      <c r="BS5" s="30" t="s">
        <v>166</v>
      </c>
      <c r="BT5" s="30" t="s">
        <v>166</v>
      </c>
      <c r="BU5" s="30" t="s">
        <v>166</v>
      </c>
      <c r="BV5" s="30" t="s">
        <v>166</v>
      </c>
      <c r="BW5" s="30" t="s">
        <v>166</v>
      </c>
      <c r="BX5" s="30" t="s">
        <v>168</v>
      </c>
      <c r="BY5" t="s">
        <v>167</v>
      </c>
      <c r="BZ5" t="s">
        <v>167</v>
      </c>
      <c r="CA5" t="s">
        <v>166</v>
      </c>
      <c r="CB5" t="s">
        <v>167</v>
      </c>
      <c r="CC5" t="s">
        <v>167</v>
      </c>
      <c r="CD5" t="s">
        <v>176</v>
      </c>
      <c r="CE5" s="30" t="s">
        <v>167</v>
      </c>
      <c r="CF5" s="30" t="s">
        <v>167</v>
      </c>
      <c r="CG5" s="30" t="s">
        <v>166</v>
      </c>
      <c r="CH5" s="30" t="s">
        <v>167</v>
      </c>
      <c r="CI5" s="30" t="s">
        <v>167</v>
      </c>
      <c r="CJ5" s="30" t="s">
        <v>176</v>
      </c>
      <c r="CK5" t="s">
        <v>166</v>
      </c>
      <c r="CL5" s="30" t="s">
        <v>220</v>
      </c>
      <c r="CM5" s="30" t="s">
        <v>218</v>
      </c>
      <c r="CN5" s="30" t="s">
        <v>219</v>
      </c>
      <c r="CO5" s="30" t="s">
        <v>221</v>
      </c>
    </row>
    <row r="6" spans="1:125" x14ac:dyDescent="0.35">
      <c r="A6">
        <v>3</v>
      </c>
      <c r="B6" t="s">
        <v>152</v>
      </c>
      <c r="C6" t="s">
        <v>156</v>
      </c>
      <c r="D6">
        <v>1974</v>
      </c>
      <c r="E6" t="s">
        <v>161</v>
      </c>
      <c r="F6" t="s">
        <v>165</v>
      </c>
      <c r="G6" t="s">
        <v>166</v>
      </c>
      <c r="H6" s="30" t="s">
        <v>166</v>
      </c>
      <c r="I6" s="30" t="s">
        <v>166</v>
      </c>
      <c r="J6" s="30" t="s">
        <v>166</v>
      </c>
      <c r="K6" s="30" t="s">
        <v>166</v>
      </c>
      <c r="L6" s="30" t="s">
        <v>169</v>
      </c>
      <c r="M6" t="s">
        <v>166</v>
      </c>
      <c r="N6" s="30" t="s">
        <v>170</v>
      </c>
      <c r="O6" s="30" t="s">
        <v>171</v>
      </c>
      <c r="P6" s="30" t="s">
        <v>172</v>
      </c>
      <c r="Q6" t="s">
        <v>166</v>
      </c>
      <c r="R6" t="s">
        <v>166</v>
      </c>
      <c r="S6" s="30" t="s">
        <v>166</v>
      </c>
      <c r="T6" s="30" t="s">
        <v>166</v>
      </c>
      <c r="U6" t="s">
        <v>167</v>
      </c>
      <c r="V6" s="30" t="s">
        <v>167</v>
      </c>
      <c r="W6" s="30" t="s">
        <v>166</v>
      </c>
      <c r="X6" s="30" t="s">
        <v>166</v>
      </c>
      <c r="Y6" s="30" t="s">
        <v>166</v>
      </c>
      <c r="Z6" s="30" t="s">
        <v>174</v>
      </c>
      <c r="AA6" s="30" t="s">
        <v>177</v>
      </c>
      <c r="AB6" s="30" t="s">
        <v>178</v>
      </c>
      <c r="AC6" s="30" t="s">
        <v>179</v>
      </c>
      <c r="AD6" t="s">
        <v>166</v>
      </c>
      <c r="AE6" s="30" t="s">
        <v>166</v>
      </c>
      <c r="AF6" s="30" t="s">
        <v>166</v>
      </c>
      <c r="AG6" s="30" t="s">
        <v>167</v>
      </c>
      <c r="AH6" s="30" t="s">
        <v>166</v>
      </c>
      <c r="AI6" t="s">
        <v>187</v>
      </c>
      <c r="AJ6" s="34" t="s">
        <v>188</v>
      </c>
      <c r="AK6" t="s">
        <v>166</v>
      </c>
      <c r="AL6" s="30" t="s">
        <v>190</v>
      </c>
      <c r="AM6" t="s">
        <v>191</v>
      </c>
      <c r="AN6" t="s">
        <v>195</v>
      </c>
      <c r="AO6" s="30" t="s">
        <v>199</v>
      </c>
      <c r="AP6" t="s">
        <v>195</v>
      </c>
      <c r="AQ6" s="30" t="s">
        <v>199</v>
      </c>
      <c r="AR6" s="30" t="s">
        <v>194</v>
      </c>
      <c r="AS6" t="s">
        <v>198</v>
      </c>
      <c r="AT6" t="s">
        <v>198</v>
      </c>
      <c r="AU6" s="30" t="s">
        <v>199</v>
      </c>
      <c r="AV6" t="s">
        <v>201</v>
      </c>
      <c r="AW6" s="30" t="s">
        <v>203</v>
      </c>
      <c r="AX6" s="30" t="s">
        <v>203</v>
      </c>
      <c r="AY6" s="30" t="s">
        <v>205</v>
      </c>
      <c r="AZ6" s="30" t="s">
        <v>203</v>
      </c>
      <c r="BA6" s="30" t="s">
        <v>203</v>
      </c>
      <c r="BB6" s="30" t="s">
        <v>204</v>
      </c>
      <c r="BC6" s="30" t="s">
        <v>205</v>
      </c>
      <c r="BD6" s="30" t="s">
        <v>203</v>
      </c>
      <c r="BE6" s="30" t="s">
        <v>203</v>
      </c>
      <c r="BF6" s="30" t="s">
        <v>203</v>
      </c>
      <c r="BG6" s="30" t="s">
        <v>206</v>
      </c>
      <c r="BH6" s="30" t="s">
        <v>170</v>
      </c>
      <c r="BI6" s="30" t="s">
        <v>171</v>
      </c>
      <c r="BJ6" s="30" t="s">
        <v>172</v>
      </c>
      <c r="BK6" t="s">
        <v>166</v>
      </c>
      <c r="BL6" t="s">
        <v>167</v>
      </c>
      <c r="BM6" t="s">
        <v>166</v>
      </c>
      <c r="BN6" s="30" t="s">
        <v>209</v>
      </c>
      <c r="BO6" t="s">
        <v>166</v>
      </c>
      <c r="BP6" t="s">
        <v>176</v>
      </c>
      <c r="BQ6" s="30" t="s">
        <v>213</v>
      </c>
      <c r="BR6" t="s">
        <v>166</v>
      </c>
      <c r="BS6" s="30" t="s">
        <v>166</v>
      </c>
      <c r="BT6" s="30" t="s">
        <v>166</v>
      </c>
      <c r="BU6" s="30" t="s">
        <v>166</v>
      </c>
      <c r="BV6" s="30" t="s">
        <v>166</v>
      </c>
      <c r="BW6" s="30" t="s">
        <v>166</v>
      </c>
      <c r="BX6" s="30" t="s">
        <v>169</v>
      </c>
      <c r="BY6" t="s">
        <v>167</v>
      </c>
      <c r="BZ6" t="s">
        <v>167</v>
      </c>
      <c r="CA6" t="s">
        <v>166</v>
      </c>
      <c r="CB6" t="s">
        <v>167</v>
      </c>
      <c r="CC6" t="s">
        <v>167</v>
      </c>
      <c r="CD6" t="s">
        <v>176</v>
      </c>
      <c r="CE6" s="30" t="s">
        <v>167</v>
      </c>
      <c r="CF6" s="30" t="s">
        <v>167</v>
      </c>
      <c r="CG6" s="30" t="s">
        <v>166</v>
      </c>
      <c r="CH6" s="30" t="s">
        <v>167</v>
      </c>
      <c r="CI6" s="30" t="s">
        <v>167</v>
      </c>
      <c r="CJ6" s="30" t="s">
        <v>176</v>
      </c>
      <c r="CK6" t="s">
        <v>166</v>
      </c>
      <c r="CL6" s="30" t="s">
        <v>220</v>
      </c>
      <c r="CM6" s="30" t="s">
        <v>218</v>
      </c>
      <c r="CN6" s="30" t="s">
        <v>219</v>
      </c>
      <c r="CO6" s="30" t="s">
        <v>221</v>
      </c>
    </row>
    <row r="7" spans="1:125" x14ac:dyDescent="0.35">
      <c r="A7">
        <v>4</v>
      </c>
      <c r="B7" t="s">
        <v>153</v>
      </c>
      <c r="C7" t="s">
        <v>157</v>
      </c>
      <c r="D7">
        <v>1980</v>
      </c>
      <c r="E7" t="s">
        <v>161</v>
      </c>
      <c r="F7" t="s">
        <v>165</v>
      </c>
      <c r="G7" t="s">
        <v>166</v>
      </c>
      <c r="H7" s="30" t="s">
        <v>166</v>
      </c>
      <c r="I7" s="30" t="s">
        <v>166</v>
      </c>
      <c r="J7" s="30" t="s">
        <v>166</v>
      </c>
      <c r="K7" s="30" t="s">
        <v>167</v>
      </c>
      <c r="L7" s="30" t="s">
        <v>167</v>
      </c>
      <c r="M7" t="s">
        <v>166</v>
      </c>
      <c r="N7" s="30" t="s">
        <v>170</v>
      </c>
      <c r="O7" s="30" t="s">
        <v>171</v>
      </c>
      <c r="P7" s="30" t="s">
        <v>172</v>
      </c>
      <c r="Q7" t="s">
        <v>166</v>
      </c>
      <c r="R7" t="s">
        <v>166</v>
      </c>
      <c r="S7" s="30" t="s">
        <v>166</v>
      </c>
      <c r="T7" s="30" t="s">
        <v>166</v>
      </c>
      <c r="U7" t="s">
        <v>167</v>
      </c>
      <c r="V7" s="30" t="s">
        <v>167</v>
      </c>
      <c r="W7" s="30" t="s">
        <v>167</v>
      </c>
      <c r="X7" s="30" t="s">
        <v>166</v>
      </c>
      <c r="Y7" s="30" t="s">
        <v>167</v>
      </c>
      <c r="Z7" s="30" t="s">
        <v>174</v>
      </c>
      <c r="AA7" s="30" t="s">
        <v>177</v>
      </c>
      <c r="AB7" s="30" t="s">
        <v>178</v>
      </c>
      <c r="AC7" s="30" t="s">
        <v>179</v>
      </c>
      <c r="AD7" t="s">
        <v>166</v>
      </c>
      <c r="AE7" s="30" t="s">
        <v>166</v>
      </c>
      <c r="AF7" s="30" t="s">
        <v>166</v>
      </c>
      <c r="AG7" s="30" t="s">
        <v>167</v>
      </c>
      <c r="AH7" s="30" t="s">
        <v>166</v>
      </c>
      <c r="AI7" s="30" t="s">
        <v>187</v>
      </c>
      <c r="AJ7" s="34" t="s">
        <v>188</v>
      </c>
      <c r="AK7" t="s">
        <v>166</v>
      </c>
      <c r="AL7" s="30" t="s">
        <v>190</v>
      </c>
      <c r="AM7" t="s">
        <v>191</v>
      </c>
      <c r="AN7" t="s">
        <v>195</v>
      </c>
      <c r="AO7" s="30" t="s">
        <v>199</v>
      </c>
      <c r="AP7" t="s">
        <v>196</v>
      </c>
      <c r="AQ7" s="30" t="s">
        <v>198</v>
      </c>
      <c r="AR7" t="s">
        <v>195</v>
      </c>
      <c r="AS7" t="s">
        <v>198</v>
      </c>
      <c r="AT7" t="s">
        <v>196</v>
      </c>
      <c r="AU7" t="s">
        <v>198</v>
      </c>
      <c r="AV7" t="s">
        <v>201</v>
      </c>
      <c r="AW7" t="s">
        <v>204</v>
      </c>
      <c r="AX7" s="30" t="s">
        <v>203</v>
      </c>
      <c r="AY7" s="30" t="s">
        <v>203</v>
      </c>
      <c r="AZ7" s="30" t="s">
        <v>205</v>
      </c>
      <c r="BA7" s="30" t="s">
        <v>204</v>
      </c>
      <c r="BB7" s="30" t="s">
        <v>203</v>
      </c>
      <c r="BC7" s="30" t="s">
        <v>203</v>
      </c>
      <c r="BD7" s="30" t="s">
        <v>203</v>
      </c>
      <c r="BE7" t="s">
        <v>204</v>
      </c>
      <c r="BF7" s="30" t="s">
        <v>201</v>
      </c>
      <c r="BG7" t="s">
        <v>176</v>
      </c>
      <c r="BH7" s="30" t="s">
        <v>170</v>
      </c>
      <c r="BI7" s="30" t="s">
        <v>171</v>
      </c>
      <c r="BJ7" s="30" t="s">
        <v>172</v>
      </c>
      <c r="BK7" t="s">
        <v>166</v>
      </c>
      <c r="BL7" t="s">
        <v>166</v>
      </c>
      <c r="BM7" t="s">
        <v>166</v>
      </c>
      <c r="BN7" t="s">
        <v>167</v>
      </c>
      <c r="BO7" t="s">
        <v>166</v>
      </c>
      <c r="BP7" t="s">
        <v>176</v>
      </c>
      <c r="BQ7" t="s">
        <v>214</v>
      </c>
      <c r="BR7" t="s">
        <v>166</v>
      </c>
      <c r="BS7" s="30" t="s">
        <v>166</v>
      </c>
      <c r="BT7" s="30" t="s">
        <v>166</v>
      </c>
      <c r="BU7" s="30" t="s">
        <v>166</v>
      </c>
      <c r="BV7" s="30" t="s">
        <v>166</v>
      </c>
      <c r="BW7" s="30" t="s">
        <v>167</v>
      </c>
      <c r="BX7" s="30" t="s">
        <v>167</v>
      </c>
      <c r="BY7" t="s">
        <v>167</v>
      </c>
      <c r="BZ7" t="s">
        <v>166</v>
      </c>
      <c r="CA7" t="s">
        <v>166</v>
      </c>
      <c r="CB7" t="s">
        <v>167</v>
      </c>
      <c r="CC7" t="s">
        <v>166</v>
      </c>
      <c r="CD7" t="s">
        <v>176</v>
      </c>
      <c r="CE7" s="30" t="s">
        <v>167</v>
      </c>
      <c r="CF7" s="30" t="s">
        <v>166</v>
      </c>
      <c r="CG7" s="30" t="s">
        <v>166</v>
      </c>
      <c r="CH7" s="30" t="s">
        <v>167</v>
      </c>
      <c r="CI7" s="30" t="s">
        <v>167</v>
      </c>
      <c r="CJ7" s="30" t="s">
        <v>176</v>
      </c>
      <c r="CK7" t="s">
        <v>166</v>
      </c>
      <c r="CL7" s="30" t="s">
        <v>218</v>
      </c>
      <c r="CM7" s="30" t="s">
        <v>220</v>
      </c>
      <c r="CN7" s="30" t="s">
        <v>219</v>
      </c>
      <c r="CO7" t="s">
        <v>222</v>
      </c>
    </row>
    <row r="8" spans="1:125" x14ac:dyDescent="0.35">
      <c r="A8">
        <v>5</v>
      </c>
      <c r="B8" t="s">
        <v>153</v>
      </c>
      <c r="C8" t="s">
        <v>158</v>
      </c>
      <c r="D8">
        <v>1982</v>
      </c>
      <c r="E8" t="s">
        <v>162</v>
      </c>
      <c r="F8" t="s">
        <v>165</v>
      </c>
      <c r="G8" t="s">
        <v>166</v>
      </c>
      <c r="H8" s="30" t="s">
        <v>166</v>
      </c>
      <c r="I8" s="30" t="s">
        <v>167</v>
      </c>
      <c r="J8" s="30" t="s">
        <v>166</v>
      </c>
      <c r="K8" s="30" t="s">
        <v>167</v>
      </c>
      <c r="L8" s="30" t="s">
        <v>167</v>
      </c>
      <c r="M8" t="s">
        <v>166</v>
      </c>
      <c r="N8" s="30" t="s">
        <v>170</v>
      </c>
      <c r="O8" s="30" t="s">
        <v>171</v>
      </c>
      <c r="P8" s="30" t="s">
        <v>172</v>
      </c>
      <c r="Q8" t="s">
        <v>166</v>
      </c>
      <c r="R8" t="s">
        <v>166</v>
      </c>
      <c r="S8" s="30" t="s">
        <v>166</v>
      </c>
      <c r="T8" s="30" t="s">
        <v>166</v>
      </c>
      <c r="U8" t="s">
        <v>167</v>
      </c>
      <c r="V8" s="30" t="s">
        <v>167</v>
      </c>
      <c r="W8" s="30" t="s">
        <v>166</v>
      </c>
      <c r="X8" s="30" t="s">
        <v>166</v>
      </c>
      <c r="Y8" s="30" t="s">
        <v>167</v>
      </c>
      <c r="Z8" s="30" t="s">
        <v>175</v>
      </c>
      <c r="AA8" s="30" t="s">
        <v>177</v>
      </c>
      <c r="AB8" s="30" t="s">
        <v>178</v>
      </c>
      <c r="AC8" s="30" t="s">
        <v>179</v>
      </c>
      <c r="AD8" t="s">
        <v>166</v>
      </c>
      <c r="AE8" s="30" t="s">
        <v>166</v>
      </c>
      <c r="AF8" s="30" t="s">
        <v>166</v>
      </c>
      <c r="AG8" s="30" t="s">
        <v>167</v>
      </c>
      <c r="AH8" s="30" t="s">
        <v>166</v>
      </c>
      <c r="AI8" s="30" t="s">
        <v>187</v>
      </c>
      <c r="AJ8" s="34" t="s">
        <v>189</v>
      </c>
      <c r="AK8" t="s">
        <v>166</v>
      </c>
      <c r="AL8" s="30" t="s">
        <v>190</v>
      </c>
      <c r="AM8" t="s">
        <v>191</v>
      </c>
      <c r="AN8" t="s">
        <v>196</v>
      </c>
      <c r="AO8" s="30" t="s">
        <v>199</v>
      </c>
      <c r="AP8" t="s">
        <v>196</v>
      </c>
      <c r="AQ8" s="30" t="s">
        <v>198</v>
      </c>
      <c r="AR8" s="30" t="s">
        <v>195</v>
      </c>
      <c r="AS8" t="s">
        <v>198</v>
      </c>
      <c r="AT8" t="s">
        <v>198</v>
      </c>
      <c r="AU8" t="s">
        <v>198</v>
      </c>
      <c r="AV8" t="s">
        <v>201</v>
      </c>
      <c r="AW8" t="s">
        <v>205</v>
      </c>
      <c r="AX8" s="30" t="s">
        <v>203</v>
      </c>
      <c r="AY8" s="30" t="s">
        <v>203</v>
      </c>
      <c r="AZ8" t="s">
        <v>205</v>
      </c>
      <c r="BA8" s="30" t="s">
        <v>204</v>
      </c>
      <c r="BB8" s="30" t="s">
        <v>203</v>
      </c>
      <c r="BC8" s="30" t="s">
        <v>203</v>
      </c>
      <c r="BD8" s="30" t="s">
        <v>203</v>
      </c>
      <c r="BE8" s="30" t="s">
        <v>204</v>
      </c>
      <c r="BF8" s="30" t="s">
        <v>203</v>
      </c>
      <c r="BG8" t="s">
        <v>208</v>
      </c>
      <c r="BH8" s="30" t="s">
        <v>170</v>
      </c>
      <c r="BI8" s="30" t="s">
        <v>171</v>
      </c>
      <c r="BJ8" s="30" t="s">
        <v>172</v>
      </c>
      <c r="BK8" t="s">
        <v>166</v>
      </c>
      <c r="BL8" t="s">
        <v>166</v>
      </c>
      <c r="BM8" t="s">
        <v>166</v>
      </c>
      <c r="BN8" t="s">
        <v>167</v>
      </c>
      <c r="BO8" t="s">
        <v>210</v>
      </c>
      <c r="BP8" t="s">
        <v>211</v>
      </c>
      <c r="BQ8" s="30" t="s">
        <v>213</v>
      </c>
      <c r="BR8" t="s">
        <v>166</v>
      </c>
      <c r="BS8" s="30" t="s">
        <v>166</v>
      </c>
      <c r="BT8" s="30" t="s">
        <v>166</v>
      </c>
      <c r="BU8" s="30" t="s">
        <v>167</v>
      </c>
      <c r="BV8" s="30" t="s">
        <v>166</v>
      </c>
      <c r="BW8" s="30" t="s">
        <v>167</v>
      </c>
      <c r="BX8" s="30" t="s">
        <v>167</v>
      </c>
      <c r="BY8" t="s">
        <v>166</v>
      </c>
      <c r="BZ8" t="s">
        <v>167</v>
      </c>
      <c r="CA8" t="s">
        <v>166</v>
      </c>
      <c r="CB8" t="s">
        <v>167</v>
      </c>
      <c r="CC8" t="s">
        <v>166</v>
      </c>
      <c r="CD8" t="s">
        <v>176</v>
      </c>
      <c r="CE8" s="30" t="s">
        <v>166</v>
      </c>
      <c r="CF8" s="30" t="s">
        <v>167</v>
      </c>
      <c r="CG8" s="30" t="s">
        <v>166</v>
      </c>
      <c r="CH8" s="30" t="s">
        <v>167</v>
      </c>
      <c r="CI8" s="30" t="s">
        <v>167</v>
      </c>
      <c r="CJ8" s="30" t="s">
        <v>176</v>
      </c>
      <c r="CK8" t="s">
        <v>166</v>
      </c>
      <c r="CL8" s="30" t="s">
        <v>220</v>
      </c>
      <c r="CM8" s="30" t="s">
        <v>218</v>
      </c>
      <c r="CN8" t="s">
        <v>176</v>
      </c>
      <c r="CO8" s="30" t="s">
        <v>221</v>
      </c>
    </row>
    <row r="9" spans="1:125" x14ac:dyDescent="0.35">
      <c r="A9">
        <v>6</v>
      </c>
      <c r="B9" t="s">
        <v>154</v>
      </c>
      <c r="C9" t="s">
        <v>158</v>
      </c>
      <c r="D9">
        <v>1987</v>
      </c>
      <c r="E9" t="s">
        <v>162</v>
      </c>
      <c r="F9" t="s">
        <v>165</v>
      </c>
      <c r="G9" t="s">
        <v>166</v>
      </c>
      <c r="H9" s="30" t="s">
        <v>166</v>
      </c>
      <c r="I9" s="30" t="s">
        <v>167</v>
      </c>
      <c r="J9" s="30" t="s">
        <v>166</v>
      </c>
      <c r="K9" s="30" t="s">
        <v>167</v>
      </c>
      <c r="L9" s="30" t="s">
        <v>167</v>
      </c>
      <c r="M9" t="s">
        <v>166</v>
      </c>
      <c r="N9" s="30" t="s">
        <v>170</v>
      </c>
      <c r="O9" s="30" t="s">
        <v>171</v>
      </c>
      <c r="P9" s="30" t="s">
        <v>172</v>
      </c>
      <c r="Q9" t="s">
        <v>166</v>
      </c>
      <c r="R9" t="s">
        <v>166</v>
      </c>
      <c r="S9" s="30" t="s">
        <v>166</v>
      </c>
      <c r="T9" s="30" t="s">
        <v>166</v>
      </c>
      <c r="U9" t="s">
        <v>167</v>
      </c>
      <c r="V9" s="30" t="s">
        <v>167</v>
      </c>
      <c r="W9" s="30" t="s">
        <v>166</v>
      </c>
      <c r="X9" s="30" t="s">
        <v>166</v>
      </c>
      <c r="Y9" s="30" t="s">
        <v>167</v>
      </c>
      <c r="Z9" s="30" t="s">
        <v>175</v>
      </c>
      <c r="AA9" s="30" t="s">
        <v>177</v>
      </c>
      <c r="AB9" s="30" t="s">
        <v>178</v>
      </c>
      <c r="AC9" s="30" t="s">
        <v>179</v>
      </c>
      <c r="AD9" t="s">
        <v>166</v>
      </c>
      <c r="AE9" s="30" t="s">
        <v>166</v>
      </c>
      <c r="AF9" s="30" t="s">
        <v>166</v>
      </c>
      <c r="AG9" s="30" t="s">
        <v>167</v>
      </c>
      <c r="AH9" s="30" t="s">
        <v>166</v>
      </c>
      <c r="AI9" s="30" t="s">
        <v>187</v>
      </c>
      <c r="AJ9" s="34" t="s">
        <v>189</v>
      </c>
      <c r="AK9" t="s">
        <v>166</v>
      </c>
      <c r="AL9" s="30" t="s">
        <v>190</v>
      </c>
      <c r="AM9" t="s">
        <v>193</v>
      </c>
      <c r="AN9" t="s">
        <v>196</v>
      </c>
      <c r="AO9" s="30" t="s">
        <v>199</v>
      </c>
      <c r="AP9" t="s">
        <v>196</v>
      </c>
      <c r="AQ9" s="30" t="s">
        <v>198</v>
      </c>
      <c r="AR9" s="30" t="s">
        <v>195</v>
      </c>
      <c r="AS9" t="s">
        <v>198</v>
      </c>
      <c r="AT9" t="s">
        <v>198</v>
      </c>
      <c r="AU9" t="s">
        <v>198</v>
      </c>
      <c r="AV9" t="s">
        <v>202</v>
      </c>
      <c r="AW9" s="30" t="s">
        <v>205</v>
      </c>
      <c r="AX9" s="30" t="s">
        <v>203</v>
      </c>
      <c r="AY9" s="30" t="s">
        <v>203</v>
      </c>
      <c r="AZ9" s="30" t="s">
        <v>205</v>
      </c>
      <c r="BA9" s="30" t="s">
        <v>204</v>
      </c>
      <c r="BB9" s="30" t="s">
        <v>203</v>
      </c>
      <c r="BC9" s="30" t="s">
        <v>203</v>
      </c>
      <c r="BD9" s="30" t="s">
        <v>203</v>
      </c>
      <c r="BE9" s="30" t="s">
        <v>204</v>
      </c>
      <c r="BF9" s="30" t="s">
        <v>203</v>
      </c>
      <c r="BG9" t="s">
        <v>207</v>
      </c>
      <c r="BH9" s="30" t="s">
        <v>170</v>
      </c>
      <c r="BI9" s="30" t="s">
        <v>171</v>
      </c>
      <c r="BJ9" s="30" t="s">
        <v>172</v>
      </c>
      <c r="BK9" t="s">
        <v>166</v>
      </c>
      <c r="BL9" t="s">
        <v>166</v>
      </c>
      <c r="BM9" t="s">
        <v>166</v>
      </c>
      <c r="BN9" t="s">
        <v>167</v>
      </c>
      <c r="BO9" t="s">
        <v>166</v>
      </c>
      <c r="BP9" t="s">
        <v>176</v>
      </c>
      <c r="BQ9" t="s">
        <v>214</v>
      </c>
      <c r="BR9" t="s">
        <v>166</v>
      </c>
      <c r="BS9" s="30" t="s">
        <v>166</v>
      </c>
      <c r="BT9" s="30" t="s">
        <v>166</v>
      </c>
      <c r="BU9" s="30" t="s">
        <v>167</v>
      </c>
      <c r="BV9" s="30" t="s">
        <v>166</v>
      </c>
      <c r="BW9" s="30" t="s">
        <v>167</v>
      </c>
      <c r="BX9" s="30" t="s">
        <v>167</v>
      </c>
      <c r="BY9" t="s">
        <v>167</v>
      </c>
      <c r="BZ9" t="s">
        <v>167</v>
      </c>
      <c r="CA9" t="s">
        <v>167</v>
      </c>
      <c r="CB9" t="s">
        <v>167</v>
      </c>
      <c r="CC9" t="s">
        <v>167</v>
      </c>
      <c r="CD9" t="s">
        <v>176</v>
      </c>
      <c r="CE9" s="30" t="s">
        <v>167</v>
      </c>
      <c r="CF9" s="30" t="s">
        <v>167</v>
      </c>
      <c r="CG9" s="30" t="s">
        <v>166</v>
      </c>
      <c r="CH9" s="30" t="s">
        <v>167</v>
      </c>
      <c r="CI9" s="30" t="s">
        <v>167</v>
      </c>
      <c r="CJ9" s="30" t="s">
        <v>176</v>
      </c>
      <c r="CK9" t="s">
        <v>166</v>
      </c>
      <c r="CL9" s="30" t="s">
        <v>220</v>
      </c>
      <c r="CM9" s="30" t="s">
        <v>218</v>
      </c>
      <c r="CN9" t="s">
        <v>176</v>
      </c>
      <c r="CO9" s="30" t="s">
        <v>222</v>
      </c>
    </row>
    <row r="10" spans="1:125" x14ac:dyDescent="0.35">
      <c r="A10">
        <v>7</v>
      </c>
      <c r="B10" t="s">
        <v>153</v>
      </c>
      <c r="C10" t="s">
        <v>159</v>
      </c>
      <c r="D10">
        <v>1982</v>
      </c>
      <c r="E10" t="s">
        <v>161</v>
      </c>
      <c r="F10" t="s">
        <v>164</v>
      </c>
      <c r="G10" t="s">
        <v>166</v>
      </c>
      <c r="H10" s="30" t="s">
        <v>166</v>
      </c>
      <c r="I10" s="30" t="s">
        <v>166</v>
      </c>
      <c r="J10" s="30" t="s">
        <v>166</v>
      </c>
      <c r="K10" s="30" t="s">
        <v>167</v>
      </c>
      <c r="L10" s="30" t="s">
        <v>167</v>
      </c>
      <c r="M10" t="s">
        <v>166</v>
      </c>
      <c r="N10" s="30" t="s">
        <v>170</v>
      </c>
      <c r="O10" s="30" t="s">
        <v>171</v>
      </c>
      <c r="P10" s="30" t="s">
        <v>172</v>
      </c>
      <c r="Q10" t="s">
        <v>166</v>
      </c>
      <c r="R10" t="s">
        <v>166</v>
      </c>
      <c r="S10" s="30" t="s">
        <v>166</v>
      </c>
      <c r="T10" s="30" t="s">
        <v>166</v>
      </c>
      <c r="U10" t="s">
        <v>167</v>
      </c>
      <c r="V10" s="30" t="s">
        <v>167</v>
      </c>
      <c r="W10" s="30" t="s">
        <v>167</v>
      </c>
      <c r="X10" s="30" t="s">
        <v>167</v>
      </c>
      <c r="Y10" s="30" t="s">
        <v>167</v>
      </c>
      <c r="Z10" s="30" t="s">
        <v>175</v>
      </c>
      <c r="AA10" s="30" t="s">
        <v>177</v>
      </c>
      <c r="AB10" s="30" t="s">
        <v>178</v>
      </c>
      <c r="AC10" s="30" t="s">
        <v>179</v>
      </c>
      <c r="AD10" t="s">
        <v>166</v>
      </c>
      <c r="AE10" s="30" t="s">
        <v>166</v>
      </c>
      <c r="AF10" s="30" t="s">
        <v>166</v>
      </c>
      <c r="AG10" s="30" t="s">
        <v>167</v>
      </c>
      <c r="AH10" s="30" t="s">
        <v>166</v>
      </c>
      <c r="AI10" s="30" t="s">
        <v>180</v>
      </c>
      <c r="AJ10" s="34" t="s">
        <v>189</v>
      </c>
      <c r="AK10" t="s">
        <v>166</v>
      </c>
      <c r="AL10" s="30" t="s">
        <v>190</v>
      </c>
      <c r="AM10" s="30" t="s">
        <v>193</v>
      </c>
      <c r="AN10" t="s">
        <v>196</v>
      </c>
      <c r="AO10" s="30" t="s">
        <v>199</v>
      </c>
      <c r="AP10" t="s">
        <v>196</v>
      </c>
      <c r="AQ10" s="30" t="s">
        <v>198</v>
      </c>
      <c r="AR10" s="30" t="s">
        <v>195</v>
      </c>
      <c r="AS10" t="s">
        <v>198</v>
      </c>
      <c r="AT10" t="s">
        <v>196</v>
      </c>
      <c r="AU10" t="s">
        <v>198</v>
      </c>
      <c r="AV10" t="s">
        <v>201</v>
      </c>
      <c r="AW10" s="30" t="s">
        <v>205</v>
      </c>
      <c r="AX10" s="30" t="s">
        <v>203</v>
      </c>
      <c r="AY10" s="30" t="s">
        <v>203</v>
      </c>
      <c r="AZ10" s="30" t="s">
        <v>205</v>
      </c>
      <c r="BA10" s="30" t="s">
        <v>204</v>
      </c>
      <c r="BB10" s="30" t="s">
        <v>203</v>
      </c>
      <c r="BC10" s="30" t="s">
        <v>203</v>
      </c>
      <c r="BD10" s="30" t="s">
        <v>203</v>
      </c>
      <c r="BE10" s="30" t="s">
        <v>204</v>
      </c>
      <c r="BF10" s="30" t="s">
        <v>201</v>
      </c>
      <c r="BG10" t="s">
        <v>176</v>
      </c>
      <c r="BH10" s="30" t="s">
        <v>170</v>
      </c>
      <c r="BI10" s="30" t="s">
        <v>171</v>
      </c>
      <c r="BJ10" s="30" t="s">
        <v>172</v>
      </c>
      <c r="BK10" t="s">
        <v>166</v>
      </c>
      <c r="BL10" t="s">
        <v>166</v>
      </c>
      <c r="BM10" t="s">
        <v>167</v>
      </c>
      <c r="BN10" t="s">
        <v>167</v>
      </c>
      <c r="BO10" t="s">
        <v>166</v>
      </c>
      <c r="BP10" t="s">
        <v>176</v>
      </c>
      <c r="BQ10" t="s">
        <v>215</v>
      </c>
      <c r="BR10" t="s">
        <v>167</v>
      </c>
      <c r="BS10" s="30" t="s">
        <v>166</v>
      </c>
      <c r="BT10" s="30" t="s">
        <v>166</v>
      </c>
      <c r="BU10" s="30" t="s">
        <v>166</v>
      </c>
      <c r="BV10" s="30" t="s">
        <v>166</v>
      </c>
      <c r="BW10" s="30" t="s">
        <v>167</v>
      </c>
      <c r="BX10" s="30" t="s">
        <v>167</v>
      </c>
      <c r="BY10" t="s">
        <v>167</v>
      </c>
      <c r="BZ10" t="s">
        <v>167</v>
      </c>
      <c r="CA10" t="s">
        <v>167</v>
      </c>
      <c r="CB10" t="s">
        <v>167</v>
      </c>
      <c r="CC10" t="s">
        <v>166</v>
      </c>
      <c r="CD10" t="s">
        <v>176</v>
      </c>
      <c r="CE10" s="30" t="s">
        <v>167</v>
      </c>
      <c r="CF10" s="30" t="s">
        <v>167</v>
      </c>
      <c r="CG10" s="30" t="s">
        <v>166</v>
      </c>
      <c r="CH10" s="30" t="s">
        <v>167</v>
      </c>
      <c r="CI10" s="30" t="s">
        <v>167</v>
      </c>
      <c r="CJ10" s="30" t="s">
        <v>176</v>
      </c>
      <c r="CK10" t="s">
        <v>166</v>
      </c>
      <c r="CL10" s="30" t="s">
        <v>218</v>
      </c>
      <c r="CM10" s="30" t="s">
        <v>220</v>
      </c>
      <c r="CN10" s="30" t="s">
        <v>219</v>
      </c>
      <c r="CO10" s="30" t="s">
        <v>222</v>
      </c>
    </row>
    <row r="11" spans="1:125" x14ac:dyDescent="0.35">
      <c r="A11">
        <v>8</v>
      </c>
      <c r="B11" t="s">
        <v>153</v>
      </c>
      <c r="C11" t="s">
        <v>158</v>
      </c>
      <c r="D11">
        <v>1985</v>
      </c>
      <c r="E11" t="s">
        <v>161</v>
      </c>
      <c r="F11" t="s">
        <v>164</v>
      </c>
      <c r="G11" t="s">
        <v>166</v>
      </c>
      <c r="H11" s="30" t="s">
        <v>166</v>
      </c>
      <c r="I11" s="30" t="s">
        <v>167</v>
      </c>
      <c r="J11" s="30" t="s">
        <v>166</v>
      </c>
      <c r="K11" s="30" t="s">
        <v>167</v>
      </c>
      <c r="L11" s="30" t="s">
        <v>167</v>
      </c>
      <c r="M11" t="s">
        <v>166</v>
      </c>
      <c r="N11" s="30" t="s">
        <v>170</v>
      </c>
      <c r="O11" s="30" t="s">
        <v>171</v>
      </c>
      <c r="P11" s="30" t="s">
        <v>172</v>
      </c>
      <c r="Q11" t="s">
        <v>166</v>
      </c>
      <c r="R11" t="s">
        <v>166</v>
      </c>
      <c r="S11" s="30" t="s">
        <v>166</v>
      </c>
      <c r="T11" s="30" t="s">
        <v>166</v>
      </c>
      <c r="U11" t="s">
        <v>167</v>
      </c>
      <c r="V11" s="30" t="s">
        <v>167</v>
      </c>
      <c r="W11" s="30" t="s">
        <v>167</v>
      </c>
      <c r="X11" s="30" t="s">
        <v>166</v>
      </c>
      <c r="Y11" s="30" t="s">
        <v>167</v>
      </c>
      <c r="Z11" s="30" t="s">
        <v>175</v>
      </c>
      <c r="AA11" s="30" t="s">
        <v>177</v>
      </c>
      <c r="AB11" s="30" t="s">
        <v>178</v>
      </c>
      <c r="AC11" s="30" t="s">
        <v>179</v>
      </c>
      <c r="AD11" t="s">
        <v>166</v>
      </c>
      <c r="AE11" s="30" t="s">
        <v>166</v>
      </c>
      <c r="AF11" s="30" t="s">
        <v>166</v>
      </c>
      <c r="AG11" s="30" t="s">
        <v>167</v>
      </c>
      <c r="AH11" s="30" t="s">
        <v>166</v>
      </c>
      <c r="AI11" s="30" t="s">
        <v>187</v>
      </c>
      <c r="AJ11" s="34" t="s">
        <v>188</v>
      </c>
      <c r="AK11" t="s">
        <v>166</v>
      </c>
      <c r="AL11" s="30" t="s">
        <v>190</v>
      </c>
      <c r="AM11" t="s">
        <v>191</v>
      </c>
      <c r="AN11" t="s">
        <v>197</v>
      </c>
      <c r="AO11" s="30" t="s">
        <v>199</v>
      </c>
      <c r="AP11" t="s">
        <v>196</v>
      </c>
      <c r="AQ11" s="30" t="s">
        <v>198</v>
      </c>
      <c r="AR11" s="30" t="s">
        <v>195</v>
      </c>
      <c r="AS11" t="s">
        <v>198</v>
      </c>
      <c r="AT11" t="s">
        <v>198</v>
      </c>
      <c r="AU11" t="s">
        <v>198</v>
      </c>
      <c r="AV11" t="s">
        <v>202</v>
      </c>
      <c r="AW11" s="30" t="s">
        <v>205</v>
      </c>
      <c r="AX11" s="30" t="s">
        <v>203</v>
      </c>
      <c r="AY11" s="30" t="s">
        <v>203</v>
      </c>
      <c r="AZ11" s="30" t="s">
        <v>205</v>
      </c>
      <c r="BA11" s="30" t="s">
        <v>204</v>
      </c>
      <c r="BB11" s="30" t="s">
        <v>203</v>
      </c>
      <c r="BC11" s="30" t="s">
        <v>203</v>
      </c>
      <c r="BD11" s="30" t="s">
        <v>203</v>
      </c>
      <c r="BE11" s="30" t="s">
        <v>204</v>
      </c>
      <c r="BF11" s="30" t="s">
        <v>201</v>
      </c>
      <c r="BG11" t="s">
        <v>176</v>
      </c>
      <c r="BH11" s="30" t="s">
        <v>170</v>
      </c>
      <c r="BI11" s="30" t="s">
        <v>171</v>
      </c>
      <c r="BJ11" s="30" t="s">
        <v>172</v>
      </c>
      <c r="BK11" t="s">
        <v>166</v>
      </c>
      <c r="BL11" t="s">
        <v>166</v>
      </c>
      <c r="BM11" t="s">
        <v>167</v>
      </c>
      <c r="BN11" t="s">
        <v>167</v>
      </c>
      <c r="BO11" t="s">
        <v>166</v>
      </c>
      <c r="BP11" t="s">
        <v>176</v>
      </c>
      <c r="BQ11" s="30" t="s">
        <v>214</v>
      </c>
      <c r="BR11" t="s">
        <v>167</v>
      </c>
      <c r="BS11" s="30" t="s">
        <v>166</v>
      </c>
      <c r="BT11" s="30" t="s">
        <v>166</v>
      </c>
      <c r="BU11" s="30" t="s">
        <v>167</v>
      </c>
      <c r="BV11" s="30" t="s">
        <v>166</v>
      </c>
      <c r="BW11" s="30" t="s">
        <v>167</v>
      </c>
      <c r="BX11" s="30" t="s">
        <v>167</v>
      </c>
      <c r="BY11" t="s">
        <v>167</v>
      </c>
      <c r="BZ11" t="s">
        <v>166</v>
      </c>
      <c r="CA11" t="s">
        <v>166</v>
      </c>
      <c r="CB11" t="s">
        <v>167</v>
      </c>
      <c r="CC11" t="s">
        <v>166</v>
      </c>
      <c r="CD11" t="s">
        <v>176</v>
      </c>
      <c r="CE11" s="30" t="s">
        <v>167</v>
      </c>
      <c r="CF11" s="30" t="s">
        <v>166</v>
      </c>
      <c r="CG11" s="30" t="s">
        <v>166</v>
      </c>
      <c r="CH11" s="30" t="s">
        <v>167</v>
      </c>
      <c r="CI11" s="30" t="s">
        <v>167</v>
      </c>
      <c r="CJ11" s="30" t="s">
        <v>176</v>
      </c>
      <c r="CK11" t="s">
        <v>166</v>
      </c>
      <c r="CL11" s="30" t="s">
        <v>220</v>
      </c>
      <c r="CM11" s="30" t="s">
        <v>218</v>
      </c>
      <c r="CN11" s="30" t="s">
        <v>219</v>
      </c>
      <c r="CO11" s="30" t="s">
        <v>221</v>
      </c>
    </row>
    <row r="12" spans="1:125" x14ac:dyDescent="0.35">
      <c r="A12">
        <v>9</v>
      </c>
      <c r="B12" t="s">
        <v>154</v>
      </c>
      <c r="C12" t="s">
        <v>183</v>
      </c>
      <c r="D12">
        <v>1991</v>
      </c>
      <c r="E12" t="s">
        <v>162</v>
      </c>
      <c r="F12" t="s">
        <v>165</v>
      </c>
      <c r="G12" t="s">
        <v>166</v>
      </c>
      <c r="H12" s="30" t="s">
        <v>167</v>
      </c>
      <c r="I12" s="30" t="s">
        <v>167</v>
      </c>
      <c r="J12" s="30" t="s">
        <v>166</v>
      </c>
      <c r="K12" s="30" t="s">
        <v>167</v>
      </c>
      <c r="L12" s="30" t="s">
        <v>167</v>
      </c>
      <c r="M12" t="s">
        <v>166</v>
      </c>
      <c r="N12" s="30" t="s">
        <v>170</v>
      </c>
      <c r="O12" s="30" t="s">
        <v>171</v>
      </c>
      <c r="P12" s="30" t="s">
        <v>172</v>
      </c>
      <c r="Q12" t="s">
        <v>167</v>
      </c>
      <c r="R12" t="s">
        <v>166</v>
      </c>
      <c r="S12" s="30" t="s">
        <v>167</v>
      </c>
      <c r="T12" s="30" t="s">
        <v>167</v>
      </c>
      <c r="U12" t="s">
        <v>167</v>
      </c>
      <c r="V12" s="30" t="s">
        <v>167</v>
      </c>
      <c r="W12" s="30" t="s">
        <v>167</v>
      </c>
      <c r="X12" s="30" t="s">
        <v>167</v>
      </c>
      <c r="Y12" s="30" t="s">
        <v>167</v>
      </c>
      <c r="Z12" s="30" t="s">
        <v>176</v>
      </c>
      <c r="AA12" s="30" t="s">
        <v>177</v>
      </c>
      <c r="AB12" s="30" t="s">
        <v>178</v>
      </c>
      <c r="AC12" s="30" t="s">
        <v>179</v>
      </c>
      <c r="AD12" t="s">
        <v>166</v>
      </c>
      <c r="AE12" s="30" t="s">
        <v>166</v>
      </c>
      <c r="AF12" s="30" t="s">
        <v>166</v>
      </c>
      <c r="AG12" s="30" t="s">
        <v>166</v>
      </c>
      <c r="AH12" s="30" t="s">
        <v>166</v>
      </c>
      <c r="AI12" t="s">
        <v>181</v>
      </c>
      <c r="AJ12" s="34" t="s">
        <v>189</v>
      </c>
      <c r="AK12" t="s">
        <v>166</v>
      </c>
      <c r="AL12" s="30" t="s">
        <v>190</v>
      </c>
      <c r="AM12" s="30" t="s">
        <v>193</v>
      </c>
      <c r="AN12" t="s">
        <v>198</v>
      </c>
      <c r="AO12" s="30" t="s">
        <v>199</v>
      </c>
      <c r="AP12" t="s">
        <v>198</v>
      </c>
      <c r="AQ12" s="30" t="s">
        <v>196</v>
      </c>
      <c r="AR12" t="s">
        <v>196</v>
      </c>
      <c r="AS12" t="s">
        <v>198</v>
      </c>
      <c r="AT12" t="s">
        <v>196</v>
      </c>
      <c r="AU12" t="s">
        <v>198</v>
      </c>
      <c r="AV12" t="s">
        <v>202</v>
      </c>
      <c r="AW12" s="30" t="s">
        <v>205</v>
      </c>
      <c r="AX12" s="30" t="s">
        <v>203</v>
      </c>
      <c r="AY12" s="30" t="s">
        <v>203</v>
      </c>
      <c r="AZ12" t="s">
        <v>202</v>
      </c>
      <c r="BA12" s="30" t="s">
        <v>202</v>
      </c>
      <c r="BB12" t="s">
        <v>203</v>
      </c>
      <c r="BC12" s="30" t="s">
        <v>203</v>
      </c>
      <c r="BD12" s="30" t="s">
        <v>203</v>
      </c>
      <c r="BE12" s="30" t="s">
        <v>204</v>
      </c>
      <c r="BF12" t="s">
        <v>201</v>
      </c>
      <c r="BG12" t="s">
        <v>176</v>
      </c>
      <c r="BH12" s="30" t="s">
        <v>170</v>
      </c>
      <c r="BI12" s="30" t="s">
        <v>171</v>
      </c>
      <c r="BJ12" s="30" t="s">
        <v>172</v>
      </c>
      <c r="BK12" t="s">
        <v>166</v>
      </c>
      <c r="BL12" t="s">
        <v>166</v>
      </c>
      <c r="BM12" t="s">
        <v>167</v>
      </c>
      <c r="BN12" t="s">
        <v>167</v>
      </c>
      <c r="BO12" t="s">
        <v>210</v>
      </c>
      <c r="BP12" t="s">
        <v>212</v>
      </c>
      <c r="BQ12" t="s">
        <v>216</v>
      </c>
      <c r="BR12" t="s">
        <v>167</v>
      </c>
      <c r="BS12" s="30" t="s">
        <v>166</v>
      </c>
      <c r="BT12" s="30" t="s">
        <v>167</v>
      </c>
      <c r="BU12" s="30" t="s">
        <v>167</v>
      </c>
      <c r="BV12" s="30" t="s">
        <v>166</v>
      </c>
      <c r="BW12" s="30" t="s">
        <v>167</v>
      </c>
      <c r="BX12" s="30" t="s">
        <v>167</v>
      </c>
      <c r="BY12" t="s">
        <v>166</v>
      </c>
      <c r="BZ12" t="s">
        <v>167</v>
      </c>
      <c r="CA12" t="s">
        <v>167</v>
      </c>
      <c r="CB12" t="s">
        <v>167</v>
      </c>
      <c r="CC12" t="s">
        <v>167</v>
      </c>
      <c r="CD12" t="s">
        <v>176</v>
      </c>
      <c r="CE12" s="30" t="s">
        <v>166</v>
      </c>
      <c r="CF12" s="30" t="s">
        <v>167</v>
      </c>
      <c r="CG12" s="30" t="s">
        <v>166</v>
      </c>
      <c r="CH12" s="30" t="s">
        <v>167</v>
      </c>
      <c r="CI12" s="30" t="s">
        <v>167</v>
      </c>
      <c r="CJ12" s="30" t="s">
        <v>176</v>
      </c>
      <c r="CK12" t="s">
        <v>166</v>
      </c>
      <c r="CL12" s="30" t="s">
        <v>218</v>
      </c>
      <c r="CM12" t="s">
        <v>176</v>
      </c>
      <c r="CN12" t="s">
        <v>176</v>
      </c>
      <c r="CO12" s="30" t="s">
        <v>222</v>
      </c>
    </row>
    <row r="13" spans="1:125" x14ac:dyDescent="0.35">
      <c r="A13">
        <v>10</v>
      </c>
      <c r="B13" t="s">
        <v>151</v>
      </c>
      <c r="C13" t="s">
        <v>155</v>
      </c>
      <c r="D13">
        <v>1969</v>
      </c>
      <c r="E13" t="s">
        <v>160</v>
      </c>
      <c r="F13" t="s">
        <v>164</v>
      </c>
      <c r="G13" t="s">
        <v>166</v>
      </c>
      <c r="H13" s="30" t="s">
        <v>166</v>
      </c>
      <c r="I13" s="30" t="s">
        <v>166</v>
      </c>
      <c r="J13" s="30" t="s">
        <v>166</v>
      </c>
      <c r="K13" s="30" t="s">
        <v>166</v>
      </c>
      <c r="L13" s="30">
        <v>3</v>
      </c>
      <c r="M13" t="s">
        <v>166</v>
      </c>
      <c r="N13" s="30" t="s">
        <v>170</v>
      </c>
      <c r="O13" s="30" t="s">
        <v>171</v>
      </c>
      <c r="P13" s="30" t="s">
        <v>172</v>
      </c>
      <c r="Q13" t="s">
        <v>166</v>
      </c>
      <c r="R13" t="s">
        <v>166</v>
      </c>
      <c r="S13" s="30" t="s">
        <v>166</v>
      </c>
      <c r="T13" s="30" t="s">
        <v>166</v>
      </c>
      <c r="U13" t="s">
        <v>167</v>
      </c>
      <c r="V13" s="30" t="s">
        <v>167</v>
      </c>
      <c r="W13" s="30" t="s">
        <v>166</v>
      </c>
      <c r="X13" s="30" t="s">
        <v>166</v>
      </c>
      <c r="Y13" s="30" t="s">
        <v>166</v>
      </c>
      <c r="Z13" s="30" t="s">
        <v>173</v>
      </c>
      <c r="AA13" s="30" t="s">
        <v>177</v>
      </c>
      <c r="AB13" s="30" t="s">
        <v>178</v>
      </c>
      <c r="AC13" s="30" t="s">
        <v>179</v>
      </c>
      <c r="AD13" t="s">
        <v>166</v>
      </c>
      <c r="AE13" s="30" t="s">
        <v>166</v>
      </c>
      <c r="AF13" s="30" t="s">
        <v>166</v>
      </c>
      <c r="AG13" s="30" t="s">
        <v>167</v>
      </c>
      <c r="AH13" s="30" t="s">
        <v>166</v>
      </c>
      <c r="AI13" t="s">
        <v>182</v>
      </c>
      <c r="AJ13" s="34" t="s">
        <v>188</v>
      </c>
      <c r="AK13" t="s">
        <v>166</v>
      </c>
      <c r="AL13" s="30" t="s">
        <v>190</v>
      </c>
      <c r="AM13" t="s">
        <v>192</v>
      </c>
      <c r="AN13" t="s">
        <v>194</v>
      </c>
      <c r="AO13" s="30" t="s">
        <v>199</v>
      </c>
      <c r="AP13" t="s">
        <v>195</v>
      </c>
      <c r="AQ13" s="30" t="s">
        <v>199</v>
      </c>
      <c r="AR13" s="30" t="s">
        <v>194</v>
      </c>
      <c r="AS13" t="s">
        <v>198</v>
      </c>
      <c r="AT13" t="s">
        <v>199</v>
      </c>
      <c r="AU13" s="30" t="s">
        <v>199</v>
      </c>
      <c r="AV13" t="s">
        <v>201</v>
      </c>
      <c r="AW13" s="30" t="s">
        <v>203</v>
      </c>
      <c r="AX13" s="30" t="s">
        <v>203</v>
      </c>
      <c r="AY13" s="30" t="s">
        <v>205</v>
      </c>
      <c r="AZ13" s="30" t="s">
        <v>203</v>
      </c>
      <c r="BA13" s="30" t="s">
        <v>203</v>
      </c>
      <c r="BB13" s="30" t="s">
        <v>204</v>
      </c>
      <c r="BC13" s="30" t="s">
        <v>205</v>
      </c>
      <c r="BD13" s="30" t="s">
        <v>203</v>
      </c>
      <c r="BE13" s="30" t="s">
        <v>203</v>
      </c>
      <c r="BF13" s="30" t="s">
        <v>203</v>
      </c>
      <c r="BG13" s="30" t="s">
        <v>206</v>
      </c>
      <c r="BH13" s="30" t="s">
        <v>170</v>
      </c>
      <c r="BI13" s="30" t="s">
        <v>171</v>
      </c>
      <c r="BJ13" s="30" t="s">
        <v>172</v>
      </c>
      <c r="BK13" t="s">
        <v>166</v>
      </c>
      <c r="BL13" t="s">
        <v>167</v>
      </c>
      <c r="BM13" t="s">
        <v>166</v>
      </c>
      <c r="BN13" t="s">
        <v>167</v>
      </c>
      <c r="BO13" t="s">
        <v>166</v>
      </c>
      <c r="BP13" t="s">
        <v>176</v>
      </c>
      <c r="BQ13" s="30" t="s">
        <v>213</v>
      </c>
      <c r="BR13" t="s">
        <v>166</v>
      </c>
      <c r="BS13" s="30" t="s">
        <v>166</v>
      </c>
      <c r="BT13" s="30" t="s">
        <v>166</v>
      </c>
      <c r="BU13" s="30" t="s">
        <v>166</v>
      </c>
      <c r="BV13" s="30" t="s">
        <v>166</v>
      </c>
      <c r="BW13" s="30" t="s">
        <v>166</v>
      </c>
      <c r="BX13" s="30">
        <v>3</v>
      </c>
      <c r="BY13" t="s">
        <v>167</v>
      </c>
      <c r="BZ13" t="s">
        <v>167</v>
      </c>
      <c r="CA13" t="s">
        <v>166</v>
      </c>
      <c r="CB13" t="s">
        <v>167</v>
      </c>
      <c r="CC13" t="s">
        <v>166</v>
      </c>
      <c r="CD13" s="30" t="s">
        <v>217</v>
      </c>
      <c r="CE13" s="30" t="s">
        <v>167</v>
      </c>
      <c r="CF13" s="30" t="s">
        <v>167</v>
      </c>
      <c r="CG13" s="30" t="s">
        <v>166</v>
      </c>
      <c r="CH13" s="30" t="s">
        <v>167</v>
      </c>
      <c r="CI13" s="30" t="s">
        <v>167</v>
      </c>
      <c r="CJ13" s="30" t="s">
        <v>217</v>
      </c>
      <c r="CK13" t="s">
        <v>166</v>
      </c>
      <c r="CL13" s="30" t="s">
        <v>218</v>
      </c>
      <c r="CM13" s="30" t="s">
        <v>220</v>
      </c>
      <c r="CN13" s="30" t="s">
        <v>219</v>
      </c>
      <c r="CO13" s="30" t="s">
        <v>221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8BBC-88DD-4CDD-952D-652754AAA5CE}">
  <dimension ref="A3:CJ13"/>
  <sheetViews>
    <sheetView topLeftCell="BT1" workbookViewId="0">
      <selection activeCell="CH11" sqref="CH11"/>
    </sheetView>
  </sheetViews>
  <sheetFormatPr defaultRowHeight="14.5" x14ac:dyDescent="0.35"/>
  <cols>
    <col min="19" max="20" width="8.7265625" style="30"/>
  </cols>
  <sheetData>
    <row r="3" spans="1:88" x14ac:dyDescent="0.35">
      <c r="A3" s="30" t="s">
        <v>48</v>
      </c>
      <c r="B3" s="30" t="s">
        <v>49</v>
      </c>
      <c r="C3" s="30" t="s">
        <v>50</v>
      </c>
      <c r="D3" s="30" t="s">
        <v>51</v>
      </c>
      <c r="E3" s="30" t="s">
        <v>52</v>
      </c>
      <c r="F3" s="30" t="s">
        <v>53</v>
      </c>
      <c r="G3" s="30" t="s">
        <v>134</v>
      </c>
      <c r="H3" s="30" t="s">
        <v>135</v>
      </c>
      <c r="I3" s="30" t="s">
        <v>136</v>
      </c>
      <c r="J3" s="30" t="s">
        <v>137</v>
      </c>
      <c r="K3" s="30" t="s">
        <v>138</v>
      </c>
      <c r="L3" s="30" t="s">
        <v>139</v>
      </c>
      <c r="M3" s="30" t="s">
        <v>54</v>
      </c>
      <c r="N3" s="30" t="s">
        <v>55</v>
      </c>
      <c r="O3" s="30" t="s">
        <v>56</v>
      </c>
      <c r="P3" s="30" t="s">
        <v>57</v>
      </c>
      <c r="Q3" s="30" t="s">
        <v>58</v>
      </c>
      <c r="R3" s="30" t="s">
        <v>184</v>
      </c>
      <c r="S3" s="30" t="s">
        <v>185</v>
      </c>
      <c r="T3" s="30" t="s">
        <v>186</v>
      </c>
      <c r="U3" s="30" t="s">
        <v>140</v>
      </c>
      <c r="V3" s="30" t="s">
        <v>141</v>
      </c>
      <c r="W3" s="30" t="s">
        <v>142</v>
      </c>
      <c r="X3" s="30" t="s">
        <v>143</v>
      </c>
      <c r="Y3" s="30" t="s">
        <v>144</v>
      </c>
      <c r="Z3" s="30" t="s">
        <v>145</v>
      </c>
      <c r="AA3" s="30" t="s">
        <v>59</v>
      </c>
      <c r="AB3" s="30" t="s">
        <v>60</v>
      </c>
      <c r="AC3" s="30" t="s">
        <v>61</v>
      </c>
      <c r="AD3" s="30" t="s">
        <v>146</v>
      </c>
      <c r="AE3" s="30" t="s">
        <v>147</v>
      </c>
      <c r="AF3" s="30" t="s">
        <v>148</v>
      </c>
      <c r="AG3" s="30" t="s">
        <v>149</v>
      </c>
      <c r="AH3" s="30" t="s">
        <v>150</v>
      </c>
      <c r="AI3" s="30" t="s">
        <v>62</v>
      </c>
      <c r="AJ3" s="30" t="s">
        <v>63</v>
      </c>
      <c r="AK3" s="30" t="s">
        <v>64</v>
      </c>
      <c r="AL3" s="30" t="s">
        <v>65</v>
      </c>
      <c r="AM3" s="30" t="s">
        <v>66</v>
      </c>
      <c r="AN3" s="30" t="s">
        <v>67</v>
      </c>
      <c r="AO3" s="30" t="s">
        <v>68</v>
      </c>
      <c r="AP3" s="30" t="s">
        <v>69</v>
      </c>
      <c r="AQ3" s="30" t="s">
        <v>70</v>
      </c>
      <c r="AR3" s="30" t="s">
        <v>71</v>
      </c>
      <c r="AS3" s="30" t="s">
        <v>72</v>
      </c>
      <c r="AT3" s="30" t="s">
        <v>73</v>
      </c>
      <c r="AU3" s="30" t="s">
        <v>74</v>
      </c>
      <c r="AV3" s="30" t="s">
        <v>75</v>
      </c>
      <c r="AW3" s="30" t="s">
        <v>76</v>
      </c>
      <c r="AX3" s="30" t="s">
        <v>77</v>
      </c>
      <c r="AY3" s="30" t="s">
        <v>78</v>
      </c>
      <c r="AZ3" s="30" t="s">
        <v>79</v>
      </c>
      <c r="BA3" s="30" t="s">
        <v>80</v>
      </c>
      <c r="BB3" s="30" t="s">
        <v>81</v>
      </c>
      <c r="BC3" s="30" t="s">
        <v>82</v>
      </c>
      <c r="BD3" s="30" t="s">
        <v>83</v>
      </c>
      <c r="BE3" s="30" t="s">
        <v>84</v>
      </c>
      <c r="BF3" s="30" t="s">
        <v>85</v>
      </c>
      <c r="BG3" s="30" t="s">
        <v>86</v>
      </c>
      <c r="BH3" s="30" t="s">
        <v>87</v>
      </c>
      <c r="BI3" s="30" t="s">
        <v>88</v>
      </c>
      <c r="BJ3" s="30" t="s">
        <v>89</v>
      </c>
      <c r="BK3" s="30" t="s">
        <v>90</v>
      </c>
      <c r="BL3" s="30" t="s">
        <v>91</v>
      </c>
      <c r="BM3" s="30" t="s">
        <v>92</v>
      </c>
      <c r="BN3" s="30" t="s">
        <v>93</v>
      </c>
      <c r="BO3" s="30" t="s">
        <v>94</v>
      </c>
      <c r="BP3" s="30" t="s">
        <v>95</v>
      </c>
      <c r="BQ3" s="30" t="s">
        <v>96</v>
      </c>
      <c r="BR3" s="30" t="s">
        <v>97</v>
      </c>
      <c r="BS3" s="30" t="s">
        <v>98</v>
      </c>
      <c r="BT3" s="30" t="s">
        <v>99</v>
      </c>
      <c r="BU3" s="30" t="s">
        <v>100</v>
      </c>
      <c r="BV3" s="30" t="s">
        <v>101</v>
      </c>
      <c r="BW3" s="30" t="s">
        <v>102</v>
      </c>
      <c r="BX3" s="30" t="s">
        <v>103</v>
      </c>
      <c r="BY3" s="30" t="s">
        <v>104</v>
      </c>
      <c r="BZ3" s="30" t="s">
        <v>105</v>
      </c>
      <c r="CA3" s="30" t="s">
        <v>106</v>
      </c>
      <c r="CB3" s="30" t="s">
        <v>107</v>
      </c>
      <c r="CC3" s="30" t="s">
        <v>108</v>
      </c>
      <c r="CD3" s="30" t="s">
        <v>109</v>
      </c>
      <c r="CE3" s="30" t="s">
        <v>110</v>
      </c>
      <c r="CF3" s="30" t="s">
        <v>111</v>
      </c>
      <c r="CG3" s="30" t="s">
        <v>112</v>
      </c>
      <c r="CH3" s="30" t="s">
        <v>113</v>
      </c>
      <c r="CI3" s="30" t="s">
        <v>114</v>
      </c>
      <c r="CJ3" s="30" t="s">
        <v>115</v>
      </c>
    </row>
    <row r="4" spans="1:88" x14ac:dyDescent="0.35">
      <c r="A4">
        <v>1</v>
      </c>
      <c r="B4" s="30">
        <f>IF(raw_data!B4="post-graduate",7,IF(raw_data!B4="graduate",6,IF(raw_data!B4="college",5,IF(raw_data!B4="technical",4,IF(raw_data!B4="high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IF(raw_data!C4="government vet",0,IF(raw_data!C4="non-government vet",1,IF(raw_data!C4="para-vet",2,IF(raw_data!C4="animal health worker",2,IF(raw_data!C4="animal health authority",3,4)))))</f>
        <v>1</v>
      </c>
      <c r="D4">
        <f>2020 + (raw_data!D4 * -1)</f>
        <v>55</v>
      </c>
      <c r="E4">
        <f>IF(raw_data!E4="less than 1 yr", 0, IF(raw_data!E4="1-2 yrs", 1, IF(raw_data!E4="2-5 yrs", 2, IF(raw_data!E4="5-10 yrs", 3, 4))))</f>
        <v>4</v>
      </c>
      <c r="F4">
        <f>IF(raw_data!F4="male", 0, IF(raw_data!F4="female", 1, 2))</f>
        <v>2</v>
      </c>
      <c r="G4">
        <f>IF(raw_data!G4="no",0,IF(raw_data!G4="na",0,1))</f>
        <v>1</v>
      </c>
      <c r="H4" s="30">
        <f>IF(raw_data!H4="no",0,IF(raw_data!H4="na",0,1))</f>
        <v>1</v>
      </c>
      <c r="I4" s="30">
        <f>IF(raw_data!I4="no",0,IF(raw_data!I4="na",0,1))</f>
        <v>1</v>
      </c>
      <c r="J4" s="30">
        <f>IF(raw_data!J4="no",0,IF(raw_data!J4="na",0,1))</f>
        <v>1</v>
      </c>
      <c r="K4" s="30">
        <f>IF(raw_data!K4="no",0,IF(raw_data!K4="na",0,1))</f>
        <v>1</v>
      </c>
      <c r="L4" s="30">
        <f>IF(raw_data!L4="no",0,IF(raw_data!L4="na",0,1))</f>
        <v>1</v>
      </c>
      <c r="M4" s="30">
        <f>IF(raw_data!M4="no",0,IF(raw_data!M4="don't know",0,1))</f>
        <v>1</v>
      </c>
      <c r="N4" s="30">
        <f>IF(raw_data!N4="no",0,IF(raw_data!N4="na",0,1))</f>
        <v>1</v>
      </c>
      <c r="O4" s="30">
        <f>IF(raw_data!O4="no",0,IF(raw_data!O4="na",0,1))</f>
        <v>1</v>
      </c>
      <c r="P4" s="30">
        <f>IF(raw_data!P4="no",0,IF(raw_data!P4="na",0,1))</f>
        <v>1</v>
      </c>
      <c r="Q4" s="30">
        <f>IF(raw_data!Q4="no",0,IF(raw_data!Q4="na",0,1))</f>
        <v>1</v>
      </c>
      <c r="R4" s="30">
        <f>IF(raw_data!R4="no",0,IF(raw_data!R4="don't know",0,1))</f>
        <v>1</v>
      </c>
      <c r="S4" s="30">
        <f>IF(raw_data!S4="no",0,IF(raw_data!S4="don't know",0,1))</f>
        <v>1</v>
      </c>
      <c r="T4" s="30">
        <f>IF(raw_data!T4="no",0,IF(raw_data!T4="don't know",0,1))</f>
        <v>1</v>
      </c>
      <c r="U4" s="30">
        <f>IF(raw_data!U4="no",0,IF(raw_data!U4="na",0,1))</f>
        <v>0</v>
      </c>
      <c r="V4" s="30">
        <f>IF(raw_data!V4="no",0,IF(raw_data!V4="na",0,1))</f>
        <v>0</v>
      </c>
      <c r="W4" s="30">
        <f>IF(raw_data!W4="no",0,IF(raw_data!W4="na",0,1))</f>
        <v>1</v>
      </c>
      <c r="X4" s="30">
        <f>IF(raw_data!X4="no",0,IF(raw_data!X4="na",0,1))</f>
        <v>1</v>
      </c>
      <c r="Y4" s="30">
        <f>IF(raw_data!Y4="no",0,IF(raw_data!Y4="na",0,1))</f>
        <v>1</v>
      </c>
      <c r="Z4" s="30">
        <f>IF(raw_data!Z4="no",0,IF(raw_data!Z4="na",0,1))</f>
        <v>1</v>
      </c>
      <c r="AA4" s="30">
        <f>IF(raw_data!AA4="no",0,IF(raw_data!AA4="na",0,1))</f>
        <v>1</v>
      </c>
      <c r="AB4" s="30">
        <f>IF(raw_data!AB4="no",0,IF(raw_data!AB4="na",0,1))</f>
        <v>1</v>
      </c>
      <c r="AC4" s="30">
        <f>IF(raw_data!AC4="no",0,IF(raw_data!AC4="na",0,1))</f>
        <v>1</v>
      </c>
      <c r="AD4" s="30">
        <f>IF(raw_data!AD4="no",0,IF(raw_data!AD4="na",0,1))</f>
        <v>1</v>
      </c>
      <c r="AE4" s="30">
        <f>IF(raw_data!AE4="no",0,IF(raw_data!AE4="na",0,1))</f>
        <v>1</v>
      </c>
      <c r="AF4" s="30">
        <f>IF(raw_data!AF4="no",0,IF(raw_data!AF4="na",0,1))</f>
        <v>1</v>
      </c>
      <c r="AG4" s="30">
        <f>IF(raw_data!AG4="no",1,IF(raw_data!AG4="na",1,0))</f>
        <v>1</v>
      </c>
      <c r="AH4" s="30">
        <f>IF(raw_data!AH4="no",0,IF(raw_data!AH4="na",0,1))</f>
        <v>1</v>
      </c>
      <c r="AI4">
        <f>IF(raw_data!AI4="no idea",0,IF(raw_data!AI4="little idea",1,IF(raw_data!AI4="basic info",2,IF(raw_data!AI4="understand how it spreads",3,4))))</f>
        <v>4</v>
      </c>
      <c r="AJ4">
        <f>IF(raw_data!AJ4="true", 0, 1)</f>
        <v>1</v>
      </c>
      <c r="AK4" s="30">
        <f>IF(raw_data!AK4="no",0,IF(raw_data!AK4="don't know",0,1))</f>
        <v>1</v>
      </c>
      <c r="AL4">
        <f>IF(raw_data!AL4="very serious", 5, IF(raw_data!AL4="serious", 4, IF(raw_data!AL4="moderately serious", 3, IF(raw_data!AL4="slightly serious", 2, 1))))</f>
        <v>5</v>
      </c>
      <c r="AM4">
        <f>IF(raw_data!AM4="seriously concerned", 5, IF(raw_data!AM4="concerned", 4, IF(raw_data!AM4="slightly concerned", 3, IF(raw_data!AM4="not concerned at all", 2, 1))))</f>
        <v>5</v>
      </c>
      <c r="AN4">
        <f>IF(raw_data!AN4="strongly agree", 5, IF(raw_data!AN4="agree", 4, IF(raw_data!AN4="neutral", 3, IF(raw_data!AN4="disagree", 2, 1))))</f>
        <v>1</v>
      </c>
      <c r="AO4" s="30">
        <f>IF(raw_data!AO4="strongly agree", 5, IF(raw_data!AO4="agree", 4, IF(raw_data!AO4="neutral", 3, IF(raw_data!AO4="disagree", 2, 1))))</f>
        <v>5</v>
      </c>
      <c r="AP4" s="30">
        <f>IF(raw_data!AP4="strongly agree", 5, IF(raw_data!AP4="agree", 4, IF(raw_data!AP4="neutral", 3, IF(raw_data!AP4="disagree", 2, 1))))</f>
        <v>2</v>
      </c>
      <c r="AQ4" s="30">
        <f>IF(raw_data!AQ4="strongly agree", 5, IF(raw_data!AQ4="agree", 4, IF(raw_data!AQ4="neutral", 3, IF(raw_data!AQ4="disagree", 2, 1))))</f>
        <v>5</v>
      </c>
      <c r="AR4" s="30">
        <f>IF(raw_data!AR4="strongly agree", 5, IF(raw_data!AR4="agree", 4, IF(raw_data!AR4="neutral", 3, IF(raw_data!AR4="disagree", 2, 1))))</f>
        <v>1</v>
      </c>
      <c r="AS4" s="30">
        <f>IF(raw_data!AS4="strongly agree", 5, IF(raw_data!AS4="agree", 4, IF(raw_data!AS4="neutral", 3, IF(raw_data!AS4="disagree", 2, 1))))</f>
        <v>4</v>
      </c>
      <c r="AT4" s="30">
        <f>IF(raw_data!AT4="strongly agree", 5, IF(raw_data!AT4="agree", 4, IF(raw_data!AT4="neutral", 3, IF(raw_data!AT4="disagree", 2, 1))))</f>
        <v>4</v>
      </c>
      <c r="AU4" s="30">
        <f>IF(raw_data!AU4="strongly agree", 5, IF(raw_data!AU4="agree", 4, IF(raw_data!AU4="neutral", 3, IF(raw_data!AU4="disagree", 2, 1))))</f>
        <v>5</v>
      </c>
      <c r="AV4">
        <f>IF(raw_data!AV4="very strong influence", 5, IF(raw_data!AV4="substantial influence", 4, IF(raw_data!AV4="moderate influence", 3, IF(raw_data!AV4="limited influence", 2, 1))))</f>
        <v>1</v>
      </c>
      <c r="AW4" s="30">
        <f>IF(raw_data!AW4="very strong influence", 5, IF(raw_data!AW4="substantial influence", 4, IF(raw_data!AW4="moderate influence", 3, IF(raw_data!AW4="limited influence", 2, 1))))</f>
        <v>5</v>
      </c>
      <c r="AX4" s="30">
        <f>IF(raw_data!AX4="very strong influence", 5, IF(raw_data!AX4="substantial influence", 4, IF(raw_data!AX4="moderate influence", 3, IF(raw_data!AX4="limited influence", 2, 1))))</f>
        <v>5</v>
      </c>
      <c r="AY4" s="30">
        <f>IF(raw_data!AY4="very strong influence", 5, IF(raw_data!AY4="substantial influence", 4, IF(raw_data!AY4="moderate influence", 3, IF(raw_data!AY4="limited influence", 2, 1))))</f>
        <v>3</v>
      </c>
      <c r="AZ4" s="30">
        <f>IF(raw_data!AZ4="very strong influence", 5, IF(raw_data!AZ4="substantial influence", 4, IF(raw_data!AZ4="moderate influence", 3, IF(raw_data!AZ4="limited influence", 2, 1))))</f>
        <v>5</v>
      </c>
      <c r="BA4" s="30">
        <f>IF(raw_data!BA4="very strong influence", 5, IF(raw_data!BA4="substantial influence", 4, IF(raw_data!BA4="moderate influence", 3, IF(raw_data!BA4="limited influence", 2, 1))))</f>
        <v>5</v>
      </c>
      <c r="BB4" s="30">
        <f>IF(raw_data!BB4="very strong influence", 5, IF(raw_data!BB4="substantial influence", 4, IF(raw_data!BB4="moderate influence", 3, IF(raw_data!BB4="limited influence", 2, 1))))</f>
        <v>4</v>
      </c>
      <c r="BC4" s="30">
        <f>IF(raw_data!BC4="very strong influence", 5, IF(raw_data!BC4="substantial influence", 4, IF(raw_data!BC4="moderate influence", 3, IF(raw_data!BC4="limited influence", 2, 1))))</f>
        <v>3</v>
      </c>
      <c r="BD4" s="30">
        <f>IF(raw_data!BD4="very strong influence", 5, IF(raw_data!BD4="substantial influence", 4, IF(raw_data!BD4="moderate influence", 3, IF(raw_data!BD4="limited influence", 2, 1))))</f>
        <v>5</v>
      </c>
      <c r="BE4" s="30">
        <f>IF(raw_data!BE4="very strong influence", 5, IF(raw_data!BE4="substantial influence", 4, IF(raw_data!BE4="moderate influence", 3, IF(raw_data!BE4="limited influence", 2, 1))))</f>
        <v>5</v>
      </c>
      <c r="BF4" s="30">
        <f>IF(raw_data!BF4="very strong influence", 5, IF(raw_data!BF4="substantial influence", 4, IF(raw_data!BF4="moderate influence", 3, IF(raw_data!BF4="limited influence", 2, 1))))</f>
        <v>5</v>
      </c>
      <c r="BG4" s="30">
        <f>IF(raw_data!BG4="very strong influence", 5, IF(raw_data!BG4="substantial influence", 4, IF(raw_data!BG4="moderate influence", 3, IF(raw_data!BG4="limited influence", 2, 1))))</f>
        <v>1</v>
      </c>
      <c r="BH4" s="30">
        <f>IF(raw_data!BH4="no",0,IF(raw_data!BH4="na",0,1))</f>
        <v>1</v>
      </c>
      <c r="BI4" s="30">
        <f>IF(raw_data!BI4="no",0,IF(raw_data!BI4="na",0,1))</f>
        <v>1</v>
      </c>
      <c r="BJ4" s="30">
        <f>IF(raw_data!BJ4="no",0,IF(raw_data!BJ4="na",0,1))</f>
        <v>1</v>
      </c>
      <c r="BK4" s="30">
        <f>IF(raw_data!BK4="no",0,IF(raw_data!BK4="na",0,1))</f>
        <v>1</v>
      </c>
      <c r="BL4" s="30">
        <f>IF(raw_data!BL4="no",0,IF(raw_data!BL4="na",0,1))</f>
        <v>0</v>
      </c>
      <c r="BM4" s="30">
        <f>IF(raw_data!BM4="no",0,IF(raw_data!BM4="na",0,1))</f>
        <v>1</v>
      </c>
      <c r="BN4" s="30">
        <f>IF(raw_data!BN4="no",0,IF(raw_data!BN4="na",0,1))</f>
        <v>0</v>
      </c>
      <c r="BO4">
        <f>IF(raw_data!BO4="yes", 2, IF(raw_data!BO4="sometimes", 1, 0))</f>
        <v>2</v>
      </c>
      <c r="BP4">
        <f>IF(raw_data!BP4="na", 0, IF(raw_data!BP4="not required by law", 0, IF(raw_data!BP4="not required by business", 1, IF(raw_data!BP4="don't feel the need", 2, IF(raw_data!BP4="clients don't prefer", 3, 4)))))</f>
        <v>0</v>
      </c>
      <c r="BQ4">
        <f>IF(raw_data!BQ4="as prescribed", 0, IF(raw_data!BQ4="more than prescribed", 1, IF(raw_data!BQ4="stop before prescribed", 2, IF(raw_data!BQ4="as long as I feel", 3, 4))))</f>
        <v>0</v>
      </c>
      <c r="BR4">
        <f>IF(raw_data!BR4="yes", 1, 0)</f>
        <v>1</v>
      </c>
      <c r="BS4" s="30">
        <f>IF(raw_data!BS4="no",0,IF(raw_data!BS4="na",0,1))</f>
        <v>1</v>
      </c>
      <c r="BT4" s="30">
        <f>IF(raw_data!BT4="no",0,IF(raw_data!BT4="na",0,1))</f>
        <v>1</v>
      </c>
      <c r="BU4" s="30">
        <f>IF(raw_data!BU4="no",0,IF(raw_data!BU4="na",0,1))</f>
        <v>1</v>
      </c>
      <c r="BV4" s="30">
        <f>IF(raw_data!BV4="no",0,IF(raw_data!BV4="na",0,1))</f>
        <v>1</v>
      </c>
      <c r="BW4" s="30">
        <f>IF(raw_data!BW4="no",0,IF(raw_data!BW4="na",0,1))</f>
        <v>1</v>
      </c>
      <c r="BX4" s="30">
        <f>IF(raw_data!BX4="no",0,IF(raw_data!BX4="na",0,1))</f>
        <v>1</v>
      </c>
      <c r="BY4" s="30">
        <f>IF(raw_data!BY4="no",0,IF(raw_data!BY4="na",0,1))</f>
        <v>0</v>
      </c>
      <c r="BZ4" s="30">
        <f>IF(raw_data!BZ4="no",0,IF(raw_data!BZ4="na",0,1))</f>
        <v>0</v>
      </c>
      <c r="CA4" s="30">
        <f>IF(raw_data!CA4="no",0,IF(raw_data!CA4="na",0,1))</f>
        <v>1</v>
      </c>
      <c r="CB4" s="30">
        <f>IF(raw_data!CB4="no",0,IF(raw_data!CB4="na",0,1))</f>
        <v>0</v>
      </c>
      <c r="CC4" s="30">
        <f>IF(raw_data!CC4="no",0,IF(raw_data!CC4="na",0,1))</f>
        <v>0</v>
      </c>
      <c r="CD4" s="30">
        <f>IF(raw_data!CD4="no",0,IF(raw_data!CD4="na",0,1))</f>
        <v>1</v>
      </c>
      <c r="CE4" s="30">
        <f>IF(raw_data!CE4="no",0,IF(raw_data!CE4="na",0,1))</f>
        <v>0</v>
      </c>
      <c r="CF4" s="30">
        <f>IF(raw_data!CF4="no",0,IF(raw_data!CF4="na",0,1))</f>
        <v>0</v>
      </c>
      <c r="CG4" s="30">
        <f>IF(raw_data!CG4="no",0,IF(raw_data!CG4="na",0,1))</f>
        <v>1</v>
      </c>
      <c r="CH4" s="30">
        <f>IF(raw_data!CH4="no",0,IF(raw_data!CH4="na",0,1))</f>
        <v>0</v>
      </c>
      <c r="CI4" s="30">
        <f>IF(raw_data!CI4="no",0,IF(raw_data!CI4="na",0,1))</f>
        <v>0</v>
      </c>
      <c r="CJ4" s="30">
        <f>IF(raw_data!CJ4="no",0,IF(raw_data!CJ4="na",0,1))</f>
        <v>1</v>
      </c>
    </row>
    <row r="5" spans="1:88" x14ac:dyDescent="0.35">
      <c r="A5">
        <v>2</v>
      </c>
      <c r="B5" s="30">
        <f>IF(raw_data!B5="post-graduate",7,IF(raw_data!B5="graduate",6,IF(raw_data!B5="college",5,IF(raw_data!B5="technical",4,IF(raw_data!B5="high school",3,IF(raw_data!B5="elementary",2,IF(raw_data!B5="some schooling",1,0)))))))</f>
        <v>6</v>
      </c>
      <c r="C5" s="30">
        <f>IF(raw_data!C5="government vet",0,IF(raw_data!C5="non-government vet",1,IF(raw_data!C5="para-vet",2,IF(raw_data!C5="animal health worker",2,IF(raw_data!C5="animal health authority",3,4)))))</f>
        <v>0</v>
      </c>
      <c r="D5" s="30">
        <f>2020 + (raw_data!D5 * -1)</f>
        <v>50</v>
      </c>
      <c r="E5" s="30">
        <f>IF(raw_data!E5="less than 1 yr", 0, IF(raw_data!E5="1-2 yrs", 1, IF(raw_data!E5="2-5 yrs", 2, IF(raw_data!E5="5-10 yrs", 3, 4))))</f>
        <v>3</v>
      </c>
      <c r="F5" s="30">
        <f>IF(raw_data!F5="male", 0, IF(raw_data!F5="female", 1, 2))</f>
        <v>1</v>
      </c>
      <c r="G5" s="30">
        <f>IF(raw_data!G5="no",0,IF(raw_data!G5="na",0,1))</f>
        <v>1</v>
      </c>
      <c r="H5" s="30">
        <f>IF(raw_data!H5="no",0,IF(raw_data!H5="na",0,1))</f>
        <v>1</v>
      </c>
      <c r="I5" s="30">
        <f>IF(raw_data!I5="no",0,IF(raw_data!I5="na",0,1))</f>
        <v>1</v>
      </c>
      <c r="J5" s="30">
        <f>IF(raw_data!J5="no",0,IF(raw_data!J5="na",0,1))</f>
        <v>1</v>
      </c>
      <c r="K5" s="30">
        <f>IF(raw_data!K5="no",0,IF(raw_data!K5="na",0,1))</f>
        <v>1</v>
      </c>
      <c r="L5" s="30">
        <f>IF(raw_data!L5="no",0,IF(raw_data!L5="na",0,1))</f>
        <v>1</v>
      </c>
      <c r="M5" s="30">
        <f>IF(raw_data!M5="no",0,IF(raw_data!M5="don't know",0,1))</f>
        <v>1</v>
      </c>
      <c r="N5" s="30">
        <f>IF(raw_data!N5="no",0,IF(raw_data!N5="na",0,1))</f>
        <v>1</v>
      </c>
      <c r="O5" s="30">
        <f>IF(raw_data!O5="no",0,IF(raw_data!O5="na",0,1))</f>
        <v>1</v>
      </c>
      <c r="P5" s="30">
        <f>IF(raw_data!P5="no",0,IF(raw_data!P5="na",0,1))</f>
        <v>1</v>
      </c>
      <c r="Q5" s="30">
        <f>IF(raw_data!Q5="no",0,IF(raw_data!Q5="na",0,1))</f>
        <v>1</v>
      </c>
      <c r="R5" s="30">
        <f>IF(raw_data!R5="no",0,IF(raw_data!R5="don't know",0,1))</f>
        <v>1</v>
      </c>
      <c r="S5" s="30">
        <f>IF(raw_data!S5="no",0,IF(raw_data!S5="don't know",0,1))</f>
        <v>1</v>
      </c>
      <c r="T5" s="30">
        <f>IF(raw_data!T5="no",0,IF(raw_data!T5="don't know",0,1))</f>
        <v>1</v>
      </c>
      <c r="U5" s="30">
        <f>IF(raw_data!U5="no",0,IF(raw_data!U5="na",0,1))</f>
        <v>0</v>
      </c>
      <c r="V5" s="30">
        <f>IF(raw_data!V5="no",0,IF(raw_data!V5="na",0,1))</f>
        <v>0</v>
      </c>
      <c r="W5" s="30">
        <f>IF(raw_data!W5="no",0,IF(raw_data!W5="na",0,1))</f>
        <v>1</v>
      </c>
      <c r="X5" s="30">
        <f>IF(raw_data!X5="no",0,IF(raw_data!X5="na",0,1))</f>
        <v>1</v>
      </c>
      <c r="Y5" s="30">
        <f>IF(raw_data!Y5="no",0,IF(raw_data!Y5="na",0,1))</f>
        <v>0</v>
      </c>
      <c r="Z5" s="30">
        <f>IF(raw_data!Z5="no",0,IF(raw_data!Z5="na",0,1))</f>
        <v>1</v>
      </c>
      <c r="AA5" s="30">
        <f>IF(raw_data!AA5="no",0,IF(raw_data!AA5="na",0,1))</f>
        <v>1</v>
      </c>
      <c r="AB5" s="30">
        <f>IF(raw_data!AB5="no",0,IF(raw_data!AB5="na",0,1))</f>
        <v>1</v>
      </c>
      <c r="AC5" s="30">
        <f>IF(raw_data!AC5="no",0,IF(raw_data!AC5="na",0,1))</f>
        <v>1</v>
      </c>
      <c r="AD5" s="30">
        <f>IF(raw_data!AD5="no",0,IF(raw_data!AD5="na",0,1))</f>
        <v>1</v>
      </c>
      <c r="AE5" s="30">
        <f>IF(raw_data!AE5="no",0,IF(raw_data!AE5="na",0,1))</f>
        <v>1</v>
      </c>
      <c r="AF5" s="30">
        <f>IF(raw_data!AF5="no",0,IF(raw_data!AF5="na",0,1))</f>
        <v>1</v>
      </c>
      <c r="AG5" s="30">
        <f>IF(raw_data!AG5="no",1,IF(raw_data!AG5="na",1,0))</f>
        <v>1</v>
      </c>
      <c r="AH5" s="30">
        <f>IF(raw_data!AH5="no",0,IF(raw_data!AH5="na",0,1))</f>
        <v>1</v>
      </c>
      <c r="AI5" s="30">
        <f>IF(raw_data!AI5="no idea",0,IF(raw_data!AI5="little idea",1,IF(raw_data!AI5="basic info",2,IF(raw_data!AI5="understand how it spreads",3,4))))</f>
        <v>3</v>
      </c>
      <c r="AJ5" s="30">
        <f>IF(raw_data!AJ5="true", 0, 1)</f>
        <v>1</v>
      </c>
      <c r="AK5" s="30">
        <f>IF(raw_data!AK5="no",0,IF(raw_data!AK5="don't know",0,1))</f>
        <v>1</v>
      </c>
      <c r="AL5" s="30">
        <f>IF(raw_data!AL5="very serious", 5, IF(raw_data!AL5="serious", 4, IF(raw_data!AL5="moderately serious", 3, IF(raw_data!AL5="slightly serious", 2, 1))))</f>
        <v>5</v>
      </c>
      <c r="AM5" s="30">
        <f>IF(raw_data!AM5="seriously concerned", 5, IF(raw_data!AM5="concerned", 4, IF(raw_data!AM5="slightly concerned", 3, IF(raw_data!AM5="not concerned at all", 2, 1))))</f>
        <v>4</v>
      </c>
      <c r="AN5" s="30">
        <f>IF(raw_data!AN5="strongly agree", 5, IF(raw_data!AN5="agree", 4, IF(raw_data!AN5="neutral", 3, IF(raw_data!AN5="disagree", 2, 1))))</f>
        <v>2</v>
      </c>
      <c r="AO5" s="30">
        <f>IF(raw_data!AO5="strongly agree", 5, IF(raw_data!AO5="agree", 4, IF(raw_data!AO5="neutral", 3, IF(raw_data!AO5="disagree", 2, 1))))</f>
        <v>5</v>
      </c>
      <c r="AP5" s="30">
        <f>IF(raw_data!AP5="strongly agree", 5, IF(raw_data!AP5="agree", 4, IF(raw_data!AP5="neutral", 3, IF(raw_data!AP5="disagree", 2, 1))))</f>
        <v>2</v>
      </c>
      <c r="AQ5" s="30">
        <f>IF(raw_data!AQ5="strongly agree", 5, IF(raw_data!AQ5="agree", 4, IF(raw_data!AQ5="neutral", 3, IF(raw_data!AQ5="disagree", 2, 1))))</f>
        <v>5</v>
      </c>
      <c r="AR5" s="30">
        <f>IF(raw_data!AR5="strongly agree", 5, IF(raw_data!AR5="agree", 4, IF(raw_data!AR5="neutral", 3, IF(raw_data!AR5="disagree", 2, 1))))</f>
        <v>1</v>
      </c>
      <c r="AS5" s="30">
        <f>IF(raw_data!AS5="strongly agree", 5, IF(raw_data!AS5="agree", 4, IF(raw_data!AS5="neutral", 3, IF(raw_data!AS5="disagree", 2, 1))))</f>
        <v>4</v>
      </c>
      <c r="AT5" s="30">
        <f>IF(raw_data!AT5="strongly agree", 5, IF(raw_data!AT5="agree", 4, IF(raw_data!AT5="neutral", 3, IF(raw_data!AT5="disagree", 2, 1))))</f>
        <v>4</v>
      </c>
      <c r="AU5" s="30">
        <f>IF(raw_data!AU5="strongly agree", 5, IF(raw_data!AU5="agree", 4, IF(raw_data!AU5="neutral", 3, IF(raw_data!AU5="disagree", 2, 1))))</f>
        <v>4</v>
      </c>
      <c r="AV5" s="30">
        <f>IF(raw_data!AV5="very strong influence", 5, IF(raw_data!AV5="substantial influence", 4, IF(raw_data!AV5="moderate influence", 3, IF(raw_data!AV5="limited influence", 2, 1))))</f>
        <v>1</v>
      </c>
      <c r="AW5" s="30">
        <f>IF(raw_data!AW5="very strong influence", 5, IF(raw_data!AW5="substantial influence", 4, IF(raw_data!AW5="moderate influence", 3, IF(raw_data!AW5="limited influence", 2, 1))))</f>
        <v>5</v>
      </c>
      <c r="AX5" s="30">
        <f>IF(raw_data!AX5="very strong influence", 5, IF(raw_data!AX5="substantial influence", 4, IF(raw_data!AX5="moderate influence", 3, IF(raw_data!AX5="limited influence", 2, 1))))</f>
        <v>5</v>
      </c>
      <c r="AY5" s="30">
        <f>IF(raw_data!AY5="very strong influence", 5, IF(raw_data!AY5="substantial influence", 4, IF(raw_data!AY5="moderate influence", 3, IF(raw_data!AY5="limited influence", 2, 1))))</f>
        <v>3</v>
      </c>
      <c r="AZ5" s="30">
        <f>IF(raw_data!AZ5="very strong influence", 5, IF(raw_data!AZ5="substantial influence", 4, IF(raw_data!AZ5="moderate influence", 3, IF(raw_data!AZ5="limited influence", 2, 1))))</f>
        <v>5</v>
      </c>
      <c r="BA5" s="30">
        <f>IF(raw_data!BA5="very strong influence", 5, IF(raw_data!BA5="substantial influence", 4, IF(raw_data!BA5="moderate influence", 3, IF(raw_data!BA5="limited influence", 2, 1))))</f>
        <v>5</v>
      </c>
      <c r="BB5" s="30">
        <f>IF(raw_data!BB5="very strong influence", 5, IF(raw_data!BB5="substantial influence", 4, IF(raw_data!BB5="moderate influence", 3, IF(raw_data!BB5="limited influence", 2, 1))))</f>
        <v>4</v>
      </c>
      <c r="BC5" s="30">
        <f>IF(raw_data!BC5="very strong influence", 5, IF(raw_data!BC5="substantial influence", 4, IF(raw_data!BC5="moderate influence", 3, IF(raw_data!BC5="limited influence", 2, 1))))</f>
        <v>3</v>
      </c>
      <c r="BD5" s="30">
        <f>IF(raw_data!BD5="very strong influence", 5, IF(raw_data!BD5="substantial influence", 4, IF(raw_data!BD5="moderate influence", 3, IF(raw_data!BD5="limited influence", 2, 1))))</f>
        <v>5</v>
      </c>
      <c r="BE5" s="30">
        <f>IF(raw_data!BE5="very strong influence", 5, IF(raw_data!BE5="substantial influence", 4, IF(raw_data!BE5="moderate influence", 3, IF(raw_data!BE5="limited influence", 2, 1))))</f>
        <v>5</v>
      </c>
      <c r="BF5" s="30">
        <f>IF(raw_data!BF5="very strong influence", 5, IF(raw_data!BF5="substantial influence", 4, IF(raw_data!BF5="moderate influence", 3, IF(raw_data!BF5="limited influence", 2, 1))))</f>
        <v>5</v>
      </c>
      <c r="BG5" s="30">
        <f>IF(raw_data!BG5="very strong influence", 5, IF(raw_data!BG5="substantial influence", 4, IF(raw_data!BG5="moderate influence", 3, IF(raw_data!BG5="limited influence", 2, 1))))</f>
        <v>1</v>
      </c>
      <c r="BH5" s="30">
        <f>IF(raw_data!BH5="no",0,IF(raw_data!BH5="na",0,1))</f>
        <v>1</v>
      </c>
      <c r="BI5" s="30">
        <f>IF(raw_data!BI5="no",0,IF(raw_data!BI5="na",0,1))</f>
        <v>1</v>
      </c>
      <c r="BJ5" s="30">
        <f>IF(raw_data!BJ5="no",0,IF(raw_data!BJ5="na",0,1))</f>
        <v>1</v>
      </c>
      <c r="BK5" s="30">
        <f>IF(raw_data!BK5="no",0,IF(raw_data!BK5="na",0,1))</f>
        <v>1</v>
      </c>
      <c r="BL5" s="30">
        <f>IF(raw_data!BL5="no",0,IF(raw_data!BL5="na",0,1))</f>
        <v>0</v>
      </c>
      <c r="BM5" s="30">
        <f>IF(raw_data!BM5="no",0,IF(raw_data!BM5="na",0,1))</f>
        <v>1</v>
      </c>
      <c r="BN5" s="30">
        <f>IF(raw_data!BN5="no",0,IF(raw_data!BN5="na",0,1))</f>
        <v>1</v>
      </c>
      <c r="BO5" s="30">
        <f>IF(raw_data!BO5="yes", 2, IF(raw_data!BO5="sometimes", 1, 0))</f>
        <v>2</v>
      </c>
      <c r="BP5" s="30">
        <f>IF(raw_data!BP5="na", 0, IF(raw_data!BP5="not required by law", 0, IF(raw_data!BP5="not required by business", 1, IF(raw_data!BP5="don't feel the need", 2, IF(raw_data!BP5="clients don't prefer", 3, 4)))))</f>
        <v>0</v>
      </c>
      <c r="BQ5" s="30">
        <f>IF(raw_data!BQ5="as prescribed", 0, IF(raw_data!BQ5="more than prescribed", 1, IF(raw_data!BQ5="stop before prescribed", 2, IF(raw_data!BQ5="as long as I feel", 3, 4))))</f>
        <v>0</v>
      </c>
      <c r="BR5" s="30">
        <f>IF(raw_data!BR5="yes", 1, 0)</f>
        <v>1</v>
      </c>
      <c r="BS5" s="30">
        <f>IF(raw_data!BS5="no",0,IF(raw_data!BS5="na",0,1))</f>
        <v>1</v>
      </c>
      <c r="BT5" s="30">
        <f>IF(raw_data!BT5="no",0,IF(raw_data!BT5="na",0,1))</f>
        <v>1</v>
      </c>
      <c r="BU5" s="30">
        <f>IF(raw_data!BU5="no",0,IF(raw_data!BU5="na",0,1))</f>
        <v>1</v>
      </c>
      <c r="BV5" s="30">
        <f>IF(raw_data!BV5="no",0,IF(raw_data!BV5="na",0,1))</f>
        <v>1</v>
      </c>
      <c r="BW5" s="30">
        <f>IF(raw_data!BW5="no",0,IF(raw_data!BW5="na",0,1))</f>
        <v>1</v>
      </c>
      <c r="BX5" s="30">
        <f>IF(raw_data!BX5="no",0,IF(raw_data!BX5="na",0,1))</f>
        <v>1</v>
      </c>
      <c r="BY5" s="30">
        <f>IF(raw_data!BY5="no",0,IF(raw_data!BY5="na",0,1))</f>
        <v>0</v>
      </c>
      <c r="BZ5" s="30">
        <f>IF(raw_data!BZ5="no",0,IF(raw_data!BZ5="na",0,1))</f>
        <v>0</v>
      </c>
      <c r="CA5" s="30">
        <f>IF(raw_data!CA5="no",0,IF(raw_data!CA5="na",0,1))</f>
        <v>1</v>
      </c>
      <c r="CB5" s="30">
        <f>IF(raw_data!CB5="no",0,IF(raw_data!CB5="na",0,1))</f>
        <v>0</v>
      </c>
      <c r="CC5" s="30">
        <f>IF(raw_data!CC5="no",0,IF(raw_data!CC5="na",0,1))</f>
        <v>0</v>
      </c>
      <c r="CD5" s="30">
        <f>IF(raw_data!CD5="no",0,IF(raw_data!CD5="na",0,1))</f>
        <v>0</v>
      </c>
      <c r="CE5" s="30">
        <f>IF(raw_data!CE5="no",0,IF(raw_data!CE5="na",0,1))</f>
        <v>0</v>
      </c>
      <c r="CF5" s="30">
        <f>IF(raw_data!CF5="no",0,IF(raw_data!CF5="na",0,1))</f>
        <v>0</v>
      </c>
      <c r="CG5" s="30">
        <f>IF(raw_data!CG5="no",0,IF(raw_data!CG5="na",0,1))</f>
        <v>1</v>
      </c>
      <c r="CH5" s="30">
        <f>IF(raw_data!CH5="no",0,IF(raw_data!CH5="na",0,1))</f>
        <v>0</v>
      </c>
      <c r="CI5" s="30">
        <f>IF(raw_data!CI5="no",0,IF(raw_data!CI5="na",0,1))</f>
        <v>0</v>
      </c>
      <c r="CJ5" s="30">
        <f>IF(raw_data!CJ5="no",0,IF(raw_data!CJ5="na",0,1))</f>
        <v>0</v>
      </c>
    </row>
    <row r="6" spans="1:88" x14ac:dyDescent="0.35">
      <c r="A6">
        <v>3</v>
      </c>
      <c r="B6" s="30">
        <f>IF(raw_data!B6="post-graduate",7,IF(raw_data!B6="graduate",6,IF(raw_data!B6="college",5,IF(raw_data!B6="technical",4,IF(raw_data!B6="high school",3,IF(raw_data!B6="elementary",2,IF(raw_data!B6="some schooling",1,0)))))))</f>
        <v>6</v>
      </c>
      <c r="C6" s="30">
        <f>IF(raw_data!C6="government vet",0,IF(raw_data!C6="non-government vet",1,IF(raw_data!C6="para-vet",2,IF(raw_data!C6="animal health worker",2,IF(raw_data!C6="animal health authority",3,4)))))</f>
        <v>0</v>
      </c>
      <c r="D6" s="30">
        <f>2020 + (raw_data!D6 * -1)</f>
        <v>46</v>
      </c>
      <c r="E6" s="30">
        <f>IF(raw_data!E6="less than 1 yr", 0, IF(raw_data!E6="1-2 yrs", 1, IF(raw_data!E6="2-5 yrs", 2, IF(raw_data!E6="5-10 yrs", 3, 4))))</f>
        <v>3</v>
      </c>
      <c r="F6" s="30">
        <f>IF(raw_data!F6="male", 0, IF(raw_data!F6="female", 1, 2))</f>
        <v>0</v>
      </c>
      <c r="G6" s="30">
        <f>IF(raw_data!G6="no",0,IF(raw_data!G6="na",0,1))</f>
        <v>1</v>
      </c>
      <c r="H6" s="30">
        <f>IF(raw_data!H6="no",0,IF(raw_data!H6="na",0,1))</f>
        <v>1</v>
      </c>
      <c r="I6" s="30">
        <f>IF(raw_data!I6="no",0,IF(raw_data!I6="na",0,1))</f>
        <v>1</v>
      </c>
      <c r="J6" s="30">
        <f>IF(raw_data!J6="no",0,IF(raw_data!J6="na",0,1))</f>
        <v>1</v>
      </c>
      <c r="K6" s="30">
        <f>IF(raw_data!K6="no",0,IF(raw_data!K6="na",0,1))</f>
        <v>1</v>
      </c>
      <c r="L6" s="30">
        <f>IF(raw_data!L6="no",0,IF(raw_data!L6="na",0,1))</f>
        <v>1</v>
      </c>
      <c r="M6" s="30">
        <f>IF(raw_data!M6="no",0,IF(raw_data!M6="don't know",0,1))</f>
        <v>1</v>
      </c>
      <c r="N6" s="30">
        <f>IF(raw_data!N6="no",0,IF(raw_data!N6="na",0,1))</f>
        <v>1</v>
      </c>
      <c r="O6" s="30">
        <f>IF(raw_data!O6="no",0,IF(raw_data!O6="na",0,1))</f>
        <v>1</v>
      </c>
      <c r="P6" s="30">
        <f>IF(raw_data!P6="no",0,IF(raw_data!P6="na",0,1))</f>
        <v>1</v>
      </c>
      <c r="Q6" s="30">
        <f>IF(raw_data!Q6="no",0,IF(raw_data!Q6="na",0,1))</f>
        <v>1</v>
      </c>
      <c r="R6" s="30">
        <f>IF(raw_data!R6="no",0,IF(raw_data!R6="don't know",0,1))</f>
        <v>1</v>
      </c>
      <c r="S6" s="30">
        <f>IF(raw_data!S6="no",0,IF(raw_data!S6="don't know",0,1))</f>
        <v>1</v>
      </c>
      <c r="T6" s="30">
        <f>IF(raw_data!T6="no",0,IF(raw_data!T6="don't know",0,1))</f>
        <v>1</v>
      </c>
      <c r="U6" s="30">
        <f>IF(raw_data!U6="no",0,IF(raw_data!U6="na",0,1))</f>
        <v>0</v>
      </c>
      <c r="V6" s="30">
        <f>IF(raw_data!V6="no",0,IF(raw_data!V6="na",0,1))</f>
        <v>0</v>
      </c>
      <c r="W6" s="30">
        <f>IF(raw_data!W6="no",0,IF(raw_data!W6="na",0,1))</f>
        <v>1</v>
      </c>
      <c r="X6" s="30">
        <f>IF(raw_data!X6="no",0,IF(raw_data!X6="na",0,1))</f>
        <v>1</v>
      </c>
      <c r="Y6" s="30">
        <f>IF(raw_data!Y6="no",0,IF(raw_data!Y6="na",0,1))</f>
        <v>1</v>
      </c>
      <c r="Z6" s="30">
        <f>IF(raw_data!Z6="no",0,IF(raw_data!Z6="na",0,1))</f>
        <v>1</v>
      </c>
      <c r="AA6" s="30">
        <f>IF(raw_data!AA6="no",0,IF(raw_data!AA6="na",0,1))</f>
        <v>1</v>
      </c>
      <c r="AB6" s="30">
        <f>IF(raw_data!AB6="no",0,IF(raw_data!AB6="na",0,1))</f>
        <v>1</v>
      </c>
      <c r="AC6" s="30">
        <f>IF(raw_data!AC6="no",0,IF(raw_data!AC6="na",0,1))</f>
        <v>1</v>
      </c>
      <c r="AD6" s="30">
        <f>IF(raw_data!AD6="no",0,IF(raw_data!AD6="na",0,1))</f>
        <v>1</v>
      </c>
      <c r="AE6" s="30">
        <f>IF(raw_data!AE6="no",0,IF(raw_data!AE6="na",0,1))</f>
        <v>1</v>
      </c>
      <c r="AF6" s="30">
        <f>IF(raw_data!AF6="no",0,IF(raw_data!AF6="na",0,1))</f>
        <v>1</v>
      </c>
      <c r="AG6" s="30">
        <f>IF(raw_data!AG6="no",1,IF(raw_data!AG6="na",1,0))</f>
        <v>1</v>
      </c>
      <c r="AH6" s="30">
        <f>IF(raw_data!AH6="no",0,IF(raw_data!AH6="na",0,1))</f>
        <v>1</v>
      </c>
      <c r="AI6" s="30">
        <f>IF(raw_data!AI6="no idea",0,IF(raw_data!AI6="little idea",1,IF(raw_data!AI6="basic info",2,IF(raw_data!AI6="understand how it spreads",3,4))))</f>
        <v>2</v>
      </c>
      <c r="AJ6" s="30">
        <f>IF(raw_data!AJ6="true", 0, 1)</f>
        <v>1</v>
      </c>
      <c r="AK6" s="30">
        <f>IF(raw_data!AK6="no",0,IF(raw_data!AK6="don't know",0,1))</f>
        <v>1</v>
      </c>
      <c r="AL6" s="30">
        <f>IF(raw_data!AL6="very serious", 5, IF(raw_data!AL6="serious", 4, IF(raw_data!AL6="moderately serious", 3, IF(raw_data!AL6="slightly serious", 2, 1))))</f>
        <v>5</v>
      </c>
      <c r="AM6" s="30">
        <f>IF(raw_data!AM6="seriously concerned", 5, IF(raw_data!AM6="concerned", 4, IF(raw_data!AM6="slightly concerned", 3, IF(raw_data!AM6="not concerned at all", 2, 1))))</f>
        <v>4</v>
      </c>
      <c r="AN6" s="30">
        <f>IF(raw_data!AN6="strongly agree", 5, IF(raw_data!AN6="agree", 4, IF(raw_data!AN6="neutral", 3, IF(raw_data!AN6="disagree", 2, 1))))</f>
        <v>2</v>
      </c>
      <c r="AO6" s="30">
        <f>IF(raw_data!AO6="strongly agree", 5, IF(raw_data!AO6="agree", 4, IF(raw_data!AO6="neutral", 3, IF(raw_data!AO6="disagree", 2, 1))))</f>
        <v>5</v>
      </c>
      <c r="AP6" s="30">
        <f>IF(raw_data!AP6="strongly agree", 5, IF(raw_data!AP6="agree", 4, IF(raw_data!AP6="neutral", 3, IF(raw_data!AP6="disagree", 2, 1))))</f>
        <v>2</v>
      </c>
      <c r="AQ6" s="30">
        <f>IF(raw_data!AQ6="strongly agree", 5, IF(raw_data!AQ6="agree", 4, IF(raw_data!AQ6="neutral", 3, IF(raw_data!AQ6="disagree", 2, 1))))</f>
        <v>5</v>
      </c>
      <c r="AR6" s="30">
        <f>IF(raw_data!AR6="strongly agree", 5, IF(raw_data!AR6="agree", 4, IF(raw_data!AR6="neutral", 3, IF(raw_data!AR6="disagree", 2, 1))))</f>
        <v>1</v>
      </c>
      <c r="AS6" s="30">
        <f>IF(raw_data!AS6="strongly agree", 5, IF(raw_data!AS6="agree", 4, IF(raw_data!AS6="neutral", 3, IF(raw_data!AS6="disagree", 2, 1))))</f>
        <v>4</v>
      </c>
      <c r="AT6" s="30">
        <f>IF(raw_data!AT6="strongly agree", 5, IF(raw_data!AT6="agree", 4, IF(raw_data!AT6="neutral", 3, IF(raw_data!AT6="disagree", 2, 1))))</f>
        <v>4</v>
      </c>
      <c r="AU6" s="30">
        <f>IF(raw_data!AU6="strongly agree", 5, IF(raw_data!AU6="agree", 4, IF(raw_data!AU6="neutral", 3, IF(raw_data!AU6="disagree", 2, 1))))</f>
        <v>5</v>
      </c>
      <c r="AV6" s="30">
        <f>IF(raw_data!AV6="very strong influence", 5, IF(raw_data!AV6="substantial influence", 4, IF(raw_data!AV6="moderate influence", 3, IF(raw_data!AV6="limited influence", 2, 1))))</f>
        <v>1</v>
      </c>
      <c r="AW6" s="30">
        <f>IF(raw_data!AW6="very strong influence", 5, IF(raw_data!AW6="substantial influence", 4, IF(raw_data!AW6="moderate influence", 3, IF(raw_data!AW6="limited influence", 2, 1))))</f>
        <v>5</v>
      </c>
      <c r="AX6" s="30">
        <f>IF(raw_data!AX6="very strong influence", 5, IF(raw_data!AX6="substantial influence", 4, IF(raw_data!AX6="moderate influence", 3, IF(raw_data!AX6="limited influence", 2, 1))))</f>
        <v>5</v>
      </c>
      <c r="AY6" s="30">
        <f>IF(raw_data!AY6="very strong influence", 5, IF(raw_data!AY6="substantial influence", 4, IF(raw_data!AY6="moderate influence", 3, IF(raw_data!AY6="limited influence", 2, 1))))</f>
        <v>3</v>
      </c>
      <c r="AZ6" s="30">
        <f>IF(raw_data!AZ6="very strong influence", 5, IF(raw_data!AZ6="substantial influence", 4, IF(raw_data!AZ6="moderate influence", 3, IF(raw_data!AZ6="limited influence", 2, 1))))</f>
        <v>5</v>
      </c>
      <c r="BA6" s="30">
        <f>IF(raw_data!BA6="very strong influence", 5, IF(raw_data!BA6="substantial influence", 4, IF(raw_data!BA6="moderate influence", 3, IF(raw_data!BA6="limited influence", 2, 1))))</f>
        <v>5</v>
      </c>
      <c r="BB6" s="30">
        <f>IF(raw_data!BB6="very strong influence", 5, IF(raw_data!BB6="substantial influence", 4, IF(raw_data!BB6="moderate influence", 3, IF(raw_data!BB6="limited influence", 2, 1))))</f>
        <v>4</v>
      </c>
      <c r="BC6" s="30">
        <f>IF(raw_data!BC6="very strong influence", 5, IF(raw_data!BC6="substantial influence", 4, IF(raw_data!BC6="moderate influence", 3, IF(raw_data!BC6="limited influence", 2, 1))))</f>
        <v>3</v>
      </c>
      <c r="BD6" s="30">
        <f>IF(raw_data!BD6="very strong influence", 5, IF(raw_data!BD6="substantial influence", 4, IF(raw_data!BD6="moderate influence", 3, IF(raw_data!BD6="limited influence", 2, 1))))</f>
        <v>5</v>
      </c>
      <c r="BE6" s="30">
        <f>IF(raw_data!BE6="very strong influence", 5, IF(raw_data!BE6="substantial influence", 4, IF(raw_data!BE6="moderate influence", 3, IF(raw_data!BE6="limited influence", 2, 1))))</f>
        <v>5</v>
      </c>
      <c r="BF6" s="30">
        <f>IF(raw_data!BF6="very strong influence", 5, IF(raw_data!BF6="substantial influence", 4, IF(raw_data!BF6="moderate influence", 3, IF(raw_data!BF6="limited influence", 2, 1))))</f>
        <v>5</v>
      </c>
      <c r="BG6" s="30">
        <f>IF(raw_data!BG6="very strong influence", 5, IF(raw_data!BG6="substantial influence", 4, IF(raw_data!BG6="moderate influence", 3, IF(raw_data!BG6="limited influence", 2, 1))))</f>
        <v>1</v>
      </c>
      <c r="BH6" s="30">
        <f>IF(raw_data!BH6="no",0,IF(raw_data!BH6="na",0,1))</f>
        <v>1</v>
      </c>
      <c r="BI6" s="30">
        <f>IF(raw_data!BI6="no",0,IF(raw_data!BI6="na",0,1))</f>
        <v>1</v>
      </c>
      <c r="BJ6" s="30">
        <f>IF(raw_data!BJ6="no",0,IF(raw_data!BJ6="na",0,1))</f>
        <v>1</v>
      </c>
      <c r="BK6" s="30">
        <f>IF(raw_data!BK6="no",0,IF(raw_data!BK6="na",0,1))</f>
        <v>1</v>
      </c>
      <c r="BL6" s="30">
        <f>IF(raw_data!BL6="no",0,IF(raw_data!BL6="na",0,1))</f>
        <v>0</v>
      </c>
      <c r="BM6" s="30">
        <f>IF(raw_data!BM6="no",0,IF(raw_data!BM6="na",0,1))</f>
        <v>1</v>
      </c>
      <c r="BN6" s="30">
        <f>IF(raw_data!BN6="no",0,IF(raw_data!BN6="na",0,1))</f>
        <v>1</v>
      </c>
      <c r="BO6" s="30">
        <f>IF(raw_data!BO6="yes", 2, IF(raw_data!BO6="sometimes", 1, 0))</f>
        <v>2</v>
      </c>
      <c r="BP6" s="30">
        <f>IF(raw_data!BP6="na", 0, IF(raw_data!BP6="not required by law", 0, IF(raw_data!BP6="not required by business", 1, IF(raw_data!BP6="don't feel the need", 2, IF(raw_data!BP6="clients don't prefer", 3, 4)))))</f>
        <v>0</v>
      </c>
      <c r="BQ6" s="30">
        <f>IF(raw_data!BQ6="as prescribed", 0, IF(raw_data!BQ6="more than prescribed", 1, IF(raw_data!BQ6="stop before prescribed", 2, IF(raw_data!BQ6="as long as I feel", 3, 4))))</f>
        <v>0</v>
      </c>
      <c r="BR6" s="30">
        <f>IF(raw_data!BR6="yes", 1, 0)</f>
        <v>1</v>
      </c>
      <c r="BS6" s="30">
        <f>IF(raw_data!BS6="no",0,IF(raw_data!BS6="na",0,1))</f>
        <v>1</v>
      </c>
      <c r="BT6" s="30">
        <f>IF(raw_data!BT6="no",0,IF(raw_data!BT6="na",0,1))</f>
        <v>1</v>
      </c>
      <c r="BU6" s="30">
        <f>IF(raw_data!BU6="no",0,IF(raw_data!BU6="na",0,1))</f>
        <v>1</v>
      </c>
      <c r="BV6" s="30">
        <f>IF(raw_data!BV6="no",0,IF(raw_data!BV6="na",0,1))</f>
        <v>1</v>
      </c>
      <c r="BW6" s="30">
        <f>IF(raw_data!BW6="no",0,IF(raw_data!BW6="na",0,1))</f>
        <v>1</v>
      </c>
      <c r="BX6" s="30">
        <f>IF(raw_data!BX6="no",0,IF(raw_data!BX6="na",0,1))</f>
        <v>1</v>
      </c>
      <c r="BY6" s="30">
        <f>IF(raw_data!BY6="no",0,IF(raw_data!BY6="na",0,1))</f>
        <v>0</v>
      </c>
      <c r="BZ6" s="30">
        <f>IF(raw_data!BZ6="no",0,IF(raw_data!BZ6="na",0,1))</f>
        <v>0</v>
      </c>
      <c r="CA6" s="30">
        <f>IF(raw_data!CA6="no",0,IF(raw_data!CA6="na",0,1))</f>
        <v>1</v>
      </c>
      <c r="CB6" s="30">
        <f>IF(raw_data!CB6="no",0,IF(raw_data!CB6="na",0,1))</f>
        <v>0</v>
      </c>
      <c r="CC6" s="30">
        <f>IF(raw_data!CC6="no",0,IF(raw_data!CC6="na",0,1))</f>
        <v>0</v>
      </c>
      <c r="CD6" s="30">
        <f>IF(raw_data!CD6="no",0,IF(raw_data!CD6="na",0,1))</f>
        <v>0</v>
      </c>
      <c r="CE6" s="30">
        <f>IF(raw_data!CE6="no",0,IF(raw_data!CE6="na",0,1))</f>
        <v>0</v>
      </c>
      <c r="CF6" s="30">
        <f>IF(raw_data!CF6="no",0,IF(raw_data!CF6="na",0,1))</f>
        <v>0</v>
      </c>
      <c r="CG6" s="30">
        <f>IF(raw_data!CG6="no",0,IF(raw_data!CG6="na",0,1))</f>
        <v>1</v>
      </c>
      <c r="CH6" s="30">
        <f>IF(raw_data!CH6="no",0,IF(raw_data!CH6="na",0,1))</f>
        <v>0</v>
      </c>
      <c r="CI6" s="30">
        <f>IF(raw_data!CI6="no",0,IF(raw_data!CI6="na",0,1))</f>
        <v>0</v>
      </c>
      <c r="CJ6" s="30">
        <f>IF(raw_data!CJ6="no",0,IF(raw_data!CJ6="na",0,1))</f>
        <v>0</v>
      </c>
    </row>
    <row r="7" spans="1:88" x14ac:dyDescent="0.35">
      <c r="A7">
        <v>4</v>
      </c>
      <c r="B7" s="30">
        <f>IF(raw_data!B7="post-graduate",7,IF(raw_data!B7="graduate",6,IF(raw_data!B7="college",5,IF(raw_data!B7="technical",4,IF(raw_data!B7="high school",3,IF(raw_data!B7="elementary",2,IF(raw_data!B7="some schooling",1,0)))))))</f>
        <v>5</v>
      </c>
      <c r="C7" s="30">
        <f>IF(raw_data!C7="government vet",0,IF(raw_data!C7="non-government vet",1,IF(raw_data!C7="para-vet",2,IF(raw_data!C7="animal health worker",2,IF(raw_data!C7="animal health authority",3,4)))))</f>
        <v>2</v>
      </c>
      <c r="D7" s="30">
        <f>2020 + (raw_data!D7 * -1)</f>
        <v>40</v>
      </c>
      <c r="E7" s="30">
        <f>IF(raw_data!E7="less than 1 yr", 0, IF(raw_data!E7="1-2 yrs", 1, IF(raw_data!E7="2-5 yrs", 2, IF(raw_data!E7="5-10 yrs", 3, 4))))</f>
        <v>3</v>
      </c>
      <c r="F7" s="30">
        <f>IF(raw_data!F7="male", 0, IF(raw_data!F7="female", 1, 2))</f>
        <v>0</v>
      </c>
      <c r="G7" s="30">
        <f>IF(raw_data!G7="no",0,IF(raw_data!G7="na",0,1))</f>
        <v>1</v>
      </c>
      <c r="H7" s="30">
        <f>IF(raw_data!H7="no",0,IF(raw_data!H7="na",0,1))</f>
        <v>1</v>
      </c>
      <c r="I7" s="30">
        <f>IF(raw_data!I7="no",0,IF(raw_data!I7="na",0,1))</f>
        <v>1</v>
      </c>
      <c r="J7" s="30">
        <f>IF(raw_data!J7="no",0,IF(raw_data!J7="na",0,1))</f>
        <v>1</v>
      </c>
      <c r="K7" s="30">
        <f>IF(raw_data!K7="no",0,IF(raw_data!K7="na",0,1))</f>
        <v>0</v>
      </c>
      <c r="L7" s="30">
        <f>IF(raw_data!L7="no",0,IF(raw_data!L7="na",0,1))</f>
        <v>0</v>
      </c>
      <c r="M7" s="30">
        <f>IF(raw_data!M7="no",0,IF(raw_data!M7="don't know",0,1))</f>
        <v>1</v>
      </c>
      <c r="N7" s="30">
        <f>IF(raw_data!N7="no",0,IF(raw_data!N7="na",0,1))</f>
        <v>1</v>
      </c>
      <c r="O7" s="30">
        <f>IF(raw_data!O7="no",0,IF(raw_data!O7="na",0,1))</f>
        <v>1</v>
      </c>
      <c r="P7" s="30">
        <f>IF(raw_data!P7="no",0,IF(raw_data!P7="na",0,1))</f>
        <v>1</v>
      </c>
      <c r="Q7" s="30">
        <f>IF(raw_data!Q7="no",0,IF(raw_data!Q7="na",0,1))</f>
        <v>1</v>
      </c>
      <c r="R7" s="30">
        <f>IF(raw_data!R7="no",0,IF(raw_data!R7="don't know",0,1))</f>
        <v>1</v>
      </c>
      <c r="S7" s="30">
        <f>IF(raw_data!S7="no",0,IF(raw_data!S7="don't know",0,1))</f>
        <v>1</v>
      </c>
      <c r="T7" s="30">
        <f>IF(raw_data!T7="no",0,IF(raw_data!T7="don't know",0,1))</f>
        <v>1</v>
      </c>
      <c r="U7" s="30">
        <f>IF(raw_data!U7="no",0,IF(raw_data!U7="na",0,1))</f>
        <v>0</v>
      </c>
      <c r="V7" s="30">
        <f>IF(raw_data!V7="no",0,IF(raw_data!V7="na",0,1))</f>
        <v>0</v>
      </c>
      <c r="W7" s="30">
        <f>IF(raw_data!W7="no",0,IF(raw_data!W7="na",0,1))</f>
        <v>0</v>
      </c>
      <c r="X7" s="30">
        <f>IF(raw_data!X7="no",0,IF(raw_data!X7="na",0,1))</f>
        <v>1</v>
      </c>
      <c r="Y7" s="30">
        <f>IF(raw_data!Y7="no",0,IF(raw_data!Y7="na",0,1))</f>
        <v>0</v>
      </c>
      <c r="Z7" s="30">
        <f>IF(raw_data!Z7="no",0,IF(raw_data!Z7="na",0,1))</f>
        <v>1</v>
      </c>
      <c r="AA7" s="30">
        <f>IF(raw_data!AA7="no",0,IF(raw_data!AA7="na",0,1))</f>
        <v>1</v>
      </c>
      <c r="AB7" s="30">
        <f>IF(raw_data!AB7="no",0,IF(raw_data!AB7="na",0,1))</f>
        <v>1</v>
      </c>
      <c r="AC7" s="30">
        <f>IF(raw_data!AC7="no",0,IF(raw_data!AC7="na",0,1))</f>
        <v>1</v>
      </c>
      <c r="AD7" s="30">
        <f>IF(raw_data!AD7="no",0,IF(raw_data!AD7="na",0,1))</f>
        <v>1</v>
      </c>
      <c r="AE7" s="30">
        <f>IF(raw_data!AE7="no",0,IF(raw_data!AE7="na",0,1))</f>
        <v>1</v>
      </c>
      <c r="AF7" s="30">
        <f>IF(raw_data!AF7="no",0,IF(raw_data!AF7="na",0,1))</f>
        <v>1</v>
      </c>
      <c r="AG7" s="30">
        <f>IF(raw_data!AG7="no",1,IF(raw_data!AG7="na",1,0))</f>
        <v>1</v>
      </c>
      <c r="AH7" s="30">
        <f>IF(raw_data!AH7="no",0,IF(raw_data!AH7="na",0,1))</f>
        <v>1</v>
      </c>
      <c r="AI7" s="30">
        <f>IF(raw_data!AI7="no idea",0,IF(raw_data!AI7="little idea",1,IF(raw_data!AI7="basic info",2,IF(raw_data!AI7="understand how it spreads",3,4))))</f>
        <v>2</v>
      </c>
      <c r="AJ7" s="30">
        <f>IF(raw_data!AJ7="true", 0, 1)</f>
        <v>1</v>
      </c>
      <c r="AK7" s="30">
        <f>IF(raw_data!AK7="no",0,IF(raw_data!AK7="don't know",0,1))</f>
        <v>1</v>
      </c>
      <c r="AL7" s="30">
        <f>IF(raw_data!AL7="very serious", 5, IF(raw_data!AL7="serious", 4, IF(raw_data!AL7="moderately serious", 3, IF(raw_data!AL7="slightly serious", 2, 1))))</f>
        <v>5</v>
      </c>
      <c r="AM7" s="30">
        <f>IF(raw_data!AM7="seriously concerned", 5, IF(raw_data!AM7="concerned", 4, IF(raw_data!AM7="slightly concerned", 3, IF(raw_data!AM7="not concerned at all", 2, 1))))</f>
        <v>4</v>
      </c>
      <c r="AN7" s="30">
        <f>IF(raw_data!AN7="strongly agree", 5, IF(raw_data!AN7="agree", 4, IF(raw_data!AN7="neutral", 3, IF(raw_data!AN7="disagree", 2, 1))))</f>
        <v>2</v>
      </c>
      <c r="AO7" s="30">
        <f>IF(raw_data!AO7="strongly agree", 5, IF(raw_data!AO7="agree", 4, IF(raw_data!AO7="neutral", 3, IF(raw_data!AO7="disagree", 2, 1))))</f>
        <v>5</v>
      </c>
      <c r="AP7" s="30">
        <f>IF(raw_data!AP7="strongly agree", 5, IF(raw_data!AP7="agree", 4, IF(raw_data!AP7="neutral", 3, IF(raw_data!AP7="disagree", 2, 1))))</f>
        <v>3</v>
      </c>
      <c r="AQ7" s="30">
        <f>IF(raw_data!AQ7="strongly agree", 5, IF(raw_data!AQ7="agree", 4, IF(raw_data!AQ7="neutral", 3, IF(raw_data!AQ7="disagree", 2, 1))))</f>
        <v>4</v>
      </c>
      <c r="AR7" s="30">
        <f>IF(raw_data!AR7="strongly agree", 5, IF(raw_data!AR7="agree", 4, IF(raw_data!AR7="neutral", 3, IF(raw_data!AR7="disagree", 2, 1))))</f>
        <v>2</v>
      </c>
      <c r="AS7" s="30">
        <f>IF(raw_data!AS7="strongly agree", 5, IF(raw_data!AS7="agree", 4, IF(raw_data!AS7="neutral", 3, IF(raw_data!AS7="disagree", 2, 1))))</f>
        <v>4</v>
      </c>
      <c r="AT7" s="30">
        <f>IF(raw_data!AT7="strongly agree", 5, IF(raw_data!AT7="agree", 4, IF(raw_data!AT7="neutral", 3, IF(raw_data!AT7="disagree", 2, 1))))</f>
        <v>3</v>
      </c>
      <c r="AU7" s="30">
        <f>IF(raw_data!AU7="strongly agree", 5, IF(raw_data!AU7="agree", 4, IF(raw_data!AU7="neutral", 3, IF(raw_data!AU7="disagree", 2, 1))))</f>
        <v>4</v>
      </c>
      <c r="AV7" s="30">
        <f>IF(raw_data!AV7="very strong influence", 5, IF(raw_data!AV7="substantial influence", 4, IF(raw_data!AV7="moderate influence", 3, IF(raw_data!AV7="limited influence", 2, 1))))</f>
        <v>1</v>
      </c>
      <c r="AW7" s="30">
        <f>IF(raw_data!AW7="very strong influence", 5, IF(raw_data!AW7="substantial influence", 4, IF(raw_data!AW7="moderate influence", 3, IF(raw_data!AW7="limited influence", 2, 1))))</f>
        <v>4</v>
      </c>
      <c r="AX7" s="30">
        <f>IF(raw_data!AX7="very strong influence", 5, IF(raw_data!AX7="substantial influence", 4, IF(raw_data!AX7="moderate influence", 3, IF(raw_data!AX7="limited influence", 2, 1))))</f>
        <v>5</v>
      </c>
      <c r="AY7" s="30">
        <f>IF(raw_data!AY7="very strong influence", 5, IF(raw_data!AY7="substantial influence", 4, IF(raw_data!AY7="moderate influence", 3, IF(raw_data!AY7="limited influence", 2, 1))))</f>
        <v>5</v>
      </c>
      <c r="AZ7" s="30">
        <f>IF(raw_data!AZ7="very strong influence", 5, IF(raw_data!AZ7="substantial influence", 4, IF(raw_data!AZ7="moderate influence", 3, IF(raw_data!AZ7="limited influence", 2, 1))))</f>
        <v>3</v>
      </c>
      <c r="BA7" s="30">
        <f>IF(raw_data!BA7="very strong influence", 5, IF(raw_data!BA7="substantial influence", 4, IF(raw_data!BA7="moderate influence", 3, IF(raw_data!BA7="limited influence", 2, 1))))</f>
        <v>4</v>
      </c>
      <c r="BB7" s="30">
        <f>IF(raw_data!BB7="very strong influence", 5, IF(raw_data!BB7="substantial influence", 4, IF(raw_data!BB7="moderate influence", 3, IF(raw_data!BB7="limited influence", 2, 1))))</f>
        <v>5</v>
      </c>
      <c r="BC7" s="30">
        <f>IF(raw_data!BC7="very strong influence", 5, IF(raw_data!BC7="substantial influence", 4, IF(raw_data!BC7="moderate influence", 3, IF(raw_data!BC7="limited influence", 2, 1))))</f>
        <v>5</v>
      </c>
      <c r="BD7" s="30">
        <f>IF(raw_data!BD7="very strong influence", 5, IF(raw_data!BD7="substantial influence", 4, IF(raw_data!BD7="moderate influence", 3, IF(raw_data!BD7="limited influence", 2, 1))))</f>
        <v>5</v>
      </c>
      <c r="BE7" s="30">
        <f>IF(raw_data!BE7="very strong influence", 5, IF(raw_data!BE7="substantial influence", 4, IF(raw_data!BE7="moderate influence", 3, IF(raw_data!BE7="limited influence", 2, 1))))</f>
        <v>4</v>
      </c>
      <c r="BF7" s="30">
        <f>IF(raw_data!BF7="very strong influence", 5, IF(raw_data!BF7="substantial influence", 4, IF(raw_data!BF7="moderate influence", 3, IF(raw_data!BF7="limited influence", 2, 1))))</f>
        <v>1</v>
      </c>
      <c r="BG7" s="30">
        <f>IF(raw_data!BG7="very strong influence", 5, IF(raw_data!BG7="substantial influence", 4, IF(raw_data!BG7="moderate influence", 3, IF(raw_data!BG7="limited influence", 2, 1))))</f>
        <v>1</v>
      </c>
      <c r="BH7" s="30">
        <f>IF(raw_data!BH7="no",0,IF(raw_data!BH7="na",0,1))</f>
        <v>1</v>
      </c>
      <c r="BI7" s="30">
        <f>IF(raw_data!BI7="no",0,IF(raw_data!BI7="na",0,1))</f>
        <v>1</v>
      </c>
      <c r="BJ7" s="30">
        <f>IF(raw_data!BJ7="no",0,IF(raw_data!BJ7="na",0,1))</f>
        <v>1</v>
      </c>
      <c r="BK7" s="30">
        <f>IF(raw_data!BK7="no",0,IF(raw_data!BK7="na",0,1))</f>
        <v>1</v>
      </c>
      <c r="BL7" s="30">
        <f>IF(raw_data!BL7="no",0,IF(raw_data!BL7="na",0,1))</f>
        <v>1</v>
      </c>
      <c r="BM7" s="30">
        <f>IF(raw_data!BM7="no",0,IF(raw_data!BM7="na",0,1))</f>
        <v>1</v>
      </c>
      <c r="BN7" s="30">
        <f>IF(raw_data!BN7="no",0,IF(raw_data!BN7="na",0,1))</f>
        <v>0</v>
      </c>
      <c r="BO7" s="30">
        <f>IF(raw_data!BO7="yes", 2, IF(raw_data!BO7="sometimes", 1, 0))</f>
        <v>2</v>
      </c>
      <c r="BP7" s="30">
        <f>IF(raw_data!BP7="na", 0, IF(raw_data!BP7="not required by law", 0, IF(raw_data!BP7="not required by business", 1, IF(raw_data!BP7="don't feel the need", 2, IF(raw_data!BP7="clients don't prefer", 3, 4)))))</f>
        <v>0</v>
      </c>
      <c r="BQ7" s="30">
        <f>IF(raw_data!BQ7="as prescribed", 0, IF(raw_data!BQ7="more than prescribed", 1, IF(raw_data!BQ7="stop before prescribed", 2, IF(raw_data!BQ7="as long as I feel", 3, 4))))</f>
        <v>1</v>
      </c>
      <c r="BR7" s="30">
        <f>IF(raw_data!BR7="yes", 1, 0)</f>
        <v>1</v>
      </c>
      <c r="BS7" s="30">
        <f>IF(raw_data!BS7="no",0,IF(raw_data!BS7="na",0,1))</f>
        <v>1</v>
      </c>
      <c r="BT7" s="30">
        <f>IF(raw_data!BT7="no",0,IF(raw_data!BT7="na",0,1))</f>
        <v>1</v>
      </c>
      <c r="BU7" s="30">
        <f>IF(raw_data!BU7="no",0,IF(raw_data!BU7="na",0,1))</f>
        <v>1</v>
      </c>
      <c r="BV7" s="30">
        <f>IF(raw_data!BV7="no",0,IF(raw_data!BV7="na",0,1))</f>
        <v>1</v>
      </c>
      <c r="BW7" s="30">
        <f>IF(raw_data!BW7="no",0,IF(raw_data!BW7="na",0,1))</f>
        <v>0</v>
      </c>
      <c r="BX7" s="30">
        <f>IF(raw_data!BX7="no",0,IF(raw_data!BX7="na",0,1))</f>
        <v>0</v>
      </c>
      <c r="BY7" s="30">
        <f>IF(raw_data!BY7="no",0,IF(raw_data!BY7="na",0,1))</f>
        <v>0</v>
      </c>
      <c r="BZ7" s="30">
        <f>IF(raw_data!BZ7="no",0,IF(raw_data!BZ7="na",0,1))</f>
        <v>1</v>
      </c>
      <c r="CA7" s="30">
        <f>IF(raw_data!CA7="no",0,IF(raw_data!CA7="na",0,1))</f>
        <v>1</v>
      </c>
      <c r="CB7" s="30">
        <f>IF(raw_data!CB7="no",0,IF(raw_data!CB7="na",0,1))</f>
        <v>0</v>
      </c>
      <c r="CC7" s="30">
        <f>IF(raw_data!CC7="no",0,IF(raw_data!CC7="na",0,1))</f>
        <v>1</v>
      </c>
      <c r="CD7" s="30">
        <f>IF(raw_data!CD7="no",0,IF(raw_data!CD7="na",0,1))</f>
        <v>0</v>
      </c>
      <c r="CE7" s="30">
        <f>IF(raw_data!CE7="no",0,IF(raw_data!CE7="na",0,1))</f>
        <v>0</v>
      </c>
      <c r="CF7" s="30">
        <f>IF(raw_data!CF7="no",0,IF(raw_data!CF7="na",0,1))</f>
        <v>1</v>
      </c>
      <c r="CG7" s="30">
        <f>IF(raw_data!CG7="no",0,IF(raw_data!CG7="na",0,1))</f>
        <v>1</v>
      </c>
      <c r="CH7" s="30">
        <f>IF(raw_data!CH7="no",0,IF(raw_data!CH7="na",0,1))</f>
        <v>0</v>
      </c>
      <c r="CI7" s="30">
        <f>IF(raw_data!CI7="no",0,IF(raw_data!CI7="na",0,1))</f>
        <v>0</v>
      </c>
      <c r="CJ7" s="30">
        <f>IF(raw_data!CJ7="no",0,IF(raw_data!CJ7="na",0,1))</f>
        <v>0</v>
      </c>
    </row>
    <row r="8" spans="1:88" x14ac:dyDescent="0.35">
      <c r="A8">
        <v>5</v>
      </c>
      <c r="B8" s="30">
        <f>IF(raw_data!B8="post-graduate",7,IF(raw_data!B8="graduate",6,IF(raw_data!B8="college",5,IF(raw_data!B8="technical",4,IF(raw_data!B8="high school",3,IF(raw_data!B8="elementary",2,IF(raw_data!B8="some schooling",1,0)))))))</f>
        <v>5</v>
      </c>
      <c r="C8" s="30">
        <f>IF(raw_data!C8="government vet",0,IF(raw_data!C8="non-government vet",1,IF(raw_data!C8="para-vet",2,IF(raw_data!C8="animal health worker",2,IF(raw_data!C8="animal health authority",3,4)))))</f>
        <v>2</v>
      </c>
      <c r="D8" s="30">
        <f>2020 + (raw_data!D8 * -1)</f>
        <v>38</v>
      </c>
      <c r="E8" s="30">
        <f>IF(raw_data!E8="less than 1 yr", 0, IF(raw_data!E8="1-2 yrs", 1, IF(raw_data!E8="2-5 yrs", 2, IF(raw_data!E8="5-10 yrs", 3, 4))))</f>
        <v>2</v>
      </c>
      <c r="F8" s="30">
        <f>IF(raw_data!F8="male", 0, IF(raw_data!F8="female", 1, 2))</f>
        <v>0</v>
      </c>
      <c r="G8" s="30">
        <f>IF(raw_data!G8="no",0,IF(raw_data!G8="na",0,1))</f>
        <v>1</v>
      </c>
      <c r="H8" s="30">
        <f>IF(raw_data!H8="no",0,IF(raw_data!H8="na",0,1))</f>
        <v>1</v>
      </c>
      <c r="I8" s="30">
        <f>IF(raw_data!I8="no",0,IF(raw_data!I8="na",0,1))</f>
        <v>0</v>
      </c>
      <c r="J8" s="30">
        <f>IF(raw_data!J8="no",0,IF(raw_data!J8="na",0,1))</f>
        <v>1</v>
      </c>
      <c r="K8" s="30">
        <f>IF(raw_data!K8="no",0,IF(raw_data!K8="na",0,1))</f>
        <v>0</v>
      </c>
      <c r="L8" s="30">
        <f>IF(raw_data!L8="no",0,IF(raw_data!L8="na",0,1))</f>
        <v>0</v>
      </c>
      <c r="M8" s="30">
        <f>IF(raw_data!M8="no",0,IF(raw_data!M8="don't know",0,1))</f>
        <v>1</v>
      </c>
      <c r="N8" s="30">
        <f>IF(raw_data!N8="no",0,IF(raw_data!N8="na",0,1))</f>
        <v>1</v>
      </c>
      <c r="O8" s="30">
        <f>IF(raw_data!O8="no",0,IF(raw_data!O8="na",0,1))</f>
        <v>1</v>
      </c>
      <c r="P8" s="30">
        <f>IF(raw_data!P8="no",0,IF(raw_data!P8="na",0,1))</f>
        <v>1</v>
      </c>
      <c r="Q8" s="30">
        <f>IF(raw_data!Q8="no",0,IF(raw_data!Q8="na",0,1))</f>
        <v>1</v>
      </c>
      <c r="R8" s="30">
        <f>IF(raw_data!R8="no",0,IF(raw_data!R8="don't know",0,1))</f>
        <v>1</v>
      </c>
      <c r="S8" s="30">
        <f>IF(raw_data!S8="no",0,IF(raw_data!S8="don't know",0,1))</f>
        <v>1</v>
      </c>
      <c r="T8" s="30">
        <f>IF(raw_data!T8="no",0,IF(raw_data!T8="don't know",0,1))</f>
        <v>1</v>
      </c>
      <c r="U8" s="30">
        <f>IF(raw_data!U8="no",0,IF(raw_data!U8="na",0,1))</f>
        <v>0</v>
      </c>
      <c r="V8" s="30">
        <f>IF(raw_data!V8="no",0,IF(raw_data!V8="na",0,1))</f>
        <v>0</v>
      </c>
      <c r="W8" s="30">
        <f>IF(raw_data!W8="no",0,IF(raw_data!W8="na",0,1))</f>
        <v>1</v>
      </c>
      <c r="X8" s="30">
        <f>IF(raw_data!X8="no",0,IF(raw_data!X8="na",0,1))</f>
        <v>1</v>
      </c>
      <c r="Y8" s="30">
        <f>IF(raw_data!Y8="no",0,IF(raw_data!Y8="na",0,1))</f>
        <v>0</v>
      </c>
      <c r="Z8" s="30">
        <f>IF(raw_data!Z8="no",0,IF(raw_data!Z8="na",0,1))</f>
        <v>1</v>
      </c>
      <c r="AA8" s="30">
        <f>IF(raw_data!AA8="no",0,IF(raw_data!AA8="na",0,1))</f>
        <v>1</v>
      </c>
      <c r="AB8" s="30">
        <f>IF(raw_data!AB8="no",0,IF(raw_data!AB8="na",0,1))</f>
        <v>1</v>
      </c>
      <c r="AC8" s="30">
        <f>IF(raw_data!AC8="no",0,IF(raw_data!AC8="na",0,1))</f>
        <v>1</v>
      </c>
      <c r="AD8" s="30">
        <f>IF(raw_data!AD8="no",0,IF(raw_data!AD8="na",0,1))</f>
        <v>1</v>
      </c>
      <c r="AE8" s="30">
        <f>IF(raw_data!AE8="no",0,IF(raw_data!AE8="na",0,1))</f>
        <v>1</v>
      </c>
      <c r="AF8" s="30">
        <f>IF(raw_data!AF8="no",0,IF(raw_data!AF8="na",0,1))</f>
        <v>1</v>
      </c>
      <c r="AG8" s="30">
        <f>IF(raw_data!AG8="no",1,IF(raw_data!AG8="na",1,0))</f>
        <v>1</v>
      </c>
      <c r="AH8" s="30">
        <f>IF(raw_data!AH8="no",0,IF(raw_data!AH8="na",0,1))</f>
        <v>1</v>
      </c>
      <c r="AI8" s="30">
        <f>IF(raw_data!AI8="no idea",0,IF(raw_data!AI8="little idea",1,IF(raw_data!AI8="basic info",2,IF(raw_data!AI8="understand how it spreads",3,4))))</f>
        <v>2</v>
      </c>
      <c r="AJ8" s="30">
        <f>IF(raw_data!AJ8="true", 0, 1)</f>
        <v>0</v>
      </c>
      <c r="AK8" s="30">
        <f>IF(raw_data!AK8="no",0,IF(raw_data!AK8="don't know",0,1))</f>
        <v>1</v>
      </c>
      <c r="AL8" s="30">
        <f>IF(raw_data!AL8="very serious", 5, IF(raw_data!AL8="serious", 4, IF(raw_data!AL8="moderately serious", 3, IF(raw_data!AL8="slightly serious", 2, 1))))</f>
        <v>5</v>
      </c>
      <c r="AM8" s="30">
        <f>IF(raw_data!AM8="seriously concerned", 5, IF(raw_data!AM8="concerned", 4, IF(raw_data!AM8="slightly concerned", 3, IF(raw_data!AM8="not concerned at all", 2, 1))))</f>
        <v>4</v>
      </c>
      <c r="AN8" s="30">
        <f>IF(raw_data!AN8="strongly agree", 5, IF(raw_data!AN8="agree", 4, IF(raw_data!AN8="neutral", 3, IF(raw_data!AN8="disagree", 2, 1))))</f>
        <v>3</v>
      </c>
      <c r="AO8" s="30">
        <f>IF(raw_data!AO8="strongly agree", 5, IF(raw_data!AO8="agree", 4, IF(raw_data!AO8="neutral", 3, IF(raw_data!AO8="disagree", 2, 1))))</f>
        <v>5</v>
      </c>
      <c r="AP8" s="30">
        <f>IF(raw_data!AP8="strongly agree", 5, IF(raw_data!AP8="agree", 4, IF(raw_data!AP8="neutral", 3, IF(raw_data!AP8="disagree", 2, 1))))</f>
        <v>3</v>
      </c>
      <c r="AQ8" s="30">
        <f>IF(raw_data!AQ8="strongly agree", 5, IF(raw_data!AQ8="agree", 4, IF(raw_data!AQ8="neutral", 3, IF(raw_data!AQ8="disagree", 2, 1))))</f>
        <v>4</v>
      </c>
      <c r="AR8" s="30">
        <f>IF(raw_data!AR8="strongly agree", 5, IF(raw_data!AR8="agree", 4, IF(raw_data!AR8="neutral", 3, IF(raw_data!AR8="disagree", 2, 1))))</f>
        <v>2</v>
      </c>
      <c r="AS8" s="30">
        <f>IF(raw_data!AS8="strongly agree", 5, IF(raw_data!AS8="agree", 4, IF(raw_data!AS8="neutral", 3, IF(raw_data!AS8="disagree", 2, 1))))</f>
        <v>4</v>
      </c>
      <c r="AT8" s="30">
        <f>IF(raw_data!AT8="strongly agree", 5, IF(raw_data!AT8="agree", 4, IF(raw_data!AT8="neutral", 3, IF(raw_data!AT8="disagree", 2, 1))))</f>
        <v>4</v>
      </c>
      <c r="AU8" s="30">
        <f>IF(raw_data!AU8="strongly agree", 5, IF(raw_data!AU8="agree", 4, IF(raw_data!AU8="neutral", 3, IF(raw_data!AU8="disagree", 2, 1))))</f>
        <v>4</v>
      </c>
      <c r="AV8" s="30">
        <f>IF(raw_data!AV8="very strong influence", 5, IF(raw_data!AV8="substantial influence", 4, IF(raw_data!AV8="moderate influence", 3, IF(raw_data!AV8="limited influence", 2, 1))))</f>
        <v>1</v>
      </c>
      <c r="AW8" s="30">
        <f>IF(raw_data!AW8="very strong influence", 5, IF(raw_data!AW8="substantial influence", 4, IF(raw_data!AW8="moderate influence", 3, IF(raw_data!AW8="limited influence", 2, 1))))</f>
        <v>3</v>
      </c>
      <c r="AX8" s="30">
        <f>IF(raw_data!AX8="very strong influence", 5, IF(raw_data!AX8="substantial influence", 4, IF(raw_data!AX8="moderate influence", 3, IF(raw_data!AX8="limited influence", 2, 1))))</f>
        <v>5</v>
      </c>
      <c r="AY8" s="30">
        <f>IF(raw_data!AY8="very strong influence", 5, IF(raw_data!AY8="substantial influence", 4, IF(raw_data!AY8="moderate influence", 3, IF(raw_data!AY8="limited influence", 2, 1))))</f>
        <v>5</v>
      </c>
      <c r="AZ8" s="30">
        <f>IF(raw_data!AZ8="very strong influence", 5, IF(raw_data!AZ8="substantial influence", 4, IF(raw_data!AZ8="moderate influence", 3, IF(raw_data!AZ8="limited influence", 2, 1))))</f>
        <v>3</v>
      </c>
      <c r="BA8" s="30">
        <f>IF(raw_data!BA8="very strong influence", 5, IF(raw_data!BA8="substantial influence", 4, IF(raw_data!BA8="moderate influence", 3, IF(raw_data!BA8="limited influence", 2, 1))))</f>
        <v>4</v>
      </c>
      <c r="BB8" s="30">
        <f>IF(raw_data!BB8="very strong influence", 5, IF(raw_data!BB8="substantial influence", 4, IF(raw_data!BB8="moderate influence", 3, IF(raw_data!BB8="limited influence", 2, 1))))</f>
        <v>5</v>
      </c>
      <c r="BC8" s="30">
        <f>IF(raw_data!BC8="very strong influence", 5, IF(raw_data!BC8="substantial influence", 4, IF(raw_data!BC8="moderate influence", 3, IF(raw_data!BC8="limited influence", 2, 1))))</f>
        <v>5</v>
      </c>
      <c r="BD8" s="30">
        <f>IF(raw_data!BD8="very strong influence", 5, IF(raw_data!BD8="substantial influence", 4, IF(raw_data!BD8="moderate influence", 3, IF(raw_data!BD8="limited influence", 2, 1))))</f>
        <v>5</v>
      </c>
      <c r="BE8" s="30">
        <f>IF(raw_data!BE8="very strong influence", 5, IF(raw_data!BE8="substantial influence", 4, IF(raw_data!BE8="moderate influence", 3, IF(raw_data!BE8="limited influence", 2, 1))))</f>
        <v>4</v>
      </c>
      <c r="BF8" s="30">
        <f>IF(raw_data!BF8="very strong influence", 5, IF(raw_data!BF8="substantial influence", 4, IF(raw_data!BF8="moderate influence", 3, IF(raw_data!BF8="limited influence", 2, 1))))</f>
        <v>5</v>
      </c>
      <c r="BG8" s="30">
        <f>IF(raw_data!BG8="very strong influence", 5, IF(raw_data!BG8="substantial influence", 4, IF(raw_data!BG8="moderate influence", 3, IF(raw_data!BG8="limited influence", 2, 1))))</f>
        <v>1</v>
      </c>
      <c r="BH8" s="30">
        <f>IF(raw_data!BH8="no",0,IF(raw_data!BH8="na",0,1))</f>
        <v>1</v>
      </c>
      <c r="BI8" s="30">
        <f>IF(raw_data!BI8="no",0,IF(raw_data!BI8="na",0,1))</f>
        <v>1</v>
      </c>
      <c r="BJ8" s="30">
        <f>IF(raw_data!BJ8="no",0,IF(raw_data!BJ8="na",0,1))</f>
        <v>1</v>
      </c>
      <c r="BK8" s="30">
        <f>IF(raw_data!BK8="no",0,IF(raw_data!BK8="na",0,1))</f>
        <v>1</v>
      </c>
      <c r="BL8" s="30">
        <f>IF(raw_data!BL8="no",0,IF(raw_data!BL8="na",0,1))</f>
        <v>1</v>
      </c>
      <c r="BM8" s="30">
        <f>IF(raw_data!BM8="no",0,IF(raw_data!BM8="na",0,1))</f>
        <v>1</v>
      </c>
      <c r="BN8" s="30">
        <f>IF(raw_data!BN8="no",0,IF(raw_data!BN8="na",0,1))</f>
        <v>0</v>
      </c>
      <c r="BO8" s="30">
        <f>IF(raw_data!BO8="yes", 2, IF(raw_data!BO8="sometimes", 1, 0))</f>
        <v>1</v>
      </c>
      <c r="BP8" s="30">
        <f>IF(raw_data!BP8="na", 0, IF(raw_data!BP8="not required by law", 0, IF(raw_data!BP8="not required by business", 1, IF(raw_data!BP8="don't feel the need", 2, IF(raw_data!BP8="clients don't prefer", 3, 4)))))</f>
        <v>4</v>
      </c>
      <c r="BQ8" s="30">
        <f>IF(raw_data!BQ8="as prescribed", 0, IF(raw_data!BQ8="more than prescribed", 1, IF(raw_data!BQ8="stop before prescribed", 2, IF(raw_data!BQ8="as long as I feel", 3, 4))))</f>
        <v>0</v>
      </c>
      <c r="BR8" s="30">
        <f>IF(raw_data!BR8="yes", 1, 0)</f>
        <v>1</v>
      </c>
      <c r="BS8" s="30">
        <f>IF(raw_data!BS8="no",0,IF(raw_data!BS8="na",0,1))</f>
        <v>1</v>
      </c>
      <c r="BT8" s="30">
        <f>IF(raw_data!BT8="no",0,IF(raw_data!BT8="na",0,1))</f>
        <v>1</v>
      </c>
      <c r="BU8" s="30">
        <f>IF(raw_data!BU8="no",0,IF(raw_data!BU8="na",0,1))</f>
        <v>0</v>
      </c>
      <c r="BV8" s="30">
        <f>IF(raw_data!BV8="no",0,IF(raw_data!BV8="na",0,1))</f>
        <v>1</v>
      </c>
      <c r="BW8" s="30">
        <f>IF(raw_data!BW8="no",0,IF(raw_data!BW8="na",0,1))</f>
        <v>0</v>
      </c>
      <c r="BX8" s="30">
        <f>IF(raw_data!BX8="no",0,IF(raw_data!BX8="na",0,1))</f>
        <v>0</v>
      </c>
      <c r="BY8" s="30">
        <f>IF(raw_data!BY8="no",0,IF(raw_data!BY8="na",0,1))</f>
        <v>1</v>
      </c>
      <c r="BZ8" s="30">
        <f>IF(raw_data!BZ8="no",0,IF(raw_data!BZ8="na",0,1))</f>
        <v>0</v>
      </c>
      <c r="CA8" s="30">
        <f>IF(raw_data!CA8="no",0,IF(raw_data!CA8="na",0,1))</f>
        <v>1</v>
      </c>
      <c r="CB8" s="30">
        <f>IF(raw_data!CB8="no",0,IF(raw_data!CB8="na",0,1))</f>
        <v>0</v>
      </c>
      <c r="CC8" s="30">
        <f>IF(raw_data!CC8="no",0,IF(raw_data!CC8="na",0,1))</f>
        <v>1</v>
      </c>
      <c r="CD8" s="30">
        <f>IF(raw_data!CD8="no",0,IF(raw_data!CD8="na",0,1))</f>
        <v>0</v>
      </c>
      <c r="CE8" s="30">
        <f>IF(raw_data!CE8="no",0,IF(raw_data!CE8="na",0,1))</f>
        <v>1</v>
      </c>
      <c r="CF8" s="30">
        <f>IF(raw_data!CF8="no",0,IF(raw_data!CF8="na",0,1))</f>
        <v>0</v>
      </c>
      <c r="CG8" s="30">
        <f>IF(raw_data!CG8="no",0,IF(raw_data!CG8="na",0,1))</f>
        <v>1</v>
      </c>
      <c r="CH8" s="30">
        <f>IF(raw_data!CH8="no",0,IF(raw_data!CH8="na",0,1))</f>
        <v>0</v>
      </c>
      <c r="CI8" s="30">
        <f>IF(raw_data!CI8="no",0,IF(raw_data!CI8="na",0,1))</f>
        <v>0</v>
      </c>
      <c r="CJ8" s="30">
        <f>IF(raw_data!CJ8="no",0,IF(raw_data!CJ8="na",0,1))</f>
        <v>0</v>
      </c>
    </row>
    <row r="9" spans="1:88" x14ac:dyDescent="0.35">
      <c r="A9">
        <v>6</v>
      </c>
      <c r="B9" s="30">
        <f>IF(raw_data!B9="post-graduate",7,IF(raw_data!B9="graduate",6,IF(raw_data!B9="college",5,IF(raw_data!B9="technical",4,IF(raw_data!B9="high school",3,IF(raw_data!B9="elementary",2,IF(raw_data!B9="some schooling",1,0)))))))</f>
        <v>4</v>
      </c>
      <c r="C9" s="30">
        <f>IF(raw_data!C9="government vet",0,IF(raw_data!C9="non-government vet",1,IF(raw_data!C9="para-vet",2,IF(raw_data!C9="animal health worker",2,IF(raw_data!C9="animal health authority",3,4)))))</f>
        <v>2</v>
      </c>
      <c r="D9" s="30">
        <f>2020 + (raw_data!D9 * -1)</f>
        <v>33</v>
      </c>
      <c r="E9" s="30">
        <f>IF(raw_data!E9="less than 1 yr", 0, IF(raw_data!E9="1-2 yrs", 1, IF(raw_data!E9="2-5 yrs", 2, IF(raw_data!E9="5-10 yrs", 3, 4))))</f>
        <v>2</v>
      </c>
      <c r="F9" s="30">
        <f>IF(raw_data!F9="male", 0, IF(raw_data!F9="female", 1, 2))</f>
        <v>0</v>
      </c>
      <c r="G9" s="30">
        <f>IF(raw_data!G9="no",0,IF(raw_data!G9="na",0,1))</f>
        <v>1</v>
      </c>
      <c r="H9" s="30">
        <f>IF(raw_data!H9="no",0,IF(raw_data!H9="na",0,1))</f>
        <v>1</v>
      </c>
      <c r="I9" s="30">
        <f>IF(raw_data!I9="no",0,IF(raw_data!I9="na",0,1))</f>
        <v>0</v>
      </c>
      <c r="J9" s="30">
        <f>IF(raw_data!J9="no",0,IF(raw_data!J9="na",0,1))</f>
        <v>1</v>
      </c>
      <c r="K9" s="30">
        <f>IF(raw_data!K9="no",0,IF(raw_data!K9="na",0,1))</f>
        <v>0</v>
      </c>
      <c r="L9" s="30">
        <f>IF(raw_data!L9="no",0,IF(raw_data!L9="na",0,1))</f>
        <v>0</v>
      </c>
      <c r="M9" s="30">
        <f>IF(raw_data!M9="no",0,IF(raw_data!M9="don't know",0,1))</f>
        <v>1</v>
      </c>
      <c r="N9" s="30">
        <f>IF(raw_data!N9="no",0,IF(raw_data!N9="na",0,1))</f>
        <v>1</v>
      </c>
      <c r="O9" s="30">
        <f>IF(raw_data!O9="no",0,IF(raw_data!O9="na",0,1))</f>
        <v>1</v>
      </c>
      <c r="P9" s="30">
        <f>IF(raw_data!P9="no",0,IF(raw_data!P9="na",0,1))</f>
        <v>1</v>
      </c>
      <c r="Q9" s="30">
        <f>IF(raw_data!Q9="no",0,IF(raw_data!Q9="na",0,1))</f>
        <v>1</v>
      </c>
      <c r="R9" s="30">
        <f>IF(raw_data!R9="no",0,IF(raw_data!R9="don't know",0,1))</f>
        <v>1</v>
      </c>
      <c r="S9" s="30">
        <f>IF(raw_data!S9="no",0,IF(raw_data!S9="don't know",0,1))</f>
        <v>1</v>
      </c>
      <c r="T9" s="30">
        <f>IF(raw_data!T9="no",0,IF(raw_data!T9="don't know",0,1))</f>
        <v>1</v>
      </c>
      <c r="U9" s="30">
        <f>IF(raw_data!U9="no",0,IF(raw_data!U9="na",0,1))</f>
        <v>0</v>
      </c>
      <c r="V9" s="30">
        <f>IF(raw_data!V9="no",0,IF(raw_data!V9="na",0,1))</f>
        <v>0</v>
      </c>
      <c r="W9" s="30">
        <f>IF(raw_data!W9="no",0,IF(raw_data!W9="na",0,1))</f>
        <v>1</v>
      </c>
      <c r="X9" s="30">
        <f>IF(raw_data!X9="no",0,IF(raw_data!X9="na",0,1))</f>
        <v>1</v>
      </c>
      <c r="Y9" s="30">
        <f>IF(raw_data!Y9="no",0,IF(raw_data!Y9="na",0,1))</f>
        <v>0</v>
      </c>
      <c r="Z9" s="30">
        <f>IF(raw_data!Z9="no",0,IF(raw_data!Z9="na",0,1))</f>
        <v>1</v>
      </c>
      <c r="AA9" s="30">
        <f>IF(raw_data!AA9="no",0,IF(raw_data!AA9="na",0,1))</f>
        <v>1</v>
      </c>
      <c r="AB9" s="30">
        <f>IF(raw_data!AB9="no",0,IF(raw_data!AB9="na",0,1))</f>
        <v>1</v>
      </c>
      <c r="AC9" s="30">
        <f>IF(raw_data!AC9="no",0,IF(raw_data!AC9="na",0,1))</f>
        <v>1</v>
      </c>
      <c r="AD9" s="30">
        <f>IF(raw_data!AD9="no",0,IF(raw_data!AD9="na",0,1))</f>
        <v>1</v>
      </c>
      <c r="AE9" s="30">
        <f>IF(raw_data!AE9="no",0,IF(raw_data!AE9="na",0,1))</f>
        <v>1</v>
      </c>
      <c r="AF9" s="30">
        <f>IF(raw_data!AF9="no",0,IF(raw_data!AF9="na",0,1))</f>
        <v>1</v>
      </c>
      <c r="AG9" s="30">
        <f>IF(raw_data!AG9="no",1,IF(raw_data!AG9="na",1,0))</f>
        <v>1</v>
      </c>
      <c r="AH9" s="30">
        <f>IF(raw_data!AH9="no",0,IF(raw_data!AH9="na",0,1))</f>
        <v>1</v>
      </c>
      <c r="AI9" s="30">
        <f>IF(raw_data!AI9="no idea",0,IF(raw_data!AI9="little idea",1,IF(raw_data!AI9="basic info",2,IF(raw_data!AI9="understand how it spreads",3,4))))</f>
        <v>2</v>
      </c>
      <c r="AJ9" s="30">
        <f>IF(raw_data!AJ9="true", 0, 1)</f>
        <v>0</v>
      </c>
      <c r="AK9" s="30">
        <f>IF(raw_data!AK9="no",0,IF(raw_data!AK9="don't know",0,1))</f>
        <v>1</v>
      </c>
      <c r="AL9" s="30">
        <f>IF(raw_data!AL9="very serious", 5, IF(raw_data!AL9="serious", 4, IF(raw_data!AL9="moderately serious", 3, IF(raw_data!AL9="slightly serious", 2, 1))))</f>
        <v>5</v>
      </c>
      <c r="AM9" s="30">
        <f>IF(raw_data!AM9="seriously concerned", 5, IF(raw_data!AM9="concerned", 4, IF(raw_data!AM9="slightly concerned", 3, IF(raw_data!AM9="not concerned at all", 2, 1))))</f>
        <v>3</v>
      </c>
      <c r="AN9" s="30">
        <f>IF(raw_data!AN9="strongly agree", 5, IF(raw_data!AN9="agree", 4, IF(raw_data!AN9="neutral", 3, IF(raw_data!AN9="disagree", 2, 1))))</f>
        <v>3</v>
      </c>
      <c r="AO9" s="30">
        <f>IF(raw_data!AO9="strongly agree", 5, IF(raw_data!AO9="agree", 4, IF(raw_data!AO9="neutral", 3, IF(raw_data!AO9="disagree", 2, 1))))</f>
        <v>5</v>
      </c>
      <c r="AP9" s="30">
        <f>IF(raw_data!AP9="strongly agree", 5, IF(raw_data!AP9="agree", 4, IF(raw_data!AP9="neutral", 3, IF(raw_data!AP9="disagree", 2, 1))))</f>
        <v>3</v>
      </c>
      <c r="AQ9" s="30">
        <f>IF(raw_data!AQ9="strongly agree", 5, IF(raw_data!AQ9="agree", 4, IF(raw_data!AQ9="neutral", 3, IF(raw_data!AQ9="disagree", 2, 1))))</f>
        <v>4</v>
      </c>
      <c r="AR9" s="30">
        <f>IF(raw_data!AR9="strongly agree", 5, IF(raw_data!AR9="agree", 4, IF(raw_data!AR9="neutral", 3, IF(raw_data!AR9="disagree", 2, 1))))</f>
        <v>2</v>
      </c>
      <c r="AS9" s="30">
        <f>IF(raw_data!AS9="strongly agree", 5, IF(raw_data!AS9="agree", 4, IF(raw_data!AS9="neutral", 3, IF(raw_data!AS9="disagree", 2, 1))))</f>
        <v>4</v>
      </c>
      <c r="AT9" s="30">
        <f>IF(raw_data!AT9="strongly agree", 5, IF(raw_data!AT9="agree", 4, IF(raw_data!AT9="neutral", 3, IF(raw_data!AT9="disagree", 2, 1))))</f>
        <v>4</v>
      </c>
      <c r="AU9" s="30">
        <f>IF(raw_data!AU9="strongly agree", 5, IF(raw_data!AU9="agree", 4, IF(raw_data!AU9="neutral", 3, IF(raw_data!AU9="disagree", 2, 1))))</f>
        <v>4</v>
      </c>
      <c r="AV9" s="30">
        <f>IF(raw_data!AV9="very strong influence", 5, IF(raw_data!AV9="substantial influence", 4, IF(raw_data!AV9="moderate influence", 3, IF(raw_data!AV9="limited influence", 2, 1))))</f>
        <v>2</v>
      </c>
      <c r="AW9" s="30">
        <f>IF(raw_data!AW9="very strong influence", 5, IF(raw_data!AW9="substantial influence", 4, IF(raw_data!AW9="moderate influence", 3, IF(raw_data!AW9="limited influence", 2, 1))))</f>
        <v>3</v>
      </c>
      <c r="AX9" s="30">
        <f>IF(raw_data!AX9="very strong influence", 5, IF(raw_data!AX9="substantial influence", 4, IF(raw_data!AX9="moderate influence", 3, IF(raw_data!AX9="limited influence", 2, 1))))</f>
        <v>5</v>
      </c>
      <c r="AY9" s="30">
        <f>IF(raw_data!AY9="very strong influence", 5, IF(raw_data!AY9="substantial influence", 4, IF(raw_data!AY9="moderate influence", 3, IF(raw_data!AY9="limited influence", 2, 1))))</f>
        <v>5</v>
      </c>
      <c r="AZ9" s="30">
        <f>IF(raw_data!AZ9="very strong influence", 5, IF(raw_data!AZ9="substantial influence", 4, IF(raw_data!AZ9="moderate influence", 3, IF(raw_data!AZ9="limited influence", 2, 1))))</f>
        <v>3</v>
      </c>
      <c r="BA9" s="30">
        <f>IF(raw_data!BA9="very strong influence", 5, IF(raw_data!BA9="substantial influence", 4, IF(raw_data!BA9="moderate influence", 3, IF(raw_data!BA9="limited influence", 2, 1))))</f>
        <v>4</v>
      </c>
      <c r="BB9" s="30">
        <f>IF(raw_data!BB9="very strong influence", 5, IF(raw_data!BB9="substantial influence", 4, IF(raw_data!BB9="moderate influence", 3, IF(raw_data!BB9="limited influence", 2, 1))))</f>
        <v>5</v>
      </c>
      <c r="BC9" s="30">
        <f>IF(raw_data!BC9="very strong influence", 5, IF(raw_data!BC9="substantial influence", 4, IF(raw_data!BC9="moderate influence", 3, IF(raw_data!BC9="limited influence", 2, 1))))</f>
        <v>5</v>
      </c>
      <c r="BD9" s="30">
        <f>IF(raw_data!BD9="very strong influence", 5, IF(raw_data!BD9="substantial influence", 4, IF(raw_data!BD9="moderate influence", 3, IF(raw_data!BD9="limited influence", 2, 1))))</f>
        <v>5</v>
      </c>
      <c r="BE9" s="30">
        <f>IF(raw_data!BE9="very strong influence", 5, IF(raw_data!BE9="substantial influence", 4, IF(raw_data!BE9="moderate influence", 3, IF(raw_data!BE9="limited influence", 2, 1))))</f>
        <v>4</v>
      </c>
      <c r="BF9" s="30">
        <f>IF(raw_data!BF9="very strong influence", 5, IF(raw_data!BF9="substantial influence", 4, IF(raw_data!BF9="moderate influence", 3, IF(raw_data!BF9="limited influence", 2, 1))))</f>
        <v>5</v>
      </c>
      <c r="BG9" s="30">
        <f>IF(raw_data!BG9="very strong influence", 5, IF(raw_data!BG9="substantial influence", 4, IF(raw_data!BG9="moderate influence", 3, IF(raw_data!BG9="limited influence", 2, 1))))</f>
        <v>1</v>
      </c>
      <c r="BH9" s="30">
        <f>IF(raw_data!BH9="no",0,IF(raw_data!BH9="na",0,1))</f>
        <v>1</v>
      </c>
      <c r="BI9" s="30">
        <f>IF(raw_data!BI9="no",0,IF(raw_data!BI9="na",0,1))</f>
        <v>1</v>
      </c>
      <c r="BJ9" s="30">
        <f>IF(raw_data!BJ9="no",0,IF(raw_data!BJ9="na",0,1))</f>
        <v>1</v>
      </c>
      <c r="BK9" s="30">
        <f>IF(raw_data!BK9="no",0,IF(raw_data!BK9="na",0,1))</f>
        <v>1</v>
      </c>
      <c r="BL9" s="30">
        <f>IF(raw_data!BL9="no",0,IF(raw_data!BL9="na",0,1))</f>
        <v>1</v>
      </c>
      <c r="BM9" s="30">
        <f>IF(raw_data!BM9="no",0,IF(raw_data!BM9="na",0,1))</f>
        <v>1</v>
      </c>
      <c r="BN9" s="30">
        <f>IF(raw_data!BN9="no",0,IF(raw_data!BN9="na",0,1))</f>
        <v>0</v>
      </c>
      <c r="BO9" s="30">
        <f>IF(raw_data!BO9="yes", 2, IF(raw_data!BO9="sometimes", 1, 0))</f>
        <v>2</v>
      </c>
      <c r="BP9" s="30">
        <f>IF(raw_data!BP9="na", 0, IF(raw_data!BP9="not required by law", 0, IF(raw_data!BP9="not required by business", 1, IF(raw_data!BP9="don't feel the need", 2, IF(raw_data!BP9="clients don't prefer", 3, 4)))))</f>
        <v>0</v>
      </c>
      <c r="BQ9" s="30">
        <f>IF(raw_data!BQ9="as prescribed", 0, IF(raw_data!BQ9="more than prescribed", 1, IF(raw_data!BQ9="stop before prescribed", 2, IF(raw_data!BQ9="as long as I feel", 3, 4))))</f>
        <v>1</v>
      </c>
      <c r="BR9" s="30">
        <f>IF(raw_data!BR9="yes", 1, 0)</f>
        <v>1</v>
      </c>
      <c r="BS9" s="30">
        <f>IF(raw_data!BS9="no",0,IF(raw_data!BS9="na",0,1))</f>
        <v>1</v>
      </c>
      <c r="BT9" s="30">
        <f>IF(raw_data!BT9="no",0,IF(raw_data!BT9="na",0,1))</f>
        <v>1</v>
      </c>
      <c r="BU9" s="30">
        <f>IF(raw_data!BU9="no",0,IF(raw_data!BU9="na",0,1))</f>
        <v>0</v>
      </c>
      <c r="BV9" s="30">
        <f>IF(raw_data!BV9="no",0,IF(raw_data!BV9="na",0,1))</f>
        <v>1</v>
      </c>
      <c r="BW9" s="30">
        <f>IF(raw_data!BW9="no",0,IF(raw_data!BW9="na",0,1))</f>
        <v>0</v>
      </c>
      <c r="BX9" s="30">
        <f>IF(raw_data!BX9="no",0,IF(raw_data!BX9="na",0,1))</f>
        <v>0</v>
      </c>
      <c r="BY9" s="30">
        <f>IF(raw_data!BY9="no",0,IF(raw_data!BY9="na",0,1))</f>
        <v>0</v>
      </c>
      <c r="BZ9" s="30">
        <f>IF(raw_data!BZ9="no",0,IF(raw_data!BZ9="na",0,1))</f>
        <v>0</v>
      </c>
      <c r="CA9" s="30">
        <f>IF(raw_data!CA9="no",0,IF(raw_data!CA9="na",0,1))</f>
        <v>0</v>
      </c>
      <c r="CB9" s="30">
        <f>IF(raw_data!CB9="no",0,IF(raw_data!CB9="na",0,1))</f>
        <v>0</v>
      </c>
      <c r="CC9" s="30">
        <f>IF(raw_data!CC9="no",0,IF(raw_data!CC9="na",0,1))</f>
        <v>0</v>
      </c>
      <c r="CD9" s="30">
        <f>IF(raw_data!CD9="no",0,IF(raw_data!CD9="na",0,1))</f>
        <v>0</v>
      </c>
      <c r="CE9" s="30">
        <f>IF(raw_data!CE9="no",0,IF(raw_data!CE9="na",0,1))</f>
        <v>0</v>
      </c>
      <c r="CF9" s="30">
        <f>IF(raw_data!CF9="no",0,IF(raw_data!CF9="na",0,1))</f>
        <v>0</v>
      </c>
      <c r="CG9" s="30">
        <f>IF(raw_data!CG9="no",0,IF(raw_data!CG9="na",0,1))</f>
        <v>1</v>
      </c>
      <c r="CH9" s="30">
        <f>IF(raw_data!CH9="no",0,IF(raw_data!CH9="na",0,1))</f>
        <v>0</v>
      </c>
      <c r="CI9" s="30">
        <f>IF(raw_data!CI9="no",0,IF(raw_data!CI9="na",0,1))</f>
        <v>0</v>
      </c>
      <c r="CJ9" s="30">
        <f>IF(raw_data!CJ9="no",0,IF(raw_data!CJ9="na",0,1))</f>
        <v>0</v>
      </c>
    </row>
    <row r="10" spans="1:88" x14ac:dyDescent="0.35">
      <c r="A10">
        <v>7</v>
      </c>
      <c r="B10" s="30">
        <f>IF(raw_data!B10="post-graduate",7,IF(raw_data!B10="graduate",6,IF(raw_data!B10="college",5,IF(raw_data!B10="technical",4,IF(raw_data!B10="high school",3,IF(raw_data!B10="elementary",2,IF(raw_data!B10="some schooling",1,0)))))))</f>
        <v>5</v>
      </c>
      <c r="C10" s="30">
        <f>IF(raw_data!C10="government vet",0,IF(raw_data!C10="non-government vet",1,IF(raw_data!C10="para-vet",2,IF(raw_data!C10="animal health worker",2,IF(raw_data!C10="animal health authority",3,4)))))</f>
        <v>3</v>
      </c>
      <c r="D10" s="30">
        <f>2020 + (raw_data!D10 * -1)</f>
        <v>38</v>
      </c>
      <c r="E10" s="30">
        <f>IF(raw_data!E10="less than 1 yr", 0, IF(raw_data!E10="1-2 yrs", 1, IF(raw_data!E10="2-5 yrs", 2, IF(raw_data!E10="5-10 yrs", 3, 4))))</f>
        <v>3</v>
      </c>
      <c r="F10" s="30">
        <f>IF(raw_data!F10="male", 0, IF(raw_data!F10="female", 1, 2))</f>
        <v>1</v>
      </c>
      <c r="G10" s="30">
        <f>IF(raw_data!G10="no",0,IF(raw_data!G10="na",0,1))</f>
        <v>1</v>
      </c>
      <c r="H10" s="30">
        <f>IF(raw_data!H10="no",0,IF(raw_data!H10="na",0,1))</f>
        <v>1</v>
      </c>
      <c r="I10" s="30">
        <f>IF(raw_data!I10="no",0,IF(raw_data!I10="na",0,1))</f>
        <v>1</v>
      </c>
      <c r="J10" s="30">
        <f>IF(raw_data!J10="no",0,IF(raw_data!J10="na",0,1))</f>
        <v>1</v>
      </c>
      <c r="K10" s="30">
        <f>IF(raw_data!K10="no",0,IF(raw_data!K10="na",0,1))</f>
        <v>0</v>
      </c>
      <c r="L10" s="30">
        <f>IF(raw_data!L10="no",0,IF(raw_data!L10="na",0,1))</f>
        <v>0</v>
      </c>
      <c r="M10" s="30">
        <f>IF(raw_data!M10="no",0,IF(raw_data!M10="don't know",0,1))</f>
        <v>1</v>
      </c>
      <c r="N10" s="30">
        <f>IF(raw_data!N10="no",0,IF(raw_data!N10="na",0,1))</f>
        <v>1</v>
      </c>
      <c r="O10" s="30">
        <f>IF(raw_data!O10="no",0,IF(raw_data!O10="na",0,1))</f>
        <v>1</v>
      </c>
      <c r="P10" s="30">
        <f>IF(raw_data!P10="no",0,IF(raw_data!P10="na",0,1))</f>
        <v>1</v>
      </c>
      <c r="Q10" s="30">
        <f>IF(raw_data!Q10="no",0,IF(raw_data!Q10="na",0,1))</f>
        <v>1</v>
      </c>
      <c r="R10" s="30">
        <f>IF(raw_data!R10="no",0,IF(raw_data!R10="don't know",0,1))</f>
        <v>1</v>
      </c>
      <c r="S10" s="30">
        <f>IF(raw_data!S10="no",0,IF(raw_data!S10="don't know",0,1))</f>
        <v>1</v>
      </c>
      <c r="T10" s="30">
        <f>IF(raw_data!T10="no",0,IF(raw_data!T10="don't know",0,1))</f>
        <v>1</v>
      </c>
      <c r="U10" s="30">
        <f>IF(raw_data!U10="no",0,IF(raw_data!U10="na",0,1))</f>
        <v>0</v>
      </c>
      <c r="V10" s="30">
        <f>IF(raw_data!V10="no",0,IF(raw_data!V10="na",0,1))</f>
        <v>0</v>
      </c>
      <c r="W10" s="30">
        <f>IF(raw_data!W10="no",0,IF(raw_data!W10="na",0,1))</f>
        <v>0</v>
      </c>
      <c r="X10" s="30">
        <f>IF(raw_data!X10="no",0,IF(raw_data!X10="na",0,1))</f>
        <v>0</v>
      </c>
      <c r="Y10" s="30">
        <f>IF(raw_data!Y10="no",0,IF(raw_data!Y10="na",0,1))</f>
        <v>0</v>
      </c>
      <c r="Z10" s="30">
        <f>IF(raw_data!Z10="no",0,IF(raw_data!Z10="na",0,1))</f>
        <v>1</v>
      </c>
      <c r="AA10" s="30">
        <f>IF(raw_data!AA10="no",0,IF(raw_data!AA10="na",0,1))</f>
        <v>1</v>
      </c>
      <c r="AB10" s="30">
        <f>IF(raw_data!AB10="no",0,IF(raw_data!AB10="na",0,1))</f>
        <v>1</v>
      </c>
      <c r="AC10" s="30">
        <f>IF(raw_data!AC10="no",0,IF(raw_data!AC10="na",0,1))</f>
        <v>1</v>
      </c>
      <c r="AD10" s="30">
        <f>IF(raw_data!AD10="no",0,IF(raw_data!AD10="na",0,1))</f>
        <v>1</v>
      </c>
      <c r="AE10" s="30">
        <f>IF(raw_data!AE10="no",0,IF(raw_data!AE10="na",0,1))</f>
        <v>1</v>
      </c>
      <c r="AF10" s="30">
        <f>IF(raw_data!AF10="no",0,IF(raw_data!AF10="na",0,1))</f>
        <v>1</v>
      </c>
      <c r="AG10" s="30">
        <f>IF(raw_data!AG10="no",1,IF(raw_data!AG10="na",1,0))</f>
        <v>1</v>
      </c>
      <c r="AH10" s="30">
        <f>IF(raw_data!AH10="no",0,IF(raw_data!AH10="na",0,1))</f>
        <v>1</v>
      </c>
      <c r="AI10" s="30">
        <f>IF(raw_data!AI10="no idea",0,IF(raw_data!AI10="little idea",1,IF(raw_data!AI10="basic info",2,IF(raw_data!AI10="understand how it spreads",3,4))))</f>
        <v>3</v>
      </c>
      <c r="AJ10" s="30">
        <f>IF(raw_data!AJ10="true", 0, 1)</f>
        <v>0</v>
      </c>
      <c r="AK10" s="30">
        <f>IF(raw_data!AK10="no",0,IF(raw_data!AK10="don't know",0,1))</f>
        <v>1</v>
      </c>
      <c r="AL10" s="30">
        <f>IF(raw_data!AL10="very serious", 5, IF(raw_data!AL10="serious", 4, IF(raw_data!AL10="moderately serious", 3, IF(raw_data!AL10="slightly serious", 2, 1))))</f>
        <v>5</v>
      </c>
      <c r="AM10" s="30">
        <f>IF(raw_data!AM10="seriously concerned", 5, IF(raw_data!AM10="concerned", 4, IF(raw_data!AM10="slightly concerned", 3, IF(raw_data!AM10="not concerned at all", 2, 1))))</f>
        <v>3</v>
      </c>
      <c r="AN10" s="30">
        <f>IF(raw_data!AN10="strongly agree", 5, IF(raw_data!AN10="agree", 4, IF(raw_data!AN10="neutral", 3, IF(raw_data!AN10="disagree", 2, 1))))</f>
        <v>3</v>
      </c>
      <c r="AO10" s="30">
        <f>IF(raw_data!AO10="strongly agree", 5, IF(raw_data!AO10="agree", 4, IF(raw_data!AO10="neutral", 3, IF(raw_data!AO10="disagree", 2, 1))))</f>
        <v>5</v>
      </c>
      <c r="AP10" s="30">
        <f>IF(raw_data!AP10="strongly agree", 5, IF(raw_data!AP10="agree", 4, IF(raw_data!AP10="neutral", 3, IF(raw_data!AP10="disagree", 2, 1))))</f>
        <v>3</v>
      </c>
      <c r="AQ10" s="30">
        <f>IF(raw_data!AQ10="strongly agree", 5, IF(raw_data!AQ10="agree", 4, IF(raw_data!AQ10="neutral", 3, IF(raw_data!AQ10="disagree", 2, 1))))</f>
        <v>4</v>
      </c>
      <c r="AR10" s="30">
        <f>IF(raw_data!AR10="strongly agree", 5, IF(raw_data!AR10="agree", 4, IF(raw_data!AR10="neutral", 3, IF(raw_data!AR10="disagree", 2, 1))))</f>
        <v>2</v>
      </c>
      <c r="AS10" s="30">
        <f>IF(raw_data!AS10="strongly agree", 5, IF(raw_data!AS10="agree", 4, IF(raw_data!AS10="neutral", 3, IF(raw_data!AS10="disagree", 2, 1))))</f>
        <v>4</v>
      </c>
      <c r="AT10" s="30">
        <f>IF(raw_data!AT10="strongly agree", 5, IF(raw_data!AT10="agree", 4, IF(raw_data!AT10="neutral", 3, IF(raw_data!AT10="disagree", 2, 1))))</f>
        <v>3</v>
      </c>
      <c r="AU10" s="30">
        <f>IF(raw_data!AU10="strongly agree", 5, IF(raw_data!AU10="agree", 4, IF(raw_data!AU10="neutral", 3, IF(raw_data!AU10="disagree", 2, 1))))</f>
        <v>4</v>
      </c>
      <c r="AV10" s="30">
        <f>IF(raw_data!AV10="very strong influence", 5, IF(raw_data!AV10="substantial influence", 4, IF(raw_data!AV10="moderate influence", 3, IF(raw_data!AV10="limited influence", 2, 1))))</f>
        <v>1</v>
      </c>
      <c r="AW10" s="30">
        <f>IF(raw_data!AW10="very strong influence", 5, IF(raw_data!AW10="substantial influence", 4, IF(raw_data!AW10="moderate influence", 3, IF(raw_data!AW10="limited influence", 2, 1))))</f>
        <v>3</v>
      </c>
      <c r="AX10" s="30">
        <f>IF(raw_data!AX10="very strong influence", 5, IF(raw_data!AX10="substantial influence", 4, IF(raw_data!AX10="moderate influence", 3, IF(raw_data!AX10="limited influence", 2, 1))))</f>
        <v>5</v>
      </c>
      <c r="AY10" s="30">
        <f>IF(raw_data!AY10="very strong influence", 5, IF(raw_data!AY10="substantial influence", 4, IF(raw_data!AY10="moderate influence", 3, IF(raw_data!AY10="limited influence", 2, 1))))</f>
        <v>5</v>
      </c>
      <c r="AZ10" s="30">
        <f>IF(raw_data!AZ10="very strong influence", 5, IF(raw_data!AZ10="substantial influence", 4, IF(raw_data!AZ10="moderate influence", 3, IF(raw_data!AZ10="limited influence", 2, 1))))</f>
        <v>3</v>
      </c>
      <c r="BA10" s="30">
        <f>IF(raw_data!BA10="very strong influence", 5, IF(raw_data!BA10="substantial influence", 4, IF(raw_data!BA10="moderate influence", 3, IF(raw_data!BA10="limited influence", 2, 1))))</f>
        <v>4</v>
      </c>
      <c r="BB10" s="30">
        <f>IF(raw_data!BB10="very strong influence", 5, IF(raw_data!BB10="substantial influence", 4, IF(raw_data!BB10="moderate influence", 3, IF(raw_data!BB10="limited influence", 2, 1))))</f>
        <v>5</v>
      </c>
      <c r="BC10" s="30">
        <f>IF(raw_data!BC10="very strong influence", 5, IF(raw_data!BC10="substantial influence", 4, IF(raw_data!BC10="moderate influence", 3, IF(raw_data!BC10="limited influence", 2, 1))))</f>
        <v>5</v>
      </c>
      <c r="BD10" s="30">
        <f>IF(raw_data!BD10="very strong influence", 5, IF(raw_data!BD10="substantial influence", 4, IF(raw_data!BD10="moderate influence", 3, IF(raw_data!BD10="limited influence", 2, 1))))</f>
        <v>5</v>
      </c>
      <c r="BE10" s="30">
        <f>IF(raw_data!BE10="very strong influence", 5, IF(raw_data!BE10="substantial influence", 4, IF(raw_data!BE10="moderate influence", 3, IF(raw_data!BE10="limited influence", 2, 1))))</f>
        <v>4</v>
      </c>
      <c r="BF10" s="30">
        <f>IF(raw_data!BF10="very strong influence", 5, IF(raw_data!BF10="substantial influence", 4, IF(raw_data!BF10="moderate influence", 3, IF(raw_data!BF10="limited influence", 2, 1))))</f>
        <v>1</v>
      </c>
      <c r="BG10" s="30">
        <f>IF(raw_data!BG10="very strong influence", 5, IF(raw_data!BG10="substantial influence", 4, IF(raw_data!BG10="moderate influence", 3, IF(raw_data!BG10="limited influence", 2, 1))))</f>
        <v>1</v>
      </c>
      <c r="BH10" s="30">
        <f>IF(raw_data!BH10="no",0,IF(raw_data!BH10="na",0,1))</f>
        <v>1</v>
      </c>
      <c r="BI10" s="30">
        <f>IF(raw_data!BI10="no",0,IF(raw_data!BI10="na",0,1))</f>
        <v>1</v>
      </c>
      <c r="BJ10" s="30">
        <f>IF(raw_data!BJ10="no",0,IF(raw_data!BJ10="na",0,1))</f>
        <v>1</v>
      </c>
      <c r="BK10" s="30">
        <f>IF(raw_data!BK10="no",0,IF(raw_data!BK10="na",0,1))</f>
        <v>1</v>
      </c>
      <c r="BL10" s="30">
        <f>IF(raw_data!BL10="no",0,IF(raw_data!BL10="na",0,1))</f>
        <v>1</v>
      </c>
      <c r="BM10" s="30">
        <f>IF(raw_data!BM10="no",0,IF(raw_data!BM10="na",0,1))</f>
        <v>0</v>
      </c>
      <c r="BN10" s="30">
        <f>IF(raw_data!BN10="no",0,IF(raw_data!BN10="na",0,1))</f>
        <v>0</v>
      </c>
      <c r="BO10" s="30">
        <f>IF(raw_data!BO10="yes", 2, IF(raw_data!BO10="sometimes", 1, 0))</f>
        <v>2</v>
      </c>
      <c r="BP10" s="30">
        <f>IF(raw_data!BP10="na", 0, IF(raw_data!BP10="not required by law", 0, IF(raw_data!BP10="not required by business", 1, IF(raw_data!BP10="don't feel the need", 2, IF(raw_data!BP10="clients don't prefer", 3, 4)))))</f>
        <v>0</v>
      </c>
      <c r="BQ10" s="30">
        <f>IF(raw_data!BQ10="as prescribed", 0, IF(raw_data!BQ10="more than prescribed", 1, IF(raw_data!BQ10="stop before prescribed", 2, IF(raw_data!BQ10="as long as I feel", 3, 4))))</f>
        <v>2</v>
      </c>
      <c r="BR10" s="30">
        <f>IF(raw_data!BR10="yes", 1, 0)</f>
        <v>0</v>
      </c>
      <c r="BS10" s="30">
        <f>IF(raw_data!BS10="no",0,IF(raw_data!BS10="na",0,1))</f>
        <v>1</v>
      </c>
      <c r="BT10" s="30">
        <f>IF(raw_data!BT10="no",0,IF(raw_data!BT10="na",0,1))</f>
        <v>1</v>
      </c>
      <c r="BU10" s="30">
        <f>IF(raw_data!BU10="no",0,IF(raw_data!BU10="na",0,1))</f>
        <v>1</v>
      </c>
      <c r="BV10" s="30">
        <f>IF(raw_data!BV10="no",0,IF(raw_data!BV10="na",0,1))</f>
        <v>1</v>
      </c>
      <c r="BW10" s="30">
        <f>IF(raw_data!BW10="no",0,IF(raw_data!BW10="na",0,1))</f>
        <v>0</v>
      </c>
      <c r="BX10" s="30">
        <f>IF(raw_data!BX10="no",0,IF(raw_data!BX10="na",0,1))</f>
        <v>0</v>
      </c>
      <c r="BY10" s="30">
        <f>IF(raw_data!BY10="no",0,IF(raw_data!BY10="na",0,1))</f>
        <v>0</v>
      </c>
      <c r="BZ10" s="30">
        <f>IF(raw_data!BZ10="no",0,IF(raw_data!BZ10="na",0,1))</f>
        <v>0</v>
      </c>
      <c r="CA10" s="30">
        <f>IF(raw_data!CA10="no",0,IF(raw_data!CA10="na",0,1))</f>
        <v>0</v>
      </c>
      <c r="CB10" s="30">
        <f>IF(raw_data!CB10="no",0,IF(raw_data!CB10="na",0,1))</f>
        <v>0</v>
      </c>
      <c r="CC10" s="30">
        <f>IF(raw_data!CC10="no",0,IF(raw_data!CC10="na",0,1))</f>
        <v>1</v>
      </c>
      <c r="CD10" s="30">
        <f>IF(raw_data!CD10="no",0,IF(raw_data!CD10="na",0,1))</f>
        <v>0</v>
      </c>
      <c r="CE10" s="30">
        <f>IF(raw_data!CE10="no",0,IF(raw_data!CE10="na",0,1))</f>
        <v>0</v>
      </c>
      <c r="CF10" s="30">
        <f>IF(raw_data!CF10="no",0,IF(raw_data!CF10="na",0,1))</f>
        <v>0</v>
      </c>
      <c r="CG10" s="30">
        <f>IF(raw_data!CG10="no",0,IF(raw_data!CG10="na",0,1))</f>
        <v>1</v>
      </c>
      <c r="CH10" s="30">
        <f>IF(raw_data!CH10="no",0,IF(raw_data!CH10="na",0,1))</f>
        <v>0</v>
      </c>
      <c r="CI10" s="30">
        <f>IF(raw_data!CI10="no",0,IF(raw_data!CI10="na",0,1))</f>
        <v>0</v>
      </c>
      <c r="CJ10" s="30">
        <f>IF(raw_data!CJ10="no",0,IF(raw_data!CJ10="na",0,1))</f>
        <v>0</v>
      </c>
    </row>
    <row r="11" spans="1:88" x14ac:dyDescent="0.35">
      <c r="A11">
        <v>8</v>
      </c>
      <c r="B11" s="30">
        <f>IF(raw_data!B11="post-graduate",7,IF(raw_data!B11="graduate",6,IF(raw_data!B11="college",5,IF(raw_data!B11="technical",4,IF(raw_data!B11="high school",3,IF(raw_data!B11="elementary",2,IF(raw_data!B11="some schooling",1,0)))))))</f>
        <v>5</v>
      </c>
      <c r="C11" s="30">
        <f>IF(raw_data!C11="government vet",0,IF(raw_data!C11="non-government vet",1,IF(raw_data!C11="para-vet",2,IF(raw_data!C11="animal health worker",2,IF(raw_data!C11="animal health authority",3,4)))))</f>
        <v>2</v>
      </c>
      <c r="D11" s="30">
        <f>2020 + (raw_data!D11 * -1)</f>
        <v>35</v>
      </c>
      <c r="E11" s="30">
        <f>IF(raw_data!E11="less than 1 yr", 0, IF(raw_data!E11="1-2 yrs", 1, IF(raw_data!E11="2-5 yrs", 2, IF(raw_data!E11="5-10 yrs", 3, 4))))</f>
        <v>3</v>
      </c>
      <c r="F11" s="30">
        <f>IF(raw_data!F11="male", 0, IF(raw_data!F11="female", 1, 2))</f>
        <v>1</v>
      </c>
      <c r="G11" s="30">
        <f>IF(raw_data!G11="no",0,IF(raw_data!G11="na",0,1))</f>
        <v>1</v>
      </c>
      <c r="H11" s="30">
        <f>IF(raw_data!H11="no",0,IF(raw_data!H11="na",0,1))</f>
        <v>1</v>
      </c>
      <c r="I11" s="30">
        <f>IF(raw_data!I11="no",0,IF(raw_data!I11="na",0,1))</f>
        <v>0</v>
      </c>
      <c r="J11" s="30">
        <f>IF(raw_data!J11="no",0,IF(raw_data!J11="na",0,1))</f>
        <v>1</v>
      </c>
      <c r="K11" s="30">
        <f>IF(raw_data!K11="no",0,IF(raw_data!K11="na",0,1))</f>
        <v>0</v>
      </c>
      <c r="L11" s="30">
        <f>IF(raw_data!L11="no",0,IF(raw_data!L11="na",0,1))</f>
        <v>0</v>
      </c>
      <c r="M11" s="30">
        <f>IF(raw_data!M11="no",0,IF(raw_data!M11="don't know",0,1))</f>
        <v>1</v>
      </c>
      <c r="N11" s="30">
        <f>IF(raw_data!N11="no",0,IF(raw_data!N11="na",0,1))</f>
        <v>1</v>
      </c>
      <c r="O11" s="30">
        <f>IF(raw_data!O11="no",0,IF(raw_data!O11="na",0,1))</f>
        <v>1</v>
      </c>
      <c r="P11" s="30">
        <f>IF(raw_data!P11="no",0,IF(raw_data!P11="na",0,1))</f>
        <v>1</v>
      </c>
      <c r="Q11" s="30">
        <f>IF(raw_data!Q11="no",0,IF(raw_data!Q11="na",0,1))</f>
        <v>1</v>
      </c>
      <c r="R11" s="30">
        <f>IF(raw_data!R11="no",0,IF(raw_data!R11="don't know",0,1))</f>
        <v>1</v>
      </c>
      <c r="S11" s="30">
        <f>IF(raw_data!S11="no",0,IF(raw_data!S11="don't know",0,1))</f>
        <v>1</v>
      </c>
      <c r="T11" s="30">
        <f>IF(raw_data!T11="no",0,IF(raw_data!T11="don't know",0,1))</f>
        <v>1</v>
      </c>
      <c r="U11" s="30">
        <f>IF(raw_data!U11="no",0,IF(raw_data!U11="na",0,1))</f>
        <v>0</v>
      </c>
      <c r="V11" s="30">
        <f>IF(raw_data!V11="no",0,IF(raw_data!V11="na",0,1))</f>
        <v>0</v>
      </c>
      <c r="W11" s="30">
        <f>IF(raw_data!W11="no",0,IF(raw_data!W11="na",0,1))</f>
        <v>0</v>
      </c>
      <c r="X11" s="30">
        <f>IF(raw_data!X11="no",0,IF(raw_data!X11="na",0,1))</f>
        <v>1</v>
      </c>
      <c r="Y11" s="30">
        <f>IF(raw_data!Y11="no",0,IF(raw_data!Y11="na",0,1))</f>
        <v>0</v>
      </c>
      <c r="Z11" s="30">
        <f>IF(raw_data!Z11="no",0,IF(raw_data!Z11="na",0,1))</f>
        <v>1</v>
      </c>
      <c r="AA11" s="30">
        <f>IF(raw_data!AA11="no",0,IF(raw_data!AA11="na",0,1))</f>
        <v>1</v>
      </c>
      <c r="AB11" s="30">
        <f>IF(raw_data!AB11="no",0,IF(raw_data!AB11="na",0,1))</f>
        <v>1</v>
      </c>
      <c r="AC11" s="30">
        <f>IF(raw_data!AC11="no",0,IF(raw_data!AC11="na",0,1))</f>
        <v>1</v>
      </c>
      <c r="AD11" s="30">
        <f>IF(raw_data!AD11="no",0,IF(raw_data!AD11="na",0,1))</f>
        <v>1</v>
      </c>
      <c r="AE11" s="30">
        <f>IF(raw_data!AE11="no",0,IF(raw_data!AE11="na",0,1))</f>
        <v>1</v>
      </c>
      <c r="AF11" s="30">
        <f>IF(raw_data!AF11="no",0,IF(raw_data!AF11="na",0,1))</f>
        <v>1</v>
      </c>
      <c r="AG11" s="30">
        <f>IF(raw_data!AG11="no",1,IF(raw_data!AG11="na",1,0))</f>
        <v>1</v>
      </c>
      <c r="AH11" s="30">
        <f>IF(raw_data!AH11="no",0,IF(raw_data!AH11="na",0,1))</f>
        <v>1</v>
      </c>
      <c r="AI11" s="30">
        <f>IF(raw_data!AI11="no idea",0,IF(raw_data!AI11="little idea",1,IF(raw_data!AI11="basic info",2,IF(raw_data!AI11="understand how it spreads",3,4))))</f>
        <v>2</v>
      </c>
      <c r="AJ11" s="30">
        <f>IF(raw_data!AJ11="true", 0, 1)</f>
        <v>1</v>
      </c>
      <c r="AK11" s="30">
        <f>IF(raw_data!AK11="no",0,IF(raw_data!AK11="don't know",0,1))</f>
        <v>1</v>
      </c>
      <c r="AL11" s="30">
        <f>IF(raw_data!AL11="very serious", 5, IF(raw_data!AL11="serious", 4, IF(raw_data!AL11="moderately serious", 3, IF(raw_data!AL11="slightly serious", 2, 1))))</f>
        <v>5</v>
      </c>
      <c r="AM11" s="30">
        <f>IF(raw_data!AM11="seriously concerned", 5, IF(raw_data!AM11="concerned", 4, IF(raw_data!AM11="slightly concerned", 3, IF(raw_data!AM11="not concerned at all", 2, 1))))</f>
        <v>4</v>
      </c>
      <c r="AN11" s="30">
        <f>IF(raw_data!AN11="strongly agree", 5, IF(raw_data!AN11="agree", 4, IF(raw_data!AN11="neutral", 3, IF(raw_data!AN11="disagree", 2, 1))))</f>
        <v>1</v>
      </c>
      <c r="AO11" s="30">
        <f>IF(raw_data!AO11="strongly agree", 5, IF(raw_data!AO11="agree", 4, IF(raw_data!AO11="neutral", 3, IF(raw_data!AO11="disagree", 2, 1))))</f>
        <v>5</v>
      </c>
      <c r="AP11" s="30">
        <f>IF(raw_data!AP11="strongly agree", 5, IF(raw_data!AP11="agree", 4, IF(raw_data!AP11="neutral", 3, IF(raw_data!AP11="disagree", 2, 1))))</f>
        <v>3</v>
      </c>
      <c r="AQ11" s="30">
        <f>IF(raw_data!AQ11="strongly agree", 5, IF(raw_data!AQ11="agree", 4, IF(raw_data!AQ11="neutral", 3, IF(raw_data!AQ11="disagree", 2, 1))))</f>
        <v>4</v>
      </c>
      <c r="AR11" s="30">
        <f>IF(raw_data!AR11="strongly agree", 5, IF(raw_data!AR11="agree", 4, IF(raw_data!AR11="neutral", 3, IF(raw_data!AR11="disagree", 2, 1))))</f>
        <v>2</v>
      </c>
      <c r="AS11" s="30">
        <f>IF(raw_data!AS11="strongly agree", 5, IF(raw_data!AS11="agree", 4, IF(raw_data!AS11="neutral", 3, IF(raw_data!AS11="disagree", 2, 1))))</f>
        <v>4</v>
      </c>
      <c r="AT11" s="30">
        <f>IF(raw_data!AT11="strongly agree", 5, IF(raw_data!AT11="agree", 4, IF(raw_data!AT11="neutral", 3, IF(raw_data!AT11="disagree", 2, 1))))</f>
        <v>4</v>
      </c>
      <c r="AU11" s="30">
        <f>IF(raw_data!AU11="strongly agree", 5, IF(raw_data!AU11="agree", 4, IF(raw_data!AU11="neutral", 3, IF(raw_data!AU11="disagree", 2, 1))))</f>
        <v>4</v>
      </c>
      <c r="AV11" s="30">
        <f>IF(raw_data!AV11="very strong influence", 5, IF(raw_data!AV11="substantial influence", 4, IF(raw_data!AV11="moderate influence", 3, IF(raw_data!AV11="limited influence", 2, 1))))</f>
        <v>2</v>
      </c>
      <c r="AW11" s="30">
        <f>IF(raw_data!AW11="very strong influence", 5, IF(raw_data!AW11="substantial influence", 4, IF(raw_data!AW11="moderate influence", 3, IF(raw_data!AW11="limited influence", 2, 1))))</f>
        <v>3</v>
      </c>
      <c r="AX11" s="30">
        <f>IF(raw_data!AX11="very strong influence", 5, IF(raw_data!AX11="substantial influence", 4, IF(raw_data!AX11="moderate influence", 3, IF(raw_data!AX11="limited influence", 2, 1))))</f>
        <v>5</v>
      </c>
      <c r="AY11" s="30">
        <f>IF(raw_data!AY11="very strong influence", 5, IF(raw_data!AY11="substantial influence", 4, IF(raw_data!AY11="moderate influence", 3, IF(raw_data!AY11="limited influence", 2, 1))))</f>
        <v>5</v>
      </c>
      <c r="AZ11" s="30">
        <f>IF(raw_data!AZ11="very strong influence", 5, IF(raw_data!AZ11="substantial influence", 4, IF(raw_data!AZ11="moderate influence", 3, IF(raw_data!AZ11="limited influence", 2, 1))))</f>
        <v>3</v>
      </c>
      <c r="BA11" s="30">
        <f>IF(raw_data!BA11="very strong influence", 5, IF(raw_data!BA11="substantial influence", 4, IF(raw_data!BA11="moderate influence", 3, IF(raw_data!BA11="limited influence", 2, 1))))</f>
        <v>4</v>
      </c>
      <c r="BB11" s="30">
        <f>IF(raw_data!BB11="very strong influence", 5, IF(raw_data!BB11="substantial influence", 4, IF(raw_data!BB11="moderate influence", 3, IF(raw_data!BB11="limited influence", 2, 1))))</f>
        <v>5</v>
      </c>
      <c r="BC11" s="30">
        <f>IF(raw_data!BC11="very strong influence", 5, IF(raw_data!BC11="substantial influence", 4, IF(raw_data!BC11="moderate influence", 3, IF(raw_data!BC11="limited influence", 2, 1))))</f>
        <v>5</v>
      </c>
      <c r="BD11" s="30">
        <f>IF(raw_data!BD11="very strong influence", 5, IF(raw_data!BD11="substantial influence", 4, IF(raw_data!BD11="moderate influence", 3, IF(raw_data!BD11="limited influence", 2, 1))))</f>
        <v>5</v>
      </c>
      <c r="BE11" s="30">
        <f>IF(raw_data!BE11="very strong influence", 5, IF(raw_data!BE11="substantial influence", 4, IF(raw_data!BE11="moderate influence", 3, IF(raw_data!BE11="limited influence", 2, 1))))</f>
        <v>4</v>
      </c>
      <c r="BF11" s="30">
        <f>IF(raw_data!BF11="very strong influence", 5, IF(raw_data!BF11="substantial influence", 4, IF(raw_data!BF11="moderate influence", 3, IF(raw_data!BF11="limited influence", 2, 1))))</f>
        <v>1</v>
      </c>
      <c r="BG11" s="30">
        <f>IF(raw_data!BG11="very strong influence", 5, IF(raw_data!BG11="substantial influence", 4, IF(raw_data!BG11="moderate influence", 3, IF(raw_data!BG11="limited influence", 2, 1))))</f>
        <v>1</v>
      </c>
      <c r="BH11" s="30">
        <f>IF(raw_data!BH11="no",0,IF(raw_data!BH11="na",0,1))</f>
        <v>1</v>
      </c>
      <c r="BI11" s="30">
        <f>IF(raw_data!BI11="no",0,IF(raw_data!BI11="na",0,1))</f>
        <v>1</v>
      </c>
      <c r="BJ11" s="30">
        <f>IF(raw_data!BJ11="no",0,IF(raw_data!BJ11="na",0,1))</f>
        <v>1</v>
      </c>
      <c r="BK11" s="30">
        <f>IF(raw_data!BK11="no",0,IF(raw_data!BK11="na",0,1))</f>
        <v>1</v>
      </c>
      <c r="BL11" s="30">
        <f>IF(raw_data!BL11="no",0,IF(raw_data!BL11="na",0,1))</f>
        <v>1</v>
      </c>
      <c r="BM11" s="30">
        <f>IF(raw_data!BM11="no",0,IF(raw_data!BM11="na",0,1))</f>
        <v>0</v>
      </c>
      <c r="BN11" s="30">
        <f>IF(raw_data!BN11="no",0,IF(raw_data!BN11="na",0,1))</f>
        <v>0</v>
      </c>
      <c r="BO11" s="30">
        <f>IF(raw_data!BO11="yes", 2, IF(raw_data!BO11="sometimes", 1, 0))</f>
        <v>2</v>
      </c>
      <c r="BP11" s="30">
        <f>IF(raw_data!BP11="na", 0, IF(raw_data!BP11="not required by law", 0, IF(raw_data!BP11="not required by business", 1, IF(raw_data!BP11="don't feel the need", 2, IF(raw_data!BP11="clients don't prefer", 3, 4)))))</f>
        <v>0</v>
      </c>
      <c r="BQ11" s="30">
        <f>IF(raw_data!BQ11="as prescribed", 0, IF(raw_data!BQ11="more than prescribed", 1, IF(raw_data!BQ11="stop before prescribed", 2, IF(raw_data!BQ11="as long as I feel", 3, 4))))</f>
        <v>1</v>
      </c>
      <c r="BR11" s="30">
        <f>IF(raw_data!BR11="yes", 1, 0)</f>
        <v>0</v>
      </c>
      <c r="BS11" s="30">
        <f>IF(raw_data!BS11="no",0,IF(raw_data!BS11="na",0,1))</f>
        <v>1</v>
      </c>
      <c r="BT11" s="30">
        <f>IF(raw_data!BT11="no",0,IF(raw_data!BT11="na",0,1))</f>
        <v>1</v>
      </c>
      <c r="BU11" s="30">
        <f>IF(raw_data!BU11="no",0,IF(raw_data!BU11="na",0,1))</f>
        <v>0</v>
      </c>
      <c r="BV11" s="30">
        <f>IF(raw_data!BV11="no",0,IF(raw_data!BV11="na",0,1))</f>
        <v>1</v>
      </c>
      <c r="BW11" s="30">
        <f>IF(raw_data!BW11="no",0,IF(raw_data!BW11="na",0,1))</f>
        <v>0</v>
      </c>
      <c r="BX11" s="30">
        <f>IF(raw_data!BX11="no",0,IF(raw_data!BX11="na",0,1))</f>
        <v>0</v>
      </c>
      <c r="BY11" s="30">
        <f>IF(raw_data!BY11="no",0,IF(raw_data!BY11="na",0,1))</f>
        <v>0</v>
      </c>
      <c r="BZ11" s="30">
        <f>IF(raw_data!BZ11="no",0,IF(raw_data!BZ11="na",0,1))</f>
        <v>1</v>
      </c>
      <c r="CA11" s="30">
        <f>IF(raw_data!CA11="no",0,IF(raw_data!CA11="na",0,1))</f>
        <v>1</v>
      </c>
      <c r="CB11" s="30">
        <f>IF(raw_data!CB11="no",0,IF(raw_data!CB11="na",0,1))</f>
        <v>0</v>
      </c>
      <c r="CC11" s="30">
        <f>IF(raw_data!CC11="no",0,IF(raw_data!CC11="na",0,1))</f>
        <v>1</v>
      </c>
      <c r="CD11" s="30">
        <f>IF(raw_data!CD11="no",0,IF(raw_data!CD11="na",0,1))</f>
        <v>0</v>
      </c>
      <c r="CE11" s="30">
        <f>IF(raw_data!CE11="no",0,IF(raw_data!CE11="na",0,1))</f>
        <v>0</v>
      </c>
      <c r="CF11" s="30">
        <f>IF(raw_data!CF11="no",0,IF(raw_data!CF11="na",0,1))</f>
        <v>1</v>
      </c>
      <c r="CG11" s="30">
        <f>IF(raw_data!CG11="no",0,IF(raw_data!CG11="na",0,1))</f>
        <v>1</v>
      </c>
      <c r="CH11" s="30">
        <f>IF(raw_data!CH11="no",0,IF(raw_data!CH11="na",0,1))</f>
        <v>0</v>
      </c>
      <c r="CI11" s="30">
        <f>IF(raw_data!CI11="no",0,IF(raw_data!CI11="na",0,1))</f>
        <v>0</v>
      </c>
      <c r="CJ11" s="30">
        <f>IF(raw_data!CJ11="no",0,IF(raw_data!CJ11="na",0,1))</f>
        <v>0</v>
      </c>
    </row>
    <row r="12" spans="1:88" x14ac:dyDescent="0.35">
      <c r="A12">
        <v>9</v>
      </c>
      <c r="B12" s="30">
        <f>IF(raw_data!B12="post-graduate",7,IF(raw_data!B12="graduate",6,IF(raw_data!B12="college",5,IF(raw_data!B12="technical",4,IF(raw_data!B12="high school",3,IF(raw_data!B12="elementary",2,IF(raw_data!B12="some schooling",1,0)))))))</f>
        <v>4</v>
      </c>
      <c r="C12" s="30">
        <f>IF(raw_data!C12="government vet",0,IF(raw_data!C12="non-government vet",1,IF(raw_data!C12="para-vet",2,IF(raw_data!C12="animal health worker",2,IF(raw_data!C12="animal health authority",3,4)))))</f>
        <v>4</v>
      </c>
      <c r="D12" s="30">
        <f>2020 + (raw_data!D12 * -1)</f>
        <v>29</v>
      </c>
      <c r="E12" s="30">
        <f>IF(raw_data!E12="less than 1 yr", 0, IF(raw_data!E12="1-2 yrs", 1, IF(raw_data!E12="2-5 yrs", 2, IF(raw_data!E12="5-10 yrs", 3, 4))))</f>
        <v>2</v>
      </c>
      <c r="F12" s="30">
        <f>IF(raw_data!F12="male", 0, IF(raw_data!F12="female", 1, 2))</f>
        <v>0</v>
      </c>
      <c r="G12" s="30">
        <f>IF(raw_data!G12="no",0,IF(raw_data!G12="na",0,1))</f>
        <v>1</v>
      </c>
      <c r="H12" s="30">
        <f>IF(raw_data!H12="no",0,IF(raw_data!H12="na",0,1))</f>
        <v>0</v>
      </c>
      <c r="I12" s="30">
        <f>IF(raw_data!I12="no",0,IF(raw_data!I12="na",0,1))</f>
        <v>0</v>
      </c>
      <c r="J12" s="30">
        <f>IF(raw_data!J12="no",0,IF(raw_data!J12="na",0,1))</f>
        <v>1</v>
      </c>
      <c r="K12" s="30">
        <f>IF(raw_data!K12="no",0,IF(raw_data!K12="na",0,1))</f>
        <v>0</v>
      </c>
      <c r="L12" s="30">
        <f>IF(raw_data!L12="no",0,IF(raw_data!L12="na",0,1))</f>
        <v>0</v>
      </c>
      <c r="M12" s="30">
        <f>IF(raw_data!M12="no",0,IF(raw_data!M12="don't know",0,1))</f>
        <v>1</v>
      </c>
      <c r="N12" s="30">
        <f>IF(raw_data!N12="no",0,IF(raw_data!N12="na",0,1))</f>
        <v>1</v>
      </c>
      <c r="O12" s="30">
        <f>IF(raw_data!O12="no",0,IF(raw_data!O12="na",0,1))</f>
        <v>1</v>
      </c>
      <c r="P12" s="30">
        <f>IF(raw_data!P12="no",0,IF(raw_data!P12="na",0,1))</f>
        <v>1</v>
      </c>
      <c r="Q12" s="30">
        <f>IF(raw_data!Q12="no",0,IF(raw_data!Q12="na",0,1))</f>
        <v>0</v>
      </c>
      <c r="R12" s="30">
        <f>IF(raw_data!R12="no",0,IF(raw_data!R12="don't know",0,1))</f>
        <v>1</v>
      </c>
      <c r="S12" s="30">
        <f>IF(raw_data!S12="no",0,IF(raw_data!S12="don't know",0,1))</f>
        <v>0</v>
      </c>
      <c r="T12" s="30">
        <f>IF(raw_data!T12="no",0,IF(raw_data!T12="don't know",0,1))</f>
        <v>0</v>
      </c>
      <c r="U12" s="30">
        <f>IF(raw_data!U12="no",0,IF(raw_data!U12="na",0,1))</f>
        <v>0</v>
      </c>
      <c r="V12" s="30">
        <f>IF(raw_data!V12="no",0,IF(raw_data!V12="na",0,1))</f>
        <v>0</v>
      </c>
      <c r="W12" s="30">
        <f>IF(raw_data!W12="no",0,IF(raw_data!W12="na",0,1))</f>
        <v>0</v>
      </c>
      <c r="X12" s="30">
        <f>IF(raw_data!X12="no",0,IF(raw_data!X12="na",0,1))</f>
        <v>0</v>
      </c>
      <c r="Y12" s="30">
        <f>IF(raw_data!Y12="no",0,IF(raw_data!Y12="na",0,1))</f>
        <v>0</v>
      </c>
      <c r="Z12" s="30">
        <f>IF(raw_data!Z12="no",0,IF(raw_data!Z12="na",0,1))</f>
        <v>0</v>
      </c>
      <c r="AA12" s="30">
        <f>IF(raw_data!AA12="no",0,IF(raw_data!AA12="na",0,1))</f>
        <v>1</v>
      </c>
      <c r="AB12" s="30">
        <f>IF(raw_data!AB12="no",0,IF(raw_data!AB12="na",0,1))</f>
        <v>1</v>
      </c>
      <c r="AC12" s="30">
        <f>IF(raw_data!AC12="no",0,IF(raw_data!AC12="na",0,1))</f>
        <v>1</v>
      </c>
      <c r="AD12" s="30">
        <f>IF(raw_data!AD12="no",0,IF(raw_data!AD12="na",0,1))</f>
        <v>1</v>
      </c>
      <c r="AE12" s="30">
        <f>IF(raw_data!AE12="no",0,IF(raw_data!AE12="na",0,1))</f>
        <v>1</v>
      </c>
      <c r="AF12" s="30">
        <f>IF(raw_data!AF12="no",0,IF(raw_data!AF12="na",0,1))</f>
        <v>1</v>
      </c>
      <c r="AG12" s="30">
        <f>IF(raw_data!AG12="no",1,IF(raw_data!AG12="na",1,0))</f>
        <v>0</v>
      </c>
      <c r="AH12" s="30">
        <f>IF(raw_data!AH12="no",0,IF(raw_data!AH12="na",0,1))</f>
        <v>1</v>
      </c>
      <c r="AI12" s="30">
        <f>IF(raw_data!AI12="no idea",0,IF(raw_data!AI12="little idea",1,IF(raw_data!AI12="basic info",2,IF(raw_data!AI12="understand how it spreads",3,4))))</f>
        <v>1</v>
      </c>
      <c r="AJ12" s="30">
        <f>IF(raw_data!AJ12="true", 0, 1)</f>
        <v>0</v>
      </c>
      <c r="AK12" s="30">
        <f>IF(raw_data!AK12="no",0,IF(raw_data!AK12="don't know",0,1))</f>
        <v>1</v>
      </c>
      <c r="AL12" s="30">
        <f>IF(raw_data!AL12="very serious", 5, IF(raw_data!AL12="serious", 4, IF(raw_data!AL12="moderately serious", 3, IF(raw_data!AL12="slightly serious", 2, 1))))</f>
        <v>5</v>
      </c>
      <c r="AM12" s="30">
        <f>IF(raw_data!AM12="seriously concerned", 5, IF(raw_data!AM12="concerned", 4, IF(raw_data!AM12="slightly concerned", 3, IF(raw_data!AM12="not concerned at all", 2, 1))))</f>
        <v>3</v>
      </c>
      <c r="AN12" s="30">
        <f>IF(raw_data!AN12="strongly agree", 5, IF(raw_data!AN12="agree", 4, IF(raw_data!AN12="neutral", 3, IF(raw_data!AN12="disagree", 2, 1))))</f>
        <v>4</v>
      </c>
      <c r="AO12" s="30">
        <f>IF(raw_data!AO12="strongly agree", 5, IF(raw_data!AO12="agree", 4, IF(raw_data!AO12="neutral", 3, IF(raw_data!AO12="disagree", 2, 1))))</f>
        <v>5</v>
      </c>
      <c r="AP12" s="30">
        <f>IF(raw_data!AP12="strongly agree", 5, IF(raw_data!AP12="agree", 4, IF(raw_data!AP12="neutral", 3, IF(raw_data!AP12="disagree", 2, 1))))</f>
        <v>4</v>
      </c>
      <c r="AQ12" s="30">
        <f>IF(raw_data!AQ12="strongly agree", 5, IF(raw_data!AQ12="agree", 4, IF(raw_data!AQ12="neutral", 3, IF(raw_data!AQ12="disagree", 2, 1))))</f>
        <v>3</v>
      </c>
      <c r="AR12" s="30">
        <f>IF(raw_data!AR12="strongly agree", 5, IF(raw_data!AR12="agree", 4, IF(raw_data!AR12="neutral", 3, IF(raw_data!AR12="disagree", 2, 1))))</f>
        <v>3</v>
      </c>
      <c r="AS12" s="30">
        <f>IF(raw_data!AS12="strongly agree", 5, IF(raw_data!AS12="agree", 4, IF(raw_data!AS12="neutral", 3, IF(raw_data!AS12="disagree", 2, 1))))</f>
        <v>4</v>
      </c>
      <c r="AT12" s="30">
        <f>IF(raw_data!AT12="strongly agree", 5, IF(raw_data!AT12="agree", 4, IF(raw_data!AT12="neutral", 3, IF(raw_data!AT12="disagree", 2, 1))))</f>
        <v>3</v>
      </c>
      <c r="AU12" s="30">
        <f>IF(raw_data!AU12="strongly agree", 5, IF(raw_data!AU12="agree", 4, IF(raw_data!AU12="neutral", 3, IF(raw_data!AU12="disagree", 2, 1))))</f>
        <v>4</v>
      </c>
      <c r="AV12" s="30">
        <f>IF(raw_data!AV12="very strong influence", 5, IF(raw_data!AV12="substantial influence", 4, IF(raw_data!AV12="moderate influence", 3, IF(raw_data!AV12="limited influence", 2, 1))))</f>
        <v>2</v>
      </c>
      <c r="AW12" s="30">
        <f>IF(raw_data!AW12="very strong influence", 5, IF(raw_data!AW12="substantial influence", 4, IF(raw_data!AW12="moderate influence", 3, IF(raw_data!AW12="limited influence", 2, 1))))</f>
        <v>3</v>
      </c>
      <c r="AX12" s="30">
        <f>IF(raw_data!AX12="very strong influence", 5, IF(raw_data!AX12="substantial influence", 4, IF(raw_data!AX12="moderate influence", 3, IF(raw_data!AX12="limited influence", 2, 1))))</f>
        <v>5</v>
      </c>
      <c r="AY12" s="30">
        <f>IF(raw_data!AY12="very strong influence", 5, IF(raw_data!AY12="substantial influence", 4, IF(raw_data!AY12="moderate influence", 3, IF(raw_data!AY12="limited influence", 2, 1))))</f>
        <v>5</v>
      </c>
      <c r="AZ12" s="30">
        <f>IF(raw_data!AZ12="very strong influence", 5, IF(raw_data!AZ12="substantial influence", 4, IF(raw_data!AZ12="moderate influence", 3, IF(raw_data!AZ12="limited influence", 2, 1))))</f>
        <v>2</v>
      </c>
      <c r="BA12" s="30">
        <f>IF(raw_data!BA12="very strong influence", 5, IF(raw_data!BA12="substantial influence", 4, IF(raw_data!BA12="moderate influence", 3, IF(raw_data!BA12="limited influence", 2, 1))))</f>
        <v>2</v>
      </c>
      <c r="BB12" s="30">
        <f>IF(raw_data!BB12="very strong influence", 5, IF(raw_data!BB12="substantial influence", 4, IF(raw_data!BB12="moderate influence", 3, IF(raw_data!BB12="limited influence", 2, 1))))</f>
        <v>5</v>
      </c>
      <c r="BC12" s="30">
        <f>IF(raw_data!BC12="very strong influence", 5, IF(raw_data!BC12="substantial influence", 4, IF(raw_data!BC12="moderate influence", 3, IF(raw_data!BC12="limited influence", 2, 1))))</f>
        <v>5</v>
      </c>
      <c r="BD12" s="30">
        <f>IF(raw_data!BD12="very strong influence", 5, IF(raw_data!BD12="substantial influence", 4, IF(raw_data!BD12="moderate influence", 3, IF(raw_data!BD12="limited influence", 2, 1))))</f>
        <v>5</v>
      </c>
      <c r="BE12" s="30">
        <f>IF(raw_data!BE12="very strong influence", 5, IF(raw_data!BE12="substantial influence", 4, IF(raw_data!BE12="moderate influence", 3, IF(raw_data!BE12="limited influence", 2, 1))))</f>
        <v>4</v>
      </c>
      <c r="BF12" s="30">
        <f>IF(raw_data!BF12="very strong influence", 5, IF(raw_data!BF12="substantial influence", 4, IF(raw_data!BF12="moderate influence", 3, IF(raw_data!BF12="limited influence", 2, 1))))</f>
        <v>1</v>
      </c>
      <c r="BG12" s="30">
        <f>IF(raw_data!BG12="very strong influence", 5, IF(raw_data!BG12="substantial influence", 4, IF(raw_data!BG12="moderate influence", 3, IF(raw_data!BG12="limited influence", 2, 1))))</f>
        <v>1</v>
      </c>
      <c r="BH12" s="30">
        <f>IF(raw_data!BH12="no",0,IF(raw_data!BH12="na",0,1))</f>
        <v>1</v>
      </c>
      <c r="BI12" s="30">
        <f>IF(raw_data!BI12="no",0,IF(raw_data!BI12="na",0,1))</f>
        <v>1</v>
      </c>
      <c r="BJ12" s="30">
        <f>IF(raw_data!BJ12="no",0,IF(raw_data!BJ12="na",0,1))</f>
        <v>1</v>
      </c>
      <c r="BK12" s="30">
        <f>IF(raw_data!BK12="no",0,IF(raw_data!BK12="na",0,1))</f>
        <v>1</v>
      </c>
      <c r="BL12" s="30">
        <f>IF(raw_data!BL12="no",0,IF(raw_data!BL12="na",0,1))</f>
        <v>1</v>
      </c>
      <c r="BM12" s="30">
        <f>IF(raw_data!BM12="no",0,IF(raw_data!BM12="na",0,1))</f>
        <v>0</v>
      </c>
      <c r="BN12" s="30">
        <f>IF(raw_data!BN12="no",0,IF(raw_data!BN12="na",0,1))</f>
        <v>0</v>
      </c>
      <c r="BO12" s="30">
        <f>IF(raw_data!BO12="yes", 2, IF(raw_data!BO12="sometimes", 1, 0))</f>
        <v>1</v>
      </c>
      <c r="BP12" s="30">
        <f>IF(raw_data!BP12="na", 0, IF(raw_data!BP12="not required by law", 0, IF(raw_data!BP12="not required by business", 1, IF(raw_data!BP12="don't feel the need", 2, IF(raw_data!BP12="clients don't prefer", 3, 4)))))</f>
        <v>3</v>
      </c>
      <c r="BQ12" s="30">
        <f>IF(raw_data!BQ12="as prescribed", 0, IF(raw_data!BQ12="more than prescribed", 1, IF(raw_data!BQ12="stop before prescribed", 2, IF(raw_data!BQ12="as long as I feel", 3, 4))))</f>
        <v>3</v>
      </c>
      <c r="BR12" s="30">
        <f>IF(raw_data!BR12="yes", 1, 0)</f>
        <v>0</v>
      </c>
      <c r="BS12" s="30">
        <f>IF(raw_data!BS12="no",0,IF(raw_data!BS12="na",0,1))</f>
        <v>1</v>
      </c>
      <c r="BT12" s="30">
        <f>IF(raw_data!BT12="no",0,IF(raw_data!BT12="na",0,1))</f>
        <v>0</v>
      </c>
      <c r="BU12" s="30">
        <f>IF(raw_data!BU12="no",0,IF(raw_data!BU12="na",0,1))</f>
        <v>0</v>
      </c>
      <c r="BV12" s="30">
        <f>IF(raw_data!BV12="no",0,IF(raw_data!BV12="na",0,1))</f>
        <v>1</v>
      </c>
      <c r="BW12" s="30">
        <f>IF(raw_data!BW12="no",0,IF(raw_data!BW12="na",0,1))</f>
        <v>0</v>
      </c>
      <c r="BX12" s="30">
        <f>IF(raw_data!BX12="no",0,IF(raw_data!BX12="na",0,1))</f>
        <v>0</v>
      </c>
      <c r="BY12" s="30">
        <f>IF(raw_data!BY12="no",0,IF(raw_data!BY12="na",0,1))</f>
        <v>1</v>
      </c>
      <c r="BZ12" s="30">
        <f>IF(raw_data!BZ12="no",0,IF(raw_data!BZ12="na",0,1))</f>
        <v>0</v>
      </c>
      <c r="CA12" s="30">
        <f>IF(raw_data!CA12="no",0,IF(raw_data!CA12="na",0,1))</f>
        <v>0</v>
      </c>
      <c r="CB12" s="30">
        <f>IF(raw_data!CB12="no",0,IF(raw_data!CB12="na",0,1))</f>
        <v>0</v>
      </c>
      <c r="CC12" s="30">
        <f>IF(raw_data!CC12="no",0,IF(raw_data!CC12="na",0,1))</f>
        <v>0</v>
      </c>
      <c r="CD12" s="30">
        <f>IF(raw_data!CD12="no",0,IF(raw_data!CD12="na",0,1))</f>
        <v>0</v>
      </c>
      <c r="CE12" s="30">
        <f>IF(raw_data!CE12="no",0,IF(raw_data!CE12="na",0,1))</f>
        <v>1</v>
      </c>
      <c r="CF12" s="30">
        <f>IF(raw_data!CF12="no",0,IF(raw_data!CF12="na",0,1))</f>
        <v>0</v>
      </c>
      <c r="CG12" s="30">
        <f>IF(raw_data!CG12="no",0,IF(raw_data!CG12="na",0,1))</f>
        <v>1</v>
      </c>
      <c r="CH12" s="30">
        <f>IF(raw_data!CH12="no",0,IF(raw_data!CH12="na",0,1))</f>
        <v>0</v>
      </c>
      <c r="CI12" s="30">
        <f>IF(raw_data!CI12="no",0,IF(raw_data!CI12="na",0,1))</f>
        <v>0</v>
      </c>
      <c r="CJ12" s="30">
        <f>IF(raw_data!CJ12="no",0,IF(raw_data!CJ12="na",0,1))</f>
        <v>0</v>
      </c>
    </row>
    <row r="13" spans="1:88" x14ac:dyDescent="0.35">
      <c r="A13">
        <v>10</v>
      </c>
      <c r="B13" s="30">
        <f>IF(raw_data!B13="post-graduate",7,IF(raw_data!B13="graduate",6,IF(raw_data!B13="college",5,IF(raw_data!B13="technical",4,IF(raw_data!B13="high school",3,IF(raw_data!B13="elementary",2,IF(raw_data!B13="some schooling",1,0)))))))</f>
        <v>7</v>
      </c>
      <c r="C13" s="30">
        <f>IF(raw_data!C13="government vet",0,IF(raw_data!C13="non-government vet",1,IF(raw_data!C13="para-vet",2,IF(raw_data!C13="animal health worker",2,IF(raw_data!C13="animal health authority",3,4)))))</f>
        <v>1</v>
      </c>
      <c r="D13" s="30">
        <f>2020 + (raw_data!D13 * -1)</f>
        <v>51</v>
      </c>
      <c r="E13" s="30">
        <f>IF(raw_data!E13="less than 1 yr", 0, IF(raw_data!E13="1-2 yrs", 1, IF(raw_data!E13="2-5 yrs", 2, IF(raw_data!E13="5-10 yrs", 3, 4))))</f>
        <v>4</v>
      </c>
      <c r="F13" s="30">
        <f>IF(raw_data!F13="male", 0, IF(raw_data!F13="female", 1, 2))</f>
        <v>1</v>
      </c>
      <c r="G13" s="30">
        <f>IF(raw_data!G13="no",0,IF(raw_data!G13="na",0,1))</f>
        <v>1</v>
      </c>
      <c r="H13" s="30">
        <f>IF(raw_data!H13="no",0,IF(raw_data!H13="na",0,1))</f>
        <v>1</v>
      </c>
      <c r="I13" s="30">
        <f>IF(raw_data!I13="no",0,IF(raw_data!I13="na",0,1))</f>
        <v>1</v>
      </c>
      <c r="J13" s="30">
        <f>IF(raw_data!J13="no",0,IF(raw_data!J13="na",0,1))</f>
        <v>1</v>
      </c>
      <c r="K13" s="30">
        <f>IF(raw_data!K13="no",0,IF(raw_data!K13="na",0,1))</f>
        <v>1</v>
      </c>
      <c r="L13" s="30">
        <f>IF(raw_data!L13="no",0,IF(raw_data!L13="na",0,1))</f>
        <v>1</v>
      </c>
      <c r="M13" s="30">
        <f>IF(raw_data!M13="no",0,IF(raw_data!M13="don't know",0,1))</f>
        <v>1</v>
      </c>
      <c r="N13" s="30">
        <f>IF(raw_data!N13="no",0,IF(raw_data!N13="na",0,1))</f>
        <v>1</v>
      </c>
      <c r="O13" s="30">
        <f>IF(raw_data!O13="no",0,IF(raw_data!O13="na",0,1))</f>
        <v>1</v>
      </c>
      <c r="P13" s="30">
        <f>IF(raw_data!P13="no",0,IF(raw_data!P13="na",0,1))</f>
        <v>1</v>
      </c>
      <c r="Q13" s="30">
        <f>IF(raw_data!Q13="no",0,IF(raw_data!Q13="na",0,1))</f>
        <v>1</v>
      </c>
      <c r="R13" s="30">
        <f>IF(raw_data!R13="no",0,IF(raw_data!R13="don't know",0,1))</f>
        <v>1</v>
      </c>
      <c r="S13" s="30">
        <f>IF(raw_data!S13="no",0,IF(raw_data!S13="don't know",0,1))</f>
        <v>1</v>
      </c>
      <c r="T13" s="30">
        <f>IF(raw_data!T13="no",0,IF(raw_data!T13="don't know",0,1))</f>
        <v>1</v>
      </c>
      <c r="U13" s="30">
        <f>IF(raw_data!U13="no",0,IF(raw_data!U13="na",0,1))</f>
        <v>0</v>
      </c>
      <c r="V13" s="30">
        <f>IF(raw_data!V13="no",0,IF(raw_data!V13="na",0,1))</f>
        <v>0</v>
      </c>
      <c r="W13" s="30">
        <f>IF(raw_data!W13="no",0,IF(raw_data!W13="na",0,1))</f>
        <v>1</v>
      </c>
      <c r="X13" s="30">
        <f>IF(raw_data!X13="no",0,IF(raw_data!X13="na",0,1))</f>
        <v>1</v>
      </c>
      <c r="Y13" s="30">
        <f>IF(raw_data!Y13="no",0,IF(raw_data!Y13="na",0,1))</f>
        <v>1</v>
      </c>
      <c r="Z13" s="30">
        <f>IF(raw_data!Z13="no",0,IF(raw_data!Z13="na",0,1))</f>
        <v>1</v>
      </c>
      <c r="AA13" s="30">
        <f>IF(raw_data!AA13="no",0,IF(raw_data!AA13="na",0,1))</f>
        <v>1</v>
      </c>
      <c r="AB13" s="30">
        <f>IF(raw_data!AB13="no",0,IF(raw_data!AB13="na",0,1))</f>
        <v>1</v>
      </c>
      <c r="AC13" s="30">
        <f>IF(raw_data!AC13="no",0,IF(raw_data!AC13="na",0,1))</f>
        <v>1</v>
      </c>
      <c r="AD13" s="30">
        <f>IF(raw_data!AD13="no",0,IF(raw_data!AD13="na",0,1))</f>
        <v>1</v>
      </c>
      <c r="AE13" s="30">
        <f>IF(raw_data!AE13="no",0,IF(raw_data!AE13="na",0,1))</f>
        <v>1</v>
      </c>
      <c r="AF13" s="30">
        <f>IF(raw_data!AF13="no",0,IF(raw_data!AF13="na",0,1))</f>
        <v>1</v>
      </c>
      <c r="AG13" s="30">
        <f>IF(raw_data!AG13="no",1,IF(raw_data!AG13="na",1,0))</f>
        <v>1</v>
      </c>
      <c r="AH13" s="30">
        <f>IF(raw_data!AH13="no",0,IF(raw_data!AH13="na",0,1))</f>
        <v>1</v>
      </c>
      <c r="AI13" s="30">
        <f>IF(raw_data!AI13="no idea",0,IF(raw_data!AI13="little idea",1,IF(raw_data!AI13="basic info",2,IF(raw_data!AI13="understand how it spreads",3,4))))</f>
        <v>4</v>
      </c>
      <c r="AJ13" s="30">
        <f>IF(raw_data!AJ13="true", 0, 1)</f>
        <v>1</v>
      </c>
      <c r="AK13" s="30">
        <f>IF(raw_data!AK13="no",0,IF(raw_data!AK13="don't know",0,1))</f>
        <v>1</v>
      </c>
      <c r="AL13" s="30">
        <f>IF(raw_data!AL13="very serious", 5, IF(raw_data!AL13="serious", 4, IF(raw_data!AL13="moderately serious", 3, IF(raw_data!AL13="slightly serious", 2, 1))))</f>
        <v>5</v>
      </c>
      <c r="AM13" s="30">
        <f>IF(raw_data!AM13="seriously concerned", 5, IF(raw_data!AM13="concerned", 4, IF(raw_data!AM13="slightly concerned", 3, IF(raw_data!AM13="not concerned at all", 2, 1))))</f>
        <v>5</v>
      </c>
      <c r="AN13" s="30">
        <f>IF(raw_data!AN13="strongly agree", 5, IF(raw_data!AN13="agree", 4, IF(raw_data!AN13="neutral", 3, IF(raw_data!AN13="disagree", 2, 1))))</f>
        <v>1</v>
      </c>
      <c r="AO13" s="30">
        <f>IF(raw_data!AO13="strongly agree", 5, IF(raw_data!AO13="agree", 4, IF(raw_data!AO13="neutral", 3, IF(raw_data!AO13="disagree", 2, 1))))</f>
        <v>5</v>
      </c>
      <c r="AP13" s="30">
        <f>IF(raw_data!AP13="strongly agree", 5, IF(raw_data!AP13="agree", 4, IF(raw_data!AP13="neutral", 3, IF(raw_data!AP13="disagree", 2, 1))))</f>
        <v>2</v>
      </c>
      <c r="AQ13" s="30">
        <f>IF(raw_data!AQ13="strongly agree", 5, IF(raw_data!AQ13="agree", 4, IF(raw_data!AQ13="neutral", 3, IF(raw_data!AQ13="disagree", 2, 1))))</f>
        <v>5</v>
      </c>
      <c r="AR13" s="30">
        <f>IF(raw_data!AR13="strongly agree", 5, IF(raw_data!AR13="agree", 4, IF(raw_data!AR13="neutral", 3, IF(raw_data!AR13="disagree", 2, 1))))</f>
        <v>1</v>
      </c>
      <c r="AS13" s="30">
        <f>IF(raw_data!AS13="strongly agree", 5, IF(raw_data!AS13="agree", 4, IF(raw_data!AS13="neutral", 3, IF(raw_data!AS13="disagree", 2, 1))))</f>
        <v>4</v>
      </c>
      <c r="AT13" s="30">
        <f>IF(raw_data!AT13="strongly agree", 5, IF(raw_data!AT13="agree", 4, IF(raw_data!AT13="neutral", 3, IF(raw_data!AT13="disagree", 2, 1))))</f>
        <v>5</v>
      </c>
      <c r="AU13" s="30">
        <f>IF(raw_data!AU13="strongly agree", 5, IF(raw_data!AU13="agree", 4, IF(raw_data!AU13="neutral", 3, IF(raw_data!AU13="disagree", 2, 1))))</f>
        <v>5</v>
      </c>
      <c r="AV13" s="30">
        <f>IF(raw_data!AV13="very strong influence", 5, IF(raw_data!AV13="substantial influence", 4, IF(raw_data!AV13="moderate influence", 3, IF(raw_data!AV13="limited influence", 2, 1))))</f>
        <v>1</v>
      </c>
      <c r="AW13" s="30">
        <f>IF(raw_data!AW13="very strong influence", 5, IF(raw_data!AW13="substantial influence", 4, IF(raw_data!AW13="moderate influence", 3, IF(raw_data!AW13="limited influence", 2, 1))))</f>
        <v>5</v>
      </c>
      <c r="AX13" s="30">
        <f>IF(raw_data!AX13="very strong influence", 5, IF(raw_data!AX13="substantial influence", 4, IF(raw_data!AX13="moderate influence", 3, IF(raw_data!AX13="limited influence", 2, 1))))</f>
        <v>5</v>
      </c>
      <c r="AY13" s="30">
        <f>IF(raw_data!AY13="very strong influence", 5, IF(raw_data!AY13="substantial influence", 4, IF(raw_data!AY13="moderate influence", 3, IF(raw_data!AY13="limited influence", 2, 1))))</f>
        <v>3</v>
      </c>
      <c r="AZ13" s="30">
        <f>IF(raw_data!AZ13="very strong influence", 5, IF(raw_data!AZ13="substantial influence", 4, IF(raw_data!AZ13="moderate influence", 3, IF(raw_data!AZ13="limited influence", 2, 1))))</f>
        <v>5</v>
      </c>
      <c r="BA13" s="30">
        <f>IF(raw_data!BA13="very strong influence", 5, IF(raw_data!BA13="substantial influence", 4, IF(raw_data!BA13="moderate influence", 3, IF(raw_data!BA13="limited influence", 2, 1))))</f>
        <v>5</v>
      </c>
      <c r="BB13" s="30">
        <f>IF(raw_data!BB13="very strong influence", 5, IF(raw_data!BB13="substantial influence", 4, IF(raw_data!BB13="moderate influence", 3, IF(raw_data!BB13="limited influence", 2, 1))))</f>
        <v>4</v>
      </c>
      <c r="BC13" s="30">
        <f>IF(raw_data!BC13="very strong influence", 5, IF(raw_data!BC13="substantial influence", 4, IF(raw_data!BC13="moderate influence", 3, IF(raw_data!BC13="limited influence", 2, 1))))</f>
        <v>3</v>
      </c>
      <c r="BD13" s="30">
        <f>IF(raw_data!BD13="very strong influence", 5, IF(raw_data!BD13="substantial influence", 4, IF(raw_data!BD13="moderate influence", 3, IF(raw_data!BD13="limited influence", 2, 1))))</f>
        <v>5</v>
      </c>
      <c r="BE13" s="30">
        <f>IF(raw_data!BE13="very strong influence", 5, IF(raw_data!BE13="substantial influence", 4, IF(raw_data!BE13="moderate influence", 3, IF(raw_data!BE13="limited influence", 2, 1))))</f>
        <v>5</v>
      </c>
      <c r="BF13" s="30">
        <f>IF(raw_data!BF13="very strong influence", 5, IF(raw_data!BF13="substantial influence", 4, IF(raw_data!BF13="moderate influence", 3, IF(raw_data!BF13="limited influence", 2, 1))))</f>
        <v>5</v>
      </c>
      <c r="BG13" s="30">
        <f>IF(raw_data!BG13="very strong influence", 5, IF(raw_data!BG13="substantial influence", 4, IF(raw_data!BG13="moderate influence", 3, IF(raw_data!BG13="limited influence", 2, 1))))</f>
        <v>1</v>
      </c>
      <c r="BH13" s="30">
        <f>IF(raw_data!BH13="no",0,IF(raw_data!BH13="na",0,1))</f>
        <v>1</v>
      </c>
      <c r="BI13" s="30">
        <f>IF(raw_data!BI13="no",0,IF(raw_data!BI13="na",0,1))</f>
        <v>1</v>
      </c>
      <c r="BJ13" s="30">
        <f>IF(raw_data!BJ13="no",0,IF(raw_data!BJ13="na",0,1))</f>
        <v>1</v>
      </c>
      <c r="BK13" s="30">
        <f>IF(raw_data!BK13="no",0,IF(raw_data!BK13="na",0,1))</f>
        <v>1</v>
      </c>
      <c r="BL13" s="30">
        <f>IF(raw_data!BL13="no",0,IF(raw_data!BL13="na",0,1))</f>
        <v>0</v>
      </c>
      <c r="BM13" s="30">
        <f>IF(raw_data!BM13="no",0,IF(raw_data!BM13="na",0,1))</f>
        <v>1</v>
      </c>
      <c r="BN13" s="30">
        <f>IF(raw_data!BN13="no",0,IF(raw_data!BN13="na",0,1))</f>
        <v>0</v>
      </c>
      <c r="BO13" s="30">
        <f>IF(raw_data!BO13="yes", 2, IF(raw_data!BO13="sometimes", 1, 0))</f>
        <v>2</v>
      </c>
      <c r="BP13" s="30">
        <f>IF(raw_data!BP13="na", 0, IF(raw_data!BP13="not required by law", 0, IF(raw_data!BP13="not required by business", 1, IF(raw_data!BP13="don't feel the need", 2, IF(raw_data!BP13="clients don't prefer", 3, 4)))))</f>
        <v>0</v>
      </c>
      <c r="BQ13" s="30">
        <f>IF(raw_data!BQ13="as prescribed", 0, IF(raw_data!BQ13="more than prescribed", 1, IF(raw_data!BQ13="stop before prescribed", 2, IF(raw_data!BQ13="as long as I feel", 3, 4))))</f>
        <v>0</v>
      </c>
      <c r="BR13" s="30">
        <f>IF(raw_data!BR13="yes", 1, 0)</f>
        <v>1</v>
      </c>
      <c r="BS13" s="30">
        <f>IF(raw_data!BS13="no",0,IF(raw_data!BS13="na",0,1))</f>
        <v>1</v>
      </c>
      <c r="BT13" s="30">
        <f>IF(raw_data!BT13="no",0,IF(raw_data!BT13="na",0,1))</f>
        <v>1</v>
      </c>
      <c r="BU13" s="30">
        <f>IF(raw_data!BU13="no",0,IF(raw_data!BU13="na",0,1))</f>
        <v>1</v>
      </c>
      <c r="BV13" s="30">
        <f>IF(raw_data!BV13="no",0,IF(raw_data!BV13="na",0,1))</f>
        <v>1</v>
      </c>
      <c r="BW13" s="30">
        <f>IF(raw_data!BW13="no",0,IF(raw_data!BW13="na",0,1))</f>
        <v>1</v>
      </c>
      <c r="BX13" s="30">
        <f>IF(raw_data!BX13="no",0,IF(raw_data!BX13="na",0,1))</f>
        <v>1</v>
      </c>
      <c r="BY13" s="30">
        <f>IF(raw_data!BY13="no",0,IF(raw_data!BY13="na",0,1))</f>
        <v>0</v>
      </c>
      <c r="BZ13" s="30">
        <f>IF(raw_data!BZ13="no",0,IF(raw_data!BZ13="na",0,1))</f>
        <v>0</v>
      </c>
      <c r="CA13" s="30">
        <f>IF(raw_data!CA13="no",0,IF(raw_data!CA13="na",0,1))</f>
        <v>1</v>
      </c>
      <c r="CB13" s="30">
        <f>IF(raw_data!CB13="no",0,IF(raw_data!CB13="na",0,1))</f>
        <v>0</v>
      </c>
      <c r="CC13" s="30">
        <f>IF(raw_data!CC13="no",0,IF(raw_data!CC13="na",0,1))</f>
        <v>1</v>
      </c>
      <c r="CD13" s="30">
        <f>IF(raw_data!CD13="no",0,IF(raw_data!CD13="na",0,1))</f>
        <v>1</v>
      </c>
      <c r="CE13" s="30">
        <f>IF(raw_data!CE13="no",0,IF(raw_data!CE13="na",0,1))</f>
        <v>0</v>
      </c>
      <c r="CF13" s="30">
        <f>IF(raw_data!CF13="no",0,IF(raw_data!CF13="na",0,1))</f>
        <v>0</v>
      </c>
      <c r="CG13" s="30">
        <f>IF(raw_data!CG13="no",0,IF(raw_data!CG13="na",0,1))</f>
        <v>1</v>
      </c>
      <c r="CH13" s="30">
        <f>IF(raw_data!CH13="no",0,IF(raw_data!CH13="na",0,1))</f>
        <v>0</v>
      </c>
      <c r="CI13" s="30">
        <f>IF(raw_data!CI13="no",0,IF(raw_data!CI13="na",0,1))</f>
        <v>0</v>
      </c>
      <c r="CJ13" s="30">
        <f>IF(raw_data!CJ13="no",0,IF(raw_data!CJ13="na",0,1))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782C-8EB6-4F99-ABC1-76434D0CABB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9608-0853-49DA-9825-EB9CC452A97E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981-7F4A-45FF-A4A9-1500F9310B9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A556-F626-4A26-B11C-4857991C5AC4}">
  <dimension ref="A1"/>
  <sheetViews>
    <sheetView workbookViewId="0">
      <selection activeCell="K15" sqref="K1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 answers</vt:lpstr>
      <vt:lpstr>summary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2020-06-13T06:27:13Z</dcterms:modified>
</cp:coreProperties>
</file>