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4"/>
  <workbookPr filterPrivacy="1"/>
  <xr:revisionPtr revIDLastSave="0" documentId="8_{85BF1EEE-4034-48CC-BA61-F32903D280EE}" xr6:coauthVersionLast="47" xr6:coauthVersionMax="47" xr10:uidLastSave="{00000000-0000-0000-0000-000000000000}"/>
  <bookViews>
    <workbookView xWindow="-120" yWindow="-120" windowWidth="28980" windowHeight="15930" firstSheet="2" activeTab="1" xr2:uid="{83E43DC8-C7A0-4A4D-AAF4-DA46DABAE971}"/>
  </bookViews>
  <sheets>
    <sheet name="Dispositif de suivi de projet" sheetId="4" r:id="rId1"/>
    <sheet name="Diagramme de Gantt" sheetId="5" r:id="rId2"/>
    <sheet name="À propos de" sheetId="3" r:id="rId3"/>
    <sheet name="Données dynamiques masquées" sheetId="2" state="hidden" r:id="rId4"/>
  </sheets>
  <definedNames>
    <definedName name="Date_Début">'Dispositif de suivi de projet'!$D$2</definedName>
    <definedName name="Date_Fin">'Dispositif de suivi de projet'!$D$3</definedName>
    <definedName name="Défilement">'Diagramme de Gantt'!$C$1</definedName>
    <definedName name="Durée">Jalons[Durée de la tâche]</definedName>
    <definedName name="_xlnm.Print_Titles" localSheetId="0">'Dispositif de suivi de projet'!$4:$5</definedName>
    <definedName name="IncrémentDéfilement">Jalons[Position]</definedName>
    <definedName name="Jalon">Jalons[Jalon/Activité]</definedName>
    <definedName name="JourDébut">Jalons[Démarrer le jour]</definedName>
    <definedName name="TableauDateDébut">Jalons[Date de début]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4" l="1"/>
  <c r="E8" i="4"/>
  <c r="E9" i="4"/>
  <c r="E10" i="4"/>
  <c r="E11" i="4"/>
  <c r="E12" i="4"/>
  <c r="E13" i="4"/>
  <c r="E14" i="4"/>
  <c r="E15" i="4"/>
  <c r="E16" i="4"/>
  <c r="E17" i="4"/>
  <c r="E18" i="4"/>
  <c r="E19" i="4"/>
  <c r="E20" i="4"/>
  <c r="C6" i="4"/>
  <c r="B6" i="2"/>
  <c r="C20" i="4" l="1"/>
  <c r="C19" i="4"/>
  <c r="C18" i="4"/>
  <c r="C17" i="4"/>
  <c r="C16" i="4"/>
  <c r="C15" i="4"/>
  <c r="C14" i="4"/>
  <c r="C13" i="4"/>
  <c r="C12" i="4"/>
  <c r="C11" i="4"/>
  <c r="C10" i="4"/>
  <c r="C10" i="2" s="1"/>
  <c r="C9" i="4"/>
  <c r="C9" i="2" s="1"/>
  <c r="C8" i="4"/>
  <c r="C8" i="2" s="1"/>
  <c r="C7" i="4"/>
  <c r="C7" i="2" s="1"/>
  <c r="D7" i="4" l="1"/>
  <c r="F21" i="4"/>
  <c r="G21" i="4" s="1"/>
  <c r="C6" i="2" l="1"/>
  <c r="B10" i="2"/>
  <c r="B9" i="2"/>
  <c r="B8" i="2"/>
  <c r="D2" i="4" l="1"/>
  <c r="D8" i="4"/>
  <c r="F8" i="4" s="1"/>
  <c r="D6" i="4"/>
  <c r="G8" i="4" l="1"/>
  <c r="F6" i="4"/>
  <c r="D6" i="2" s="1"/>
  <c r="D15" i="4"/>
  <c r="F15" i="4" s="1"/>
  <c r="G15" i="4" s="1"/>
  <c r="D9" i="4"/>
  <c r="F9" i="4" s="1"/>
  <c r="B7" i="2"/>
  <c r="G9" i="4" l="1"/>
  <c r="D16" i="4"/>
  <c r="F16" i="4" s="1"/>
  <c r="G16" i="4" s="1"/>
  <c r="D10" i="4"/>
  <c r="F10" i="4" s="1"/>
  <c r="D8" i="2" l="1"/>
  <c r="G10" i="4"/>
  <c r="D11" i="4"/>
  <c r="D14" i="4"/>
  <c r="F14" i="4" s="1"/>
  <c r="G14" i="4" s="1"/>
  <c r="G6" i="4"/>
  <c r="E8" i="2" l="1"/>
  <c r="E6" i="2"/>
  <c r="F11" i="4"/>
  <c r="D12" i="4"/>
  <c r="F12" i="4" s="1"/>
  <c r="F7" i="4"/>
  <c r="D7" i="2" s="1"/>
  <c r="G12" i="4" l="1"/>
  <c r="E10" i="2" s="1"/>
  <c r="D10" i="2"/>
  <c r="G11" i="4"/>
  <c r="E9" i="2" s="1"/>
  <c r="D9" i="2"/>
  <c r="G7" i="4"/>
  <c r="D13" i="4"/>
  <c r="F13" i="4" s="1"/>
  <c r="G13" i="4" s="1"/>
  <c r="E7" i="2" l="1"/>
  <c r="D17" i="4"/>
  <c r="F17" i="4" s="1"/>
  <c r="G17" i="4" l="1"/>
  <c r="D20" i="4"/>
  <c r="F20" i="4" l="1"/>
  <c r="G20" i="4" s="1"/>
  <c r="D18" i="4"/>
  <c r="F18" i="4" s="1"/>
  <c r="G18" i="4" l="1"/>
  <c r="D19" i="4"/>
  <c r="D3" i="4" l="1"/>
  <c r="F19" i="4"/>
  <c r="G19" i="4" l="1"/>
</calcChain>
</file>

<file path=xl/sharedStrings.xml><?xml version="1.0" encoding="utf-8"?>
<sst xmlns="http://schemas.openxmlformats.org/spreadsheetml/2006/main" count="41" uniqueCount="40">
  <si>
    <t>Créez un Dispositif de suivi de projet dans cette feuille de calcul.
Le titre de cette feuille de calcul figure dans la cellule B1. 
Des informations sur l’utilisation de cette feuille de calcul, notamment des instructions pour les lecteurs d’écran, figurent dans la feuille de calcul À propos de.</t>
  </si>
  <si>
    <t>Dispositif de suivi de projet</t>
  </si>
  <si>
    <t>Vous pouvez entrer la date de début manuellement dans la cellule D2, ou utiliser l’exemple de formule du modèle pour rechercher la date la plus proche dans la colonne Jalon du tableau de jalons ci-dessous.</t>
  </si>
  <si>
    <t>Date de début :</t>
  </si>
  <si>
    <t>Vous pouvez entrer la date de fin manuellement dans la cellule D3, ou utiliser l’exemple de formule du modèle pour rechercher la date la plus lointaine dans la colonne Jalon du tableau de jalons ci-dessous.</t>
  </si>
  <si>
    <t>Date de fin :</t>
  </si>
  <si>
    <t>Les informations sur les colonnes du tableau de jalons figurent dans les cellules B4 à G4.</t>
  </si>
  <si>
    <t>Entrez un ensemble séquentiel de nombres dans la colonne ci-dessous.</t>
  </si>
  <si>
    <t>Entrez la date de début du jalon ou de l’activité dans la colonne ci-dessous.</t>
  </si>
  <si>
    <t>Entrez la date de fin du jalon ou de l’activité dans la colonne ci-dessous.</t>
  </si>
  <si>
    <t>Entrez la description du jalon ou de l’activité dans la colonne ci-dessous. Cette description apparaît dans le Diagramme du projet.</t>
  </si>
  <si>
    <t>Calculé automatiquement. Les données ci-dessous, sous cette colonne, sont utilisées pour tracer les jalons et les activités.</t>
  </si>
  <si>
    <t xml:space="preserve">Calculé automatiquement. Durée de chaque tâche </t>
  </si>
  <si>
    <t>Les en-têtes de tableau figurent dans les cellules B5 à G5. 
Deux colonnes sont masquées : Les colonnes Jour de début et Durée de la tâche dans les cellules F5 et G5 sont calculées automatiquement, et utilisées pour créer le graphique dans la feuille de calcul Diagramme de Gantt. 
Les cellules B6 à E21 contiennent des exemples de données. 
L’instruction suivante figure dans la cellule A22.</t>
  </si>
  <si>
    <t>Position</t>
  </si>
  <si>
    <t>Date de début</t>
  </si>
  <si>
    <t>Date de fin</t>
  </si>
  <si>
    <t>Jalon/Activité</t>
  </si>
  <si>
    <t>Démarrer le jour</t>
  </si>
  <si>
    <t>Durée de la tâche</t>
  </si>
  <si>
    <t>Début</t>
  </si>
  <si>
    <t>Pour ajouter des jalons ou activités, insérez des lignes au-dessus de celle-ci.
Ceci est la dernière instruction de cette feuille de calcul.</t>
  </si>
  <si>
    <t>Pour ajouter des jalons ou activités, insérez des lignes au-dessus de celle-ci.</t>
  </si>
  <si>
    <t>Diagramme de Gantt avec la possibilité de faire défiler les graphiques en incréments de défilement C1 incrémente la plage de dates affichant les activités futures.
Ceci est la dernière instruction pour cette feuille de calcul.</t>
  </si>
  <si>
    <t>Incrément de défilement :</t>
  </si>
  <si>
    <t>À propos de ce classeur</t>
  </si>
  <si>
    <t xml:space="preserve">
Entrez vos données dans la feuille de calcul Dispositif de suivi de projet, puis faites défiler une représentation visuelle de votre chronologie dans la feuille de calcul diagramme de Gantt. 
</t>
  </si>
  <si>
    <t xml:space="preserve">La colonne Position dans la feuille de calcul Dispositif de suivi de projet vous permet de tracer des jalons et activités sur des lignes distinctes. Vous pourriez, par exemple, avoir deux jalons ou activités démarrant le même jour et s’exécutant en parallèle. S’ils avaient la même valeur de position, ils se chevaucheraient sur le diagramme. Fournissez deux valeurs de position uniques pour les tracer sur des lignes distinctes. Essayez par vous-même.
À la fin du diagramme, vous remarquerez peut-être des marqueurs sans texte ou durée définis sur une chronologie spécifique. Lorsque le dernier jalon défile hors du diagramme, ces marqueurs indiquent la fin des jalons dans le Dispositif de suivi de projet à représenter sous forme graphique. Faites simplement défiler en arrière ou jusqu’au début pour afficher les jalons traçables. Vous pouvez faire défiler la page en entrant une valeur dans «diagramme de Gantt ! C1 »
</t>
  </si>
  <si>
    <t>Instructions pour les lecteurs d’écran</t>
  </si>
  <si>
    <t xml:space="preserve">Ce classeur contient quatre feuilles de calcul. 
Dispositif de suivi de projet
Diagramme de Gantt
À propos de
Données de graphique dynamiques (Masqué)
Les instructions relatives à chaque feuille de calcul figurent dans la colonne A qui commence à la cellule A1. Elles sont rédigées en texte masqué. Chaque étape vous explique comment utiliser les informations décrites dans la ligne. Les étapes suivantes sont décrites dans les cellules A2, A3, etc. sauf mention contraire. Par exemple, le texte d'instruction peut mentionner de « consulter la cellule A6 » pour l’étape suivante. 
Le texte masqué n’est pas imprimé.
Pour supprimer ces instructions d’une feuille de calcul, supprimez simplement la colonne A.
</t>
  </si>
  <si>
    <t>Ceci est la dernière instruction de cette feuille de calcul.</t>
  </si>
  <si>
    <t>Le titre de cette feuille de calcul figure dans la cellule B1.</t>
  </si>
  <si>
    <t>Données de graphique dynamiques</t>
  </si>
  <si>
    <t>Le titre de tableau figure dans la cellule B4.</t>
  </si>
  <si>
    <t>Tableau de données dynamiques</t>
  </si>
  <si>
    <t>Les en-têtes de tableau figurent dans les cellules B5 à E5. 
Une note figure dans la cellule F5.
Ce tableau permet de tracer jusqu’à 5 jalons à la fois. 
Ne modifiez ou ne supprimez pas cette feuille de calcul ou son contenu.</t>
  </si>
  <si>
    <t>jalon</t>
  </si>
  <si>
    <t>date</t>
  </si>
  <si>
    <t>durée</t>
  </si>
  <si>
    <t>&lt;--Tracez jusqu’à 5 jalons à la fois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</si>
</sst>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_);_(* \(#,##0\);_(* &quot;-&quot;_);_(@_)"/>
    <numFmt numFmtId="165" formatCode="_-&quot;£&quot;* #,##0_-;\-&quot;£&quot;* #,##0_-;_-&quot;£&quot;* &quot;-&quot;_-;_-@_-"/>
    <numFmt numFmtId="166" formatCode="_-&quot;£&quot;* #,##0.00_-;\-&quot;£&quot;* #,##0.00_-;_-&quot;£&quot;* &quot;-&quot;??_-;_-@_-"/>
    <numFmt numFmtId="167" formatCode="#,##0_ ;\-#,##0\ "/>
  </numFmts>
  <fonts count="19">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4506668294322"/>
      </left>
      <right/>
      <top/>
      <bottom/>
      <diagonal/>
    </border>
    <border>
      <left/>
      <right style="thin">
        <color theme="4" tint="0.39994506668294322"/>
      </right>
      <top/>
      <bottom/>
      <diagonal/>
    </border>
    <border>
      <left style="thin">
        <color theme="4" tint="0.39994506668294322"/>
      </left>
      <right/>
      <top/>
      <bottom style="thin">
        <color theme="4" tint="0.39994506668294322"/>
      </bottom>
      <diagonal/>
    </border>
    <border>
      <left/>
      <right/>
      <top style="thin">
        <color indexed="64"/>
      </top>
      <bottom/>
      <diagonal/>
    </border>
    <border>
      <left style="thin">
        <color theme="4" tint="0.39994506668294322"/>
      </left>
      <right/>
      <top style="thin">
        <color indexed="64"/>
      </top>
      <bottom/>
      <diagonal/>
    </border>
    <border>
      <left/>
      <right style="thin">
        <color theme="4" tint="0.39994506668294322"/>
      </right>
      <top style="thin">
        <color indexed="64"/>
      </top>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4"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7" applyNumberFormat="0" applyAlignment="0" applyProtection="0"/>
    <xf numFmtId="0" fontId="13" fillId="11" borderId="8" applyNumberFormat="0" applyAlignment="0" applyProtection="0"/>
    <xf numFmtId="0" fontId="14" fillId="11" borderId="7" applyNumberFormat="0" applyAlignment="0" applyProtection="0"/>
    <xf numFmtId="0" fontId="15" fillId="0" borderId="9" applyNumberFormat="0" applyFill="0" applyAlignment="0" applyProtection="0"/>
    <xf numFmtId="0" fontId="2" fillId="12" borderId="10" applyNumberFormat="0" applyAlignment="0" applyProtection="0"/>
    <xf numFmtId="0" fontId="16" fillId="0" borderId="0" applyNumberFormat="0" applyFill="0" applyBorder="0" applyAlignment="0" applyProtection="0"/>
    <xf numFmtId="0" fontId="1" fillId="13" borderId="11" applyNumberFormat="0" applyFont="0" applyAlignment="0" applyProtection="0"/>
    <xf numFmtId="0" fontId="17" fillId="0" borderId="12"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28">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Alignment="1">
      <alignment wrapText="1"/>
    </xf>
    <xf numFmtId="0" fontId="6" fillId="0" borderId="0" xfId="5">
      <alignment horizontal="left" vertical="center"/>
    </xf>
    <xf numFmtId="0" fontId="0" fillId="0" borderId="3" xfId="0" applyBorder="1"/>
    <xf numFmtId="14" fontId="0" fillId="0" borderId="4" xfId="0" applyNumberFormat="1" applyBorder="1"/>
    <xf numFmtId="0" fontId="0" fillId="0" borderId="4" xfId="0" applyBorder="1"/>
    <xf numFmtId="0" fontId="0" fillId="0" borderId="5" xfId="0" applyBorder="1"/>
    <xf numFmtId="14" fontId="1" fillId="2" borderId="6" xfId="7" applyNumberFormat="1" applyBorder="1" applyAlignment="1">
      <alignment horizontal="center" vertical="center"/>
    </xf>
    <xf numFmtId="0" fontId="5" fillId="0" borderId="6" xfId="2" applyBorder="1">
      <alignment horizontal="right" vertical="center" indent="1"/>
    </xf>
    <xf numFmtId="0" fontId="0" fillId="0" borderId="6" xfId="0" applyBorder="1"/>
    <xf numFmtId="0" fontId="0" fillId="3" borderId="0" xfId="0" applyFill="1"/>
    <xf numFmtId="0" fontId="3" fillId="0" borderId="0" xfId="0" applyFo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167" fontId="0" fillId="5" borderId="0" xfId="6" applyFont="1" applyFill="1" applyBorder="1">
      <alignment horizontal="center"/>
    </xf>
    <xf numFmtId="0" fontId="7" fillId="6" borderId="0" xfId="8" applyFill="1">
      <alignment wrapText="1"/>
    </xf>
    <xf numFmtId="0" fontId="0" fillId="0" borderId="16" xfId="0" applyBorder="1"/>
    <xf numFmtId="0" fontId="0" fillId="0" borderId="17" xfId="0" applyBorder="1"/>
    <xf numFmtId="0" fontId="0" fillId="0" borderId="18" xfId="0" applyBorder="1"/>
    <xf numFmtId="0" fontId="0" fillId="0" borderId="13" xfId="0" applyBorder="1" applyAlignment="1">
      <alignment horizontal="center"/>
    </xf>
    <xf numFmtId="0" fontId="0" fillId="0" borderId="14" xfId="0" applyBorder="1"/>
    <xf numFmtId="0" fontId="0" fillId="0" borderId="15" xfId="0" applyBorder="1" applyAlignment="1">
      <alignment horizontal="center"/>
    </xf>
    <xf numFmtId="0" fontId="18" fillId="0" borderId="0" xfId="0" applyFont="1" applyAlignment="1">
      <alignment horizontal="center" vertical="center"/>
    </xf>
    <xf numFmtId="14" fontId="1" fillId="0" borderId="0" xfId="4">
      <alignment horizontal="center" vertical="center"/>
    </xf>
  </cellXfs>
  <cellStyles count="48">
    <cellStyle name="20 % - Accent1" xfId="26" builtinId="30" customBuiltin="1"/>
    <cellStyle name="20 % - Accent2" xfId="30" builtinId="34" customBuiltin="1"/>
    <cellStyle name="20 % - Accent3" xfId="34" builtinId="38" customBuiltin="1"/>
    <cellStyle name="20 % - Accent4" xfId="38" builtinId="42" customBuiltin="1"/>
    <cellStyle name="20 % - Accent5" xfId="7" builtinId="46" customBuiltin="1"/>
    <cellStyle name="20 % - Accent6" xfId="45" builtinId="50" customBuiltin="1"/>
    <cellStyle name="40 % - Accent1" xfId="27" builtinId="31" customBuiltin="1"/>
    <cellStyle name="40 % - Accent2" xfId="31" builtinId="35" customBuiltin="1"/>
    <cellStyle name="40 % - Accent3" xfId="35" builtinId="39" customBuiltin="1"/>
    <cellStyle name="40 % - Accent4" xfId="39" builtinId="43" customBuiltin="1"/>
    <cellStyle name="40 % - Accent5" xfId="42" builtinId="47" customBuiltin="1"/>
    <cellStyle name="40 % - Accent6" xfId="46" builtinId="51" customBuiltin="1"/>
    <cellStyle name="60 % - Accent1" xfId="28" builtinId="32" customBuiltin="1"/>
    <cellStyle name="60 % - Accent2" xfId="32" builtinId="36" customBuiltin="1"/>
    <cellStyle name="60 % - Accent3" xfId="36" builtinId="40" customBuiltin="1"/>
    <cellStyle name="60 % - Accent4" xfId="40" builtinId="44" customBuiltin="1"/>
    <cellStyle name="60 % - Accent5" xfId="43" builtinId="48" customBuiltin="1"/>
    <cellStyle name="60 % - Accent6" xfId="47"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4" builtinId="49" customBuiltin="1"/>
    <cellStyle name="Avertissement" xfId="22" builtinId="11" customBuiltin="1"/>
    <cellStyle name="Calcul" xfId="19" builtinId="22" customBuiltin="1"/>
    <cellStyle name="Cellule liée" xfId="20" builtinId="24" customBuiltin="1"/>
    <cellStyle name="Commentaire" xfId="23" builtinId="10" customBuiltin="1"/>
    <cellStyle name="Date" xfId="4" xr:uid="{A5654282-6065-4D12-BA7A-82AAEC707206}"/>
    <cellStyle name="Entrée" xfId="17" builtinId="20" customBuiltin="1"/>
    <cellStyle name="Insatisfaisant" xfId="15" builtinId="27" customBuiltin="1"/>
    <cellStyle name="Milliers" xfId="6" builtinId="3" customBuiltin="1"/>
    <cellStyle name="Milliers [0]" xfId="9" builtinId="6" customBuiltin="1"/>
    <cellStyle name="Monétaire" xfId="10" builtinId="4" customBuiltin="1"/>
    <cellStyle name="Monétaire [0]" xfId="11" builtinId="7" customBuiltin="1"/>
    <cellStyle name="Neutre" xfId="16" builtinId="28" customBuiltin="1"/>
    <cellStyle name="Normal" xfId="0" builtinId="0" customBuiltin="1"/>
    <cellStyle name="Pourcentage" xfId="12" builtinId="5" customBuiltin="1"/>
    <cellStyle name="Satisfaisant" xfId="14" builtinId="26" customBuiltin="1"/>
    <cellStyle name="Sortie" xfId="18" builtinId="21" customBuiltin="1"/>
    <cellStyle name="Texte explicatif" xfId="8" builtinId="53" customBuiltin="1"/>
    <cellStyle name="Titre" xfId="13" builtinId="15" customBuiltin="1"/>
    <cellStyle name="Titre 1" xfId="1" builtinId="16" customBuiltin="1"/>
    <cellStyle name="Titre 2" xfId="2" builtinId="17" customBuiltin="1"/>
    <cellStyle name="Titre 3" xfId="3" builtinId="18" customBuiltin="1"/>
    <cellStyle name="Titre 4" xfId="5" builtinId="19" customBuiltin="1"/>
    <cellStyle name="Total" xfId="24" builtinId="25" customBuiltin="1"/>
    <cellStyle name="Vérification" xfId="21" builtinId="23" customBuiltin="1"/>
  </cellStyles>
  <dxfs count="17">
    <dxf>
      <numFmt numFmtId="0" formatCode="General"/>
      <border diagonalUp="0" diagonalDown="0">
        <left/>
        <right style="medium">
          <color theme="5" tint="-0.249977111117893"/>
        </right>
        <top/>
        <bottom/>
      </border>
    </dxf>
    <dxf>
      <numFmt numFmtId="0" formatCode="General"/>
    </dxf>
    <dxf>
      <numFmt numFmtId="19" formatCode="dd/mm/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ont>
        <strike val="0"/>
        <outline val="0"/>
        <shadow val="0"/>
        <u val="none"/>
        <vertAlign val="baseline"/>
        <sz val="11"/>
        <color theme="1"/>
        <name val="Calibri"/>
        <family val="2"/>
        <scheme val="minor"/>
      </font>
      <border diagonalUp="0" diagonalDown="0" outline="0">
        <left/>
        <right style="thin">
          <color theme="4" tint="0.39994506668294322"/>
        </right>
        <top/>
        <bottom/>
      </border>
    </dxf>
    <dxf>
      <font>
        <b val="0"/>
        <i val="0"/>
        <strike val="0"/>
        <condense val="0"/>
        <extend val="0"/>
        <outline val="0"/>
        <shadow val="0"/>
        <u val="none"/>
        <vertAlign val="baseline"/>
        <sz val="11"/>
        <color theme="1"/>
        <name val="Calibri"/>
        <family val="2"/>
        <scheme val="minor"/>
      </font>
      <border diagonalUp="0" diagonalDown="0" outline="0">
        <left/>
        <right style="thin">
          <color theme="4" tint="0.39994506668294322"/>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theme="4" tint="0.39994506668294322"/>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theme="4" tint="0.39994506668294322"/>
        </left>
        <right/>
        <top/>
        <bottom/>
      </border>
    </dxf>
    <dxf>
      <fill>
        <patternFill patternType="solid">
          <fgColor theme="4" tint="0.79995117038483843"/>
          <bgColor theme="4" tint="0.79998168889431442"/>
        </patternFill>
      </fill>
    </dxf>
    <dxf>
      <font>
        <b/>
        <color theme="0"/>
      </font>
      <fill>
        <patternFill patternType="solid">
          <fgColor theme="4"/>
          <bgColor theme="4" tint="-0.499984740745262"/>
        </patternFill>
      </fill>
    </dxf>
  </dxfs>
  <tableStyles count="1" defaultPivotStyle="PivotStyleLight16">
    <tableStyle name="Style de tableau diagramme de Gantt" pivot="0" count="2" xr9:uid="{D7A9D309-76D4-47FD-AAFA-79E72526BC00}">
      <tableStyleElement type="headerRow" dxfId="16"/>
      <tableStyleElement type="first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'Données dynamiques masquées'!$C$5</c:f>
              <c:strCache>
                <c:ptCount val="1"/>
                <c:pt idx="0">
                  <c:v>date</c:v>
                </c:pt>
              </c:strCache>
            </c:strRef>
          </c:tx>
          <c:spPr>
            <a:noFill/>
            <a:ln>
              <a:noFill/>
            </a:ln>
            <a:effectLst/>
            <a:sp3d/>
          </c:spPr>
          <c:invertIfNegative val="0"/>
          <c:cat>
            <c:strRef>
              <c:f>'Données dynamiques masquées'!$B$6:$B$10</c:f>
              <c:strCache>
                <c:ptCount val="5"/>
                <c:pt idx="0">
                  <c:v>Activité 3</c:v>
                </c:pt>
                <c:pt idx="1">
                  <c:v>Activité 4</c:v>
                </c:pt>
                <c:pt idx="2">
                  <c:v>Activité 5</c:v>
                </c:pt>
                <c:pt idx="3">
                  <c:v>Activité 6</c:v>
                </c:pt>
                <c:pt idx="4">
                  <c:v>Activité 7</c:v>
                </c:pt>
              </c:strCache>
            </c:strRef>
          </c:cat>
          <c:val>
            <c:numRef>
              <c:f>'Données dynamiques masquées'!$C$6:$C$10</c:f>
              <c:numCache>
                <c:formatCode>m/d/yyyy</c:formatCode>
                <c:ptCount val="5"/>
                <c:pt idx="0">
                  <c:v>44996</c:v>
                </c:pt>
                <c:pt idx="1">
                  <c:v>45028</c:v>
                </c:pt>
                <c:pt idx="2">
                  <c:v>45041</c:v>
                </c:pt>
                <c:pt idx="3">
                  <c:v>45056</c:v>
                </c:pt>
                <c:pt idx="4">
                  <c:v>45071</c:v>
                </c:pt>
              </c:numCache>
            </c:numRef>
          </c:val>
          <c:extLst>
            <c:ext xmlns:c16="http://schemas.microsoft.com/office/drawing/2014/chart" uri="{C3380CC4-5D6E-409C-BE32-E72D297353CC}">
              <c16:uniqueId val="{00000000-5066-4237-8C26-8D976BA022B1}"/>
            </c:ext>
          </c:extLst>
        </c:ser>
        <c:ser>
          <c:idx val="1"/>
          <c:order val="1"/>
          <c:tx>
            <c:strRef>
              <c:f>'Données dynamiques masquées'!$E$5</c:f>
              <c:strCache>
                <c:ptCount val="1"/>
                <c:pt idx="0">
                  <c:v>durée</c:v>
                </c:pt>
              </c:strCache>
            </c:strRef>
          </c:tx>
          <c:spPr>
            <a:solidFill>
              <a:schemeClr val="accent1">
                <a:lumMod val="75000"/>
              </a:schemeClr>
            </a:solidFill>
            <a:ln>
              <a:noFill/>
            </a:ln>
            <a:effectLst/>
            <a:sp3d/>
          </c:spPr>
          <c:invertIfNegative val="0"/>
          <c:dLbls>
            <c:dLbl>
              <c:idx val="0"/>
              <c:tx>
                <c:rich>
                  <a:bodyPr/>
                  <a:lstStyle/>
                  <a:p>
                    <a:fld id="{C6C94005-5F32-4950-8902-8018774138EB}"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2721697B-C4A8-4D8F-8BC8-5BD08AFF8A73}"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BCC504EC-FC95-4824-8CCF-167CAE5CECE3}"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90BC3C8E-FF0D-4226-BE25-961347FE5779}"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05F06D0F-4A4D-414C-B9FF-E27B02259B6F}"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'Données dynamiques masquées'!$B$6:$B$10</c:f>
              <c:strCache>
                <c:ptCount val="5"/>
                <c:pt idx="0">
                  <c:v>Activité 3</c:v>
                </c:pt>
                <c:pt idx="1">
                  <c:v>Activité 4</c:v>
                </c:pt>
                <c:pt idx="2">
                  <c:v>Activité 5</c:v>
                </c:pt>
                <c:pt idx="3">
                  <c:v>Activité 6</c:v>
                </c:pt>
                <c:pt idx="4">
                  <c:v>Activité 7</c:v>
                </c:pt>
              </c:strCache>
            </c:strRef>
          </c:cat>
          <c:val>
            <c:numRef>
              <c:f>'Données dynamiques masquées'!$E$6:$E$10</c:f>
              <c:numCache>
                <c:formatCode>General</c:formatCode>
                <c:ptCount val="5"/>
                <c:pt idx="0">
                  <c:v>153</c:v>
                </c:pt>
                <c:pt idx="1">
                  <c:v>151</c:v>
                </c:pt>
                <c:pt idx="2">
                  <c:v>15</c:v>
                </c:pt>
                <c:pt idx="3">
                  <c:v>46</c:v>
                </c:pt>
                <c:pt idx="4">
                  <c:v>57</c:v>
                </c:pt>
              </c:numCache>
            </c:numRef>
          </c:val>
          <c:extLst>
            <c:ext xmlns:c15="http://schemas.microsoft.com/office/drawing/2012/chart" uri="{02D57815-91ED-43cb-92C2-25804820EDAC}">
              <c15:datalabelsRange>
                <c15:f>'Données dynamiques masquées'!$B$6:$B$10</c15:f>
                <c15:dlblRangeCache>
                  <c:ptCount val="5"/>
                  <c:pt idx="0">
                    <c:v>Activité 3</c:v>
                  </c:pt>
                  <c:pt idx="1">
                    <c:v>Activité 4</c:v>
                  </c:pt>
                  <c:pt idx="2">
                    <c:v>Activité 5</c:v>
                  </c:pt>
                  <c:pt idx="3">
                    <c:v>Activité 6</c:v>
                  </c:pt>
                  <c:pt idx="4">
                    <c:v>Activité 7</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C]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19049</xdr:rowOff>
    </xdr:from>
    <xdr:to>
      <xdr:col>11</xdr:col>
      <xdr:colOff>576262</xdr:colOff>
      <xdr:row>28</xdr:row>
      <xdr:rowOff>48578</xdr:rowOff>
    </xdr:to>
    <xdr:graphicFrame macro="">
      <xdr:nvGraphicFramePr>
        <xdr:cNvPr id="2" name="Diagramme de Gantt" descr="Diagramme de Gantt avec une chronologie des dates">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Jalons" displayName="Jalons" ref="B5:G21">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tion" totalsRowLabel="Total" dataDxfId="13" totalsRowDxfId="14"/>
    <tableColumn id="2" xr3:uid="{0B09DBBE-2FBF-46E2-8C69-E2CFCC08C5F9}" name="Date de début" totalsRowDxfId="12" dataCellStyle="Date"/>
    <tableColumn id="3" xr3:uid="{5169FF04-1487-4814-B98C-C577FE120139}" name="Date de fin" totalsRowDxfId="11" dataCellStyle="Date"/>
    <tableColumn id="10" xr3:uid="{DBA6C66F-3413-4788-966C-44D320586126}" name="Jalon/Activité" dataDxfId="9" totalsRowDxfId="10">
      <calculatedColumnFormula>"Activité"&amp;" "&amp;ROW($A1)</calculatedColumnFormula>
    </tableColumn>
    <tableColumn id="11" xr3:uid="{31798575-BD57-466D-AC99-9EF7707B63C7}" name="Démarrer le jour" dataDxfId="7" totalsRowDxfId="8" dataCellStyle="Milliers">
      <calculatedColumnFormula>IFERROR(IF(OR(LEN(Jalons[[#This Row],[Date de début]])=0,LEN(Jalons[[#This Row],[Date de fin]])=0),"",INT(C6)-INT($C$6)),"")</calculatedColumnFormula>
    </tableColumn>
    <tableColumn id="8" xr3:uid="{A36515AD-389B-4321-BB8D-89BAC7740995}" name="Durée de la tâche" totalsRowFunction="count" dataDxfId="5" totalsRowDxfId="6" dataCellStyle="Milliers">
      <calculatedColumnFormula>IFERROR(IF(Jalons[[#This Row],[Démarrer le jour]]=0,DATEDIF(Jalons[[#This Row],[Date de début]],Jalons[[#This Row],[Date de fin]],"d")+1,IF(LEN(Jalons[[#This Row],[Démarrer le jour]])=0,"",DATEDIF(Jalons[[#This Row],[Date de début]],Jalons[[#This Row],[Date de fin]],"d")+1)),0)</calculatedColumnFormula>
    </tableColumn>
  </tableColumns>
  <tableStyleInfo name="Style de tableau diagramme de Gantt" showFirstColumn="1" showLastColumn="0" showRowStripes="1" showColumnStripes="0"/>
  <extLst>
    <ext xmlns:x14="http://schemas.microsoft.com/office/spreadsheetml/2009/9/main" uri="{504A1905-F514-4f6f-8877-14C23A59335A}">
      <x14:table altTextSummary="Entrez la tâche et les activités de jalon dans ce tableau. Entrez la date de début, la date de fin et le jalon/activité. Position , Jour de début et Durée de la tâche sont utilisés pour la création de graphiques. Ne supprimez pas ou ne modifiez pas ces colonnes, sinon la création de graphiques ne fonctionnera plu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onnéesDynamiques" displayName="DonnéesDynamiques" ref="B5:E10" totalsRowShown="0" tableBorderDxfId="4">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jalon" dataDxfId="3">
      <calculatedColumnFormula>IFERROR(IF(LEN(OFFSET('Dispositif de suivi de projet'!$E6,Défilement,0,1,1))=0,"",INDEX(Jalons[],'Dispositif de suivi de projet'!$B6+Défilement,4)),"")</calculatedColumnFormula>
    </tableColumn>
    <tableColumn id="2" xr3:uid="{24BD43CB-1C65-4F2C-BE9D-D5C601681B07}" name="date" dataDxfId="2">
      <calculatedColumnFormula>IFERROR(IF(LEN(OFFSET('Dispositif de suivi de projet'!$C6,Défilement,0,1,1))=0,Date_Fin,INDEX(Jalons[],'Dispositif de suivi de projet'!$B6+Défilement,2)),"")</calculatedColumnFormula>
    </tableColumn>
    <tableColumn id="3" xr3:uid="{1391FB0D-B504-4322-B211-D2B787F64A2D}" name="Démarrer le jour" dataDxfId="1">
      <calculatedColumnFormula>IFERROR(IF(LEN(OFFSET('Dispositif de suivi de projet'!$F6,Défilement,0,1,1))=0,"",INDEX(Jalons[],'Dispositif de suivi de projet'!$B6+Défilement,5)),"")</calculatedColumnFormula>
    </tableColumn>
    <tableColumn id="4" xr3:uid="{21D31F93-1DE3-4841-8614-466E50A648E8}" name="durée" dataDxfId="0">
      <calculatedColumnFormula>IFERROR(IF(LEN(OFFSET('Dispositif de suivi de projet'!$G6,Défilement,0,1,1))=0,"",INDEX(Jalons[],'Dispositif de suivi de projet'!$B6+Défilement,6)),"")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Intégrez jusqu’à 5 jalons à la fois à partir de ce tableau dans votre graphique. _x000d__x000a_ Ne supprimez pas et ne modifiez pas les cellules de ce tableau, ou le mécanisme de création de graphiques ne fonctionnera plus.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zoomScaleNormal="100" workbookViewId="0"/>
  </sheetViews>
  <sheetFormatPr defaultColWidth="9.140625" defaultRowHeight="15"/>
  <cols>
    <col min="1" max="1" width="2.7109375" style="14" customWidth="1"/>
    <col min="2" max="2" width="17.140625" customWidth="1"/>
    <col min="3" max="3" width="20.140625" customWidth="1"/>
    <col min="4" max="4" width="18.28515625" customWidth="1"/>
    <col min="5" max="5" width="25.85546875" customWidth="1"/>
    <col min="6" max="6" width="21.42578125" hidden="1" customWidth="1"/>
    <col min="7" max="7" width="19.85546875" hidden="1" customWidth="1"/>
    <col min="8" max="8" width="2.5703125" customWidth="1"/>
  </cols>
  <sheetData>
    <row r="1" spans="1:7" ht="50.1" customHeight="1">
      <c r="A1" s="17" t="s">
        <v>0</v>
      </c>
      <c r="B1" s="1" t="s">
        <v>1</v>
      </c>
    </row>
    <row r="2" spans="1:7" ht="30" customHeight="1" thickBot="1">
      <c r="A2" s="14" t="s">
        <v>2</v>
      </c>
      <c r="C2" s="2" t="s">
        <v>3</v>
      </c>
      <c r="D2" s="10">
        <f ca="1">IFERROR(IF(MIN(Jalons[Date de début])=0,TODAY(),MIN(Jalons[Date de début])),TODAY())</f>
        <v>44996</v>
      </c>
    </row>
    <row r="3" spans="1:7" ht="30" customHeight="1" thickBot="1">
      <c r="A3" s="14" t="s">
        <v>4</v>
      </c>
      <c r="C3" s="11" t="s">
        <v>5</v>
      </c>
      <c r="D3" s="10">
        <f ca="1">IFERROR(IF(MAX(Jalons[Date de fin])=0,TODAY(),MAX(Jalons[Date de fin])),TODAY())</f>
        <v>45206</v>
      </c>
      <c r="E3" s="12"/>
    </row>
    <row r="4" spans="1:7" ht="105" customHeight="1">
      <c r="A4" s="14" t="s">
        <v>6</v>
      </c>
      <c r="B4" s="16" t="s">
        <v>7</v>
      </c>
      <c r="C4" s="16" t="s">
        <v>8</v>
      </c>
      <c r="D4" s="16" t="s">
        <v>9</v>
      </c>
      <c r="E4" s="16" t="s">
        <v>10</v>
      </c>
      <c r="F4" s="19" t="s">
        <v>11</v>
      </c>
      <c r="G4" s="19" t="s">
        <v>12</v>
      </c>
    </row>
    <row r="5" spans="1:7" ht="15" customHeight="1">
      <c r="A5" s="15" t="s">
        <v>13</v>
      </c>
      <c r="B5" s="21" t="s">
        <v>14</v>
      </c>
      <c r="C5" s="20" t="s">
        <v>15</v>
      </c>
      <c r="D5" s="20" t="s">
        <v>16</v>
      </c>
      <c r="E5" s="22" t="s">
        <v>17</v>
      </c>
      <c r="F5" t="s">
        <v>18</v>
      </c>
      <c r="G5" t="s">
        <v>19</v>
      </c>
    </row>
    <row r="6" spans="1:7">
      <c r="B6" s="23">
        <v>1</v>
      </c>
      <c r="C6" s="27">
        <f ca="1">TODAY()-10</f>
        <v>45016</v>
      </c>
      <c r="D6" s="27">
        <f ca="1">Jalons[[#This Row],[Date de début]]+10</f>
        <v>45026</v>
      </c>
      <c r="E6" s="24" t="s">
        <v>20</v>
      </c>
      <c r="F6" s="18">
        <f ca="1">IFERROR(IF(OR(LEN(Jalons[[#This Row],[Date de début]])=0,LEN(Jalons[[#This Row],[Date de fin]])=0),"",INT(C6)-INT($C$6)),"")</f>
        <v>0</v>
      </c>
      <c r="G6" s="18">
        <f ca="1">IFERROR(IF(Jalons[[#This Row],[Démarrer le jour]]=0,DATEDIF(Jalons[[#This Row],[Date de début]],Jalons[[#This Row],[Date de fin]],"d")+1,IF(LEN(Jalons[[#This Row],[Démarrer le jour]])=0,"",DATEDIF(Jalons[[#This Row],[Date de début]],Jalons[[#This Row],[Date de fin]],"d")+1)),0)</f>
        <v>11</v>
      </c>
    </row>
    <row r="7" spans="1:7">
      <c r="B7" s="23">
        <v>2</v>
      </c>
      <c r="C7" s="27">
        <f ca="1">TODAY()+5</f>
        <v>45031</v>
      </c>
      <c r="D7" s="27">
        <f ca="1">Jalons[[#This Row],[Date de début]]+15</f>
        <v>45046</v>
      </c>
      <c r="E7" s="24" t="str">
        <f t="shared" ref="E7:E21" si="0">"Activité"&amp;" "&amp;ROW($A2)</f>
        <v>Activité 2</v>
      </c>
      <c r="F7" s="18">
        <f ca="1">IFERROR(IF(OR(LEN(Jalons[[#This Row],[Date de début]])=0,LEN(Jalons[[#This Row],[Date de fin]])=0),"",INT(C7)-INT($C$6)),"")</f>
        <v>15</v>
      </c>
      <c r="G7" s="18">
        <f ca="1">IFERROR(IF(Jalons[[#This Row],[Démarrer le jour]]=0,DATEDIF(Jalons[[#This Row],[Date de début]],Jalons[[#This Row],[Date de fin]],"d")+1,IF(LEN(Jalons[[#This Row],[Démarrer le jour]])=0,"",DATEDIF(Jalons[[#This Row],[Date de début]],Jalons[[#This Row],[Date de fin]],"d")+1)),0)</f>
        <v>16</v>
      </c>
    </row>
    <row r="8" spans="1:7">
      <c r="B8" s="23">
        <v>3</v>
      </c>
      <c r="C8" s="27">
        <f ca="1">TODAY()-30</f>
        <v>44996</v>
      </c>
      <c r="D8" s="27">
        <f ca="1">Jalons[[#This Row],[Date de début]]+152</f>
        <v>45148</v>
      </c>
      <c r="E8" s="24" t="str">
        <f t="shared" si="0"/>
        <v>Activité 3</v>
      </c>
      <c r="F8" s="18">
        <f ca="1">IFERROR(IF(OR(LEN(Jalons[[#This Row],[Date de début]])=0,LEN(Jalons[[#This Row],[Date de fin]])=0),"",INT(C8)-INT($C$6)),"")</f>
        <v>-20</v>
      </c>
      <c r="G8" s="18">
        <f ca="1">IFERROR(IF(Jalons[[#This Row],[Démarrer le jour]]=0,DATEDIF(Jalons[[#This Row],[Date de début]],Jalons[[#This Row],[Date de fin]],"d")+1,IF(LEN(Jalons[[#This Row],[Démarrer le jour]])=0,"",DATEDIF(Jalons[[#This Row],[Date de début]],Jalons[[#This Row],[Date de fin]],"d")+1)),0)</f>
        <v>153</v>
      </c>
    </row>
    <row r="9" spans="1:7">
      <c r="B9" s="23">
        <v>4</v>
      </c>
      <c r="C9" s="27">
        <f ca="1">TODAY()+2</f>
        <v>45028</v>
      </c>
      <c r="D9" s="27">
        <f ca="1">Jalons[[#This Row],[Date de début]]+150</f>
        <v>45178</v>
      </c>
      <c r="E9" s="24" t="str">
        <f t="shared" si="0"/>
        <v>Activité 4</v>
      </c>
      <c r="F9" s="18">
        <f ca="1">IFERROR(IF(OR(LEN(Jalons[[#This Row],[Date de début]])=0,LEN(Jalons[[#This Row],[Date de fin]])=0),"",INT(C9)-INT($C$6)),"")</f>
        <v>12</v>
      </c>
      <c r="G9" s="18">
        <f ca="1">IFERROR(IF(Jalons[[#This Row],[Démarrer le jour]]=0,DATEDIF(Jalons[[#This Row],[Date de début]],Jalons[[#This Row],[Date de fin]],"d")+1,IF(LEN(Jalons[[#This Row],[Démarrer le jour]])=0,"",DATEDIF(Jalons[[#This Row],[Date de début]],Jalons[[#This Row],[Date de fin]],"d")+1)),0)</f>
        <v>151</v>
      </c>
    </row>
    <row r="10" spans="1:7">
      <c r="B10" s="23">
        <v>5</v>
      </c>
      <c r="C10" s="27">
        <f ca="1">TODAY()+15</f>
        <v>45041</v>
      </c>
      <c r="D10" s="27">
        <f ca="1">Jalons[[#This Row],[Date de début]]+14</f>
        <v>45055</v>
      </c>
      <c r="E10" s="24" t="str">
        <f t="shared" si="0"/>
        <v>Activité 5</v>
      </c>
      <c r="F10" s="18">
        <f ca="1">IFERROR(IF(OR(LEN(Jalons[[#This Row],[Date de début]])=0,LEN(Jalons[[#This Row],[Date de fin]])=0),"",INT(C10)-INT($C$6)),"")</f>
        <v>25</v>
      </c>
      <c r="G10" s="18">
        <f ca="1">IFERROR(IF(Jalons[[#This Row],[Démarrer le jour]]=0,DATEDIF(Jalons[[#This Row],[Date de début]],Jalons[[#This Row],[Date de fin]],"d")+1,IF(LEN(Jalons[[#This Row],[Démarrer le jour]])=0,"",DATEDIF(Jalons[[#This Row],[Date de début]],Jalons[[#This Row],[Date de fin]],"d")+1)),0)</f>
        <v>15</v>
      </c>
    </row>
    <row r="11" spans="1:7">
      <c r="B11" s="23">
        <v>6</v>
      </c>
      <c r="C11" s="27">
        <f ca="1">TODAY()+30</f>
        <v>45056</v>
      </c>
      <c r="D11" s="27">
        <f ca="1">Jalons[[#This Row],[Date de début]]+45</f>
        <v>45101</v>
      </c>
      <c r="E11" s="24" t="str">
        <f t="shared" si="0"/>
        <v>Activité 6</v>
      </c>
      <c r="F11" s="18">
        <f ca="1">IFERROR(IF(OR(LEN(Jalons[[#This Row],[Date de début]])=0,LEN(Jalons[[#This Row],[Date de fin]])=0),"",INT(C11)-INT($C$6)),"")</f>
        <v>40</v>
      </c>
      <c r="G11" s="18">
        <f ca="1">IFERROR(IF(Jalons[[#This Row],[Démarrer le jour]]=0,DATEDIF(Jalons[[#This Row],[Date de début]],Jalons[[#This Row],[Date de fin]],"d")+1,IF(LEN(Jalons[[#This Row],[Démarrer le jour]])=0,"",DATEDIF(Jalons[[#This Row],[Date de début]],Jalons[[#This Row],[Date de fin]],"d")+1)),0)</f>
        <v>46</v>
      </c>
    </row>
    <row r="12" spans="1:7">
      <c r="B12" s="23">
        <v>7</v>
      </c>
      <c r="C12" s="27">
        <f ca="1">TODAY()+45</f>
        <v>45071</v>
      </c>
      <c r="D12" s="27">
        <f ca="1">Jalons[[#This Row],[Date de début]]+56</f>
        <v>45127</v>
      </c>
      <c r="E12" s="24" t="str">
        <f t="shared" si="0"/>
        <v>Activité 7</v>
      </c>
      <c r="F12" s="18">
        <f ca="1">IFERROR(IF(OR(LEN(Jalons[[#This Row],[Date de début]])=0,LEN(Jalons[[#This Row],[Date de fin]])=0),"",INT(C12)-INT($C$6)),"")</f>
        <v>55</v>
      </c>
      <c r="G12" s="18">
        <f ca="1">IFERROR(IF(Jalons[[#This Row],[Démarrer le jour]]=0,DATEDIF(Jalons[[#This Row],[Date de début]],Jalons[[#This Row],[Date de fin]],"d")+1,IF(LEN(Jalons[[#This Row],[Démarrer le jour]])=0,"",DATEDIF(Jalons[[#This Row],[Date de début]],Jalons[[#This Row],[Date de fin]],"d")+1)),0)</f>
        <v>57</v>
      </c>
    </row>
    <row r="13" spans="1:7">
      <c r="B13" s="23">
        <v>8</v>
      </c>
      <c r="C13" s="27">
        <f ca="1">TODAY()+60</f>
        <v>45086</v>
      </c>
      <c r="D13" s="27">
        <f ca="1">Jalons[[#This Row],[Date de début]]+30</f>
        <v>45116</v>
      </c>
      <c r="E13" s="24" t="str">
        <f t="shared" si="0"/>
        <v>Activité 8</v>
      </c>
      <c r="F13" s="18">
        <f ca="1">IFERROR(IF(OR(LEN(Jalons[[#This Row],[Date de début]])=0,LEN(Jalons[[#This Row],[Date de fin]])=0),"",INT(C13)-INT($C$6)),"")</f>
        <v>70</v>
      </c>
      <c r="G13" s="18">
        <f ca="1">IFERROR(IF(Jalons[[#This Row],[Démarrer le jour]]=0,DATEDIF(Jalons[[#This Row],[Date de début]],Jalons[[#This Row],[Date de fin]],"d")+1,IF(LEN(Jalons[[#This Row],[Démarrer le jour]])=0,"",DATEDIF(Jalons[[#This Row],[Date de début]],Jalons[[#This Row],[Date de fin]],"d")+1)),0)</f>
        <v>31</v>
      </c>
    </row>
    <row r="14" spans="1:7">
      <c r="B14" s="23">
        <v>9</v>
      </c>
      <c r="C14" s="27">
        <f ca="1">TODAY()+37</f>
        <v>45063</v>
      </c>
      <c r="D14" s="27">
        <f ca="1">Jalons[[#This Row],[Date de début]]+22</f>
        <v>45085</v>
      </c>
      <c r="E14" s="24" t="str">
        <f t="shared" si="0"/>
        <v>Activité 9</v>
      </c>
      <c r="F14" s="18">
        <f ca="1">IFERROR(IF(OR(LEN(Jalons[[#This Row],[Date de début]])=0,LEN(Jalons[[#This Row],[Date de fin]])=0),"",INT(C14)-INT($C$6)),"")</f>
        <v>47</v>
      </c>
      <c r="G14" s="18">
        <f ca="1">IFERROR(IF(Jalons[[#This Row],[Démarrer le jour]]=0,DATEDIF(Jalons[[#This Row],[Date de début]],Jalons[[#This Row],[Date de fin]],"d")+1,IF(LEN(Jalons[[#This Row],[Démarrer le jour]])=0,"",DATEDIF(Jalons[[#This Row],[Date de début]],Jalons[[#This Row],[Date de fin]],"d")+1)),0)</f>
        <v>23</v>
      </c>
    </row>
    <row r="15" spans="1:7">
      <c r="B15" s="23">
        <v>10</v>
      </c>
      <c r="C15" s="27">
        <f ca="1">TODAY()-20</f>
        <v>45006</v>
      </c>
      <c r="D15" s="27">
        <f ca="1">Jalons[[#This Row],[Date de début]]+160</f>
        <v>45166</v>
      </c>
      <c r="E15" s="24" t="str">
        <f t="shared" si="0"/>
        <v>Activité 10</v>
      </c>
      <c r="F15" s="18">
        <f ca="1">IFERROR(IF(OR(LEN(Jalons[[#This Row],[Date de début]])=0,LEN(Jalons[[#This Row],[Date de fin]])=0),"",INT(C15)-INT($C$6)),"")</f>
        <v>-10</v>
      </c>
      <c r="G15" s="18">
        <f ca="1">IFERROR(IF(Jalons[[#This Row],[Démarrer le jour]]=0,DATEDIF(Jalons[[#This Row],[Date de début]],Jalons[[#This Row],[Date de fin]],"d")+1,IF(LEN(Jalons[[#This Row],[Démarrer le jour]])=0,"",DATEDIF(Jalons[[#This Row],[Date de début]],Jalons[[#This Row],[Date de fin]],"d")+1)),0)</f>
        <v>161</v>
      </c>
    </row>
    <row r="16" spans="1:7">
      <c r="B16" s="23">
        <v>11</v>
      </c>
      <c r="C16" s="27">
        <f ca="1">TODAY()+20</f>
        <v>45046</v>
      </c>
      <c r="D16" s="27">
        <f ca="1">Jalons[[#This Row],[Date de début]]+65</f>
        <v>45111</v>
      </c>
      <c r="E16" s="24" t="str">
        <f t="shared" si="0"/>
        <v>Activité 11</v>
      </c>
      <c r="F16" s="18">
        <f ca="1">IFERROR(IF(OR(LEN(Jalons[[#This Row],[Date de début]])=0,LEN(Jalons[[#This Row],[Date de fin]])=0),"",INT(C16)-INT($C$6)),"")</f>
        <v>30</v>
      </c>
      <c r="G16" s="18">
        <f ca="1">IFERROR(IF(Jalons[[#This Row],[Démarrer le jour]]=0,DATEDIF(Jalons[[#This Row],[Date de début]],Jalons[[#This Row],[Date de fin]],"d")+1,IF(LEN(Jalons[[#This Row],[Démarrer le jour]])=0,"",DATEDIF(Jalons[[#This Row],[Date de début]],Jalons[[#This Row],[Date de fin]],"d")+1)),0)</f>
        <v>66</v>
      </c>
    </row>
    <row r="17" spans="1:7">
      <c r="B17" s="23">
        <v>12</v>
      </c>
      <c r="C17" s="27">
        <f ca="1">TODAY()+70</f>
        <v>45096</v>
      </c>
      <c r="D17" s="27">
        <f ca="1">Jalons[[#This Row],[Date de début]]+67</f>
        <v>45163</v>
      </c>
      <c r="E17" s="24" t="str">
        <f t="shared" si="0"/>
        <v>Activité 12</v>
      </c>
      <c r="F17" s="18">
        <f ca="1">IFERROR(IF(OR(LEN(Jalons[[#This Row],[Date de début]])=0,LEN(Jalons[[#This Row],[Date de fin]])=0),"",INT(C17)-INT($C$6)),"")</f>
        <v>80</v>
      </c>
      <c r="G17" s="18">
        <f ca="1">IFERROR(IF(Jalons[[#This Row],[Démarrer le jour]]=0,DATEDIF(Jalons[[#This Row],[Date de début]],Jalons[[#This Row],[Date de fin]],"d")+1,IF(LEN(Jalons[[#This Row],[Démarrer le jour]])=0,"",DATEDIF(Jalons[[#This Row],[Date de début]],Jalons[[#This Row],[Date de fin]],"d")+1)),0)</f>
        <v>68</v>
      </c>
    </row>
    <row r="18" spans="1:7">
      <c r="B18" s="23">
        <v>13</v>
      </c>
      <c r="C18" s="27">
        <f ca="1">TODAY()+90</f>
        <v>45116</v>
      </c>
      <c r="D18" s="27">
        <f ca="1">Jalons[[#This Row],[Date de début]]+14</f>
        <v>45130</v>
      </c>
      <c r="E18" s="24" t="str">
        <f t="shared" si="0"/>
        <v>Activité 13</v>
      </c>
      <c r="F18" s="18">
        <f ca="1">IFERROR(IF(OR(LEN(Jalons[[#This Row],[Date de début]])=0,LEN(Jalons[[#This Row],[Date de fin]])=0),"",INT(C18)-INT($C$6)),"")</f>
        <v>100</v>
      </c>
      <c r="G18" s="18">
        <f ca="1">IFERROR(IF(Jalons[[#This Row],[Démarrer le jour]]=0,DATEDIF(Jalons[[#This Row],[Date de début]],Jalons[[#This Row],[Date de fin]],"d")+1,IF(LEN(Jalons[[#This Row],[Démarrer le jour]])=0,"",DATEDIF(Jalons[[#This Row],[Date de début]],Jalons[[#This Row],[Date de fin]],"d")+1)),0)</f>
        <v>15</v>
      </c>
    </row>
    <row r="19" spans="1:7">
      <c r="B19" s="23">
        <v>14</v>
      </c>
      <c r="C19" s="27">
        <f ca="1">TODAY()+100</f>
        <v>45126</v>
      </c>
      <c r="D19" s="27">
        <f ca="1">Jalons[[#This Row],[Date de début]]+3</f>
        <v>45129</v>
      </c>
      <c r="E19" s="24" t="str">
        <f t="shared" si="0"/>
        <v>Activité 14</v>
      </c>
      <c r="F19" s="18">
        <f ca="1">IFERROR(IF(OR(LEN(Jalons[[#This Row],[Date de début]])=0,LEN(Jalons[[#This Row],[Date de fin]])=0),"",INT(C19)-INT($C$6)),"")</f>
        <v>110</v>
      </c>
      <c r="G19" s="18">
        <f ca="1">IFERROR(IF(Jalons[[#This Row],[Démarrer le jour]]=0,DATEDIF(Jalons[[#This Row],[Date de début]],Jalons[[#This Row],[Date de fin]],"d")+1,IF(LEN(Jalons[[#This Row],[Démarrer le jour]])=0,"",DATEDIF(Jalons[[#This Row],[Date de début]],Jalons[[#This Row],[Date de fin]],"d")+1)),0)</f>
        <v>4</v>
      </c>
    </row>
    <row r="20" spans="1:7">
      <c r="B20" s="23">
        <v>15</v>
      </c>
      <c r="C20" s="27">
        <f ca="1">TODAY()+50</f>
        <v>45076</v>
      </c>
      <c r="D20" s="27">
        <f ca="1">Jalons[[#This Row],[Date de début]]+130</f>
        <v>45206</v>
      </c>
      <c r="E20" s="24" t="str">
        <f t="shared" si="0"/>
        <v>Activité 15</v>
      </c>
      <c r="F20" s="18">
        <f ca="1">IFERROR(IF(OR(LEN(Jalons[[#This Row],[Date de début]])=0,LEN(Jalons[[#This Row],[Date de fin]])=0),"",INT(C20)-INT($C$6)),"")</f>
        <v>60</v>
      </c>
      <c r="G20" s="18">
        <f ca="1">IFERROR(IF(Jalons[[#This Row],[Démarrer le jour]]=0,DATEDIF(Jalons[[#This Row],[Date de début]],Jalons[[#This Row],[Date de fin]],"d")+1,IF(LEN(Jalons[[#This Row],[Démarrer le jour]])=0,"",DATEDIF(Jalons[[#This Row],[Date de début]],Jalons[[#This Row],[Date de fin]],"d")+1)),0)</f>
        <v>131</v>
      </c>
    </row>
    <row r="21" spans="1:7">
      <c r="B21" s="25"/>
      <c r="C21" s="27"/>
      <c r="D21" s="27"/>
      <c r="E21" s="24"/>
      <c r="F21" s="18" t="str">
        <f>IFERROR(IF(OR(LEN(Jalons[[#This Row],[Date de début]])=0,LEN(Jalons[[#This Row],[Date de fin]])=0),"",INT(C21)-INT($C$6)),"")</f>
        <v/>
      </c>
      <c r="G21" s="18" t="str">
        <f>IFERROR(IF(Jalons[[#This Row],[Démarrer le jour]]=0,DATEDIF(Jalons[[#This Row],[Date de début]],Jalons[[#This Row],[Date de fin]],"d")+1,IF(LEN(Jalons[[#This Row],[Démarrer le jour]])=0,"",DATEDIF(Jalons[[#This Row],[Date de début]],Jalons[[#This Row],[Date de fin]],"d")+1)),0)</f>
        <v/>
      </c>
    </row>
    <row r="22" spans="1:7">
      <c r="A22" s="14" t="s">
        <v>21</v>
      </c>
      <c r="B22" s="13" t="s">
        <v>22</v>
      </c>
      <c r="C22" s="13"/>
      <c r="D22" s="13"/>
      <c r="E22" s="13"/>
      <c r="F22" s="13"/>
      <c r="G22" s="13"/>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ignoredErrors>
    <ignoredError sqref="E6"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C3"/>
  <sheetViews>
    <sheetView showGridLines="0" tabSelected="1" zoomScaleNormal="100" workbookViewId="0">
      <selection activeCell="C2" sqref="C2"/>
    </sheetView>
  </sheetViews>
  <sheetFormatPr defaultColWidth="9.140625" defaultRowHeight="15"/>
  <cols>
    <col min="1" max="1" width="2.5703125" customWidth="1"/>
    <col min="2" max="2" width="25.5703125" customWidth="1"/>
  </cols>
  <sheetData>
    <row r="1" spans="1:3" ht="27.75" customHeight="1">
      <c r="A1" s="15" t="s">
        <v>23</v>
      </c>
      <c r="B1" s="26" t="s">
        <v>24</v>
      </c>
      <c r="C1" s="26">
        <v>2</v>
      </c>
    </row>
    <row r="2" spans="1:3" ht="14.45" customHeight="1"/>
    <row r="3" spans="1:3" ht="14.45" customHeight="1"/>
  </sheetData>
  <dataValidations count="1">
    <dataValidation allowBlank="1" showInputMessage="1" showErrorMessage="1" promptTitle="Incrément de défilement" prompt="La modification de ce nombre entraînera le défilement du diagramme de Gantt." sqref="C1" xr:uid="{71F0885F-3AE1-4760-8878-DABCD535613C}"/>
  </dataValidations>
  <printOptions horizontalCentered="1"/>
  <pageMargins left="0.7" right="0.7" top="0.75" bottom="0.75" header="0.3" footer="0.3"/>
  <pageSetup paperSize="9" scale="73" fitToHeight="0" orientation="portrait"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topLeftCell="A3" zoomScaleNormal="100" workbookViewId="0"/>
  </sheetViews>
  <sheetFormatPr defaultColWidth="9.140625" defaultRowHeight="15"/>
  <cols>
    <col min="1" max="1" width="78.7109375" customWidth="1"/>
  </cols>
  <sheetData>
    <row r="1" spans="1:1" ht="50.1" customHeight="1">
      <c r="A1" s="1" t="s">
        <v>25</v>
      </c>
    </row>
    <row r="2" spans="1:1" ht="49.5" customHeight="1">
      <c r="A2" s="4" t="s">
        <v>26</v>
      </c>
    </row>
    <row r="3" spans="1:1" ht="233.25" customHeight="1">
      <c r="A3" s="4" t="s">
        <v>27</v>
      </c>
    </row>
    <row r="4" spans="1:1">
      <c r="A4" s="5" t="s">
        <v>28</v>
      </c>
    </row>
    <row r="5" spans="1:1" ht="285">
      <c r="A5" s="4" t="s">
        <v>29</v>
      </c>
    </row>
    <row r="6" spans="1:1">
      <c r="A6" t="s">
        <v>30</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zoomScaleNormal="100" workbookViewId="0"/>
  </sheetViews>
  <sheetFormatPr defaultColWidth="9.140625" defaultRowHeight="15"/>
  <cols>
    <col min="1" max="1" width="2.5703125" style="14" customWidth="1"/>
    <col min="2" max="2" width="20.5703125" customWidth="1"/>
    <col min="3" max="3" width="15.7109375" customWidth="1"/>
    <col min="4" max="4" width="23.140625" customWidth="1"/>
    <col min="5" max="5" width="15.7109375" customWidth="1"/>
    <col min="6" max="6" width="9.140625" customWidth="1"/>
  </cols>
  <sheetData>
    <row r="1" spans="1:6" ht="50.1" customHeight="1">
      <c r="A1" s="14" t="s">
        <v>31</v>
      </c>
      <c r="B1" s="1" t="s">
        <v>32</v>
      </c>
    </row>
    <row r="4" spans="1:6">
      <c r="A4" s="14" t="s">
        <v>33</v>
      </c>
      <c r="B4" t="s">
        <v>34</v>
      </c>
    </row>
    <row r="5" spans="1:6" ht="15.75" thickBot="1">
      <c r="A5" s="14" t="s">
        <v>35</v>
      </c>
      <c r="B5" s="3" t="s">
        <v>36</v>
      </c>
      <c r="C5" s="3" t="s">
        <v>37</v>
      </c>
      <c r="D5" s="3" t="s">
        <v>18</v>
      </c>
      <c r="E5" s="3" t="s">
        <v>38</v>
      </c>
      <c r="F5" t="s">
        <v>39</v>
      </c>
    </row>
    <row r="6" spans="1:6" ht="15.75" thickBot="1">
      <c r="B6" s="6" t="str">
        <f ca="1">IFERROR(IF(LEN(OFFSET('Dispositif de suivi de projet'!$E6,Défilement,0,1,1))=0,"",INDEX(Jalons[],'Dispositif de suivi de projet'!$B6+Défilement,4)),"")</f>
        <v>Activité 3</v>
      </c>
      <c r="C6" s="7">
        <f ca="1">IFERROR(IF(LEN(OFFSET('Dispositif de suivi de projet'!$C6,Défilement,0,1,1))=0,Date_Fin,INDEX(Jalons[],'Dispositif de suivi de projet'!$B6+Défilement,2)),"")</f>
        <v>44996</v>
      </c>
      <c r="D6" s="8">
        <f ca="1">IFERROR(IF(LEN(OFFSET('Dispositif de suivi de projet'!$F6,Défilement,0,1,1))=0,"",INDEX(Jalons[],'Dispositif de suivi de projet'!$B6+Défilement,5)),"")</f>
        <v>-20</v>
      </c>
      <c r="E6" s="9">
        <f ca="1">IFERROR(IF(LEN(OFFSET('Dispositif de suivi de projet'!$G6,Défilement,0,1,1))=0,"",INDEX(Jalons[],'Dispositif de suivi de projet'!$B6+Défilement,6)),"")</f>
        <v>153</v>
      </c>
    </row>
    <row r="7" spans="1:6" ht="15.75" thickBot="1">
      <c r="B7" s="6" t="str">
        <f ca="1">IFERROR(IF(LEN(OFFSET('Dispositif de suivi de projet'!$E7,Défilement,0,1,1))=0,"",INDEX(Jalons[],'Dispositif de suivi de projet'!$B7+Défilement,4)),"")</f>
        <v>Activité 4</v>
      </c>
      <c r="C7" s="7">
        <f ca="1">IFERROR(IF(LEN(OFFSET('Dispositif de suivi de projet'!$C7,Défilement,0,1,1))=0,Date_Fin,INDEX(Jalons[],'Dispositif de suivi de projet'!$B7+Défilement,2)),"")</f>
        <v>45028</v>
      </c>
      <c r="D7" s="8">
        <f ca="1">IFERROR(IF(LEN(OFFSET('Dispositif de suivi de projet'!$F7,Défilement,0,1,1))=0,"",INDEX(Jalons[],'Dispositif de suivi de projet'!$B7+Défilement,5)),"")</f>
        <v>12</v>
      </c>
      <c r="E7" s="9">
        <f ca="1">IFERROR(IF(LEN(OFFSET('Dispositif de suivi de projet'!$G7,Défilement,0,1,1))=0,"",INDEX(Jalons[],'Dispositif de suivi de projet'!$B7+Défilement,6)),"")</f>
        <v>151</v>
      </c>
    </row>
    <row r="8" spans="1:6" ht="15.75" thickBot="1">
      <c r="B8" s="6" t="str">
        <f ca="1">IFERROR(IF(LEN(OFFSET('Dispositif de suivi de projet'!$E8,Défilement,0,1,1))=0,"",INDEX(Jalons[],'Dispositif de suivi de projet'!$B8+Défilement,4)),"")</f>
        <v>Activité 5</v>
      </c>
      <c r="C8" s="7">
        <f ca="1">IFERROR(IF(LEN(OFFSET('Dispositif de suivi de projet'!$C8,Défilement,0,1,1))=0,Date_Fin,INDEX(Jalons[],'Dispositif de suivi de projet'!$B8+Défilement,2)),"")</f>
        <v>45041</v>
      </c>
      <c r="D8" s="8">
        <f ca="1">IFERROR(IF(LEN(OFFSET('Dispositif de suivi de projet'!$F8,Défilement,0,1,1))=0,"",INDEX(Jalons[],'Dispositif de suivi de projet'!$B8+Défilement,5)),"")</f>
        <v>25</v>
      </c>
      <c r="E8" s="9">
        <f ca="1">IFERROR(IF(LEN(OFFSET('Dispositif de suivi de projet'!$G8,Défilement,0,1,1))=0,"",INDEX(Jalons[],'Dispositif de suivi de projet'!$B8+Défilement,6)),"")</f>
        <v>15</v>
      </c>
    </row>
    <row r="9" spans="1:6" ht="15.75" thickBot="1">
      <c r="B9" s="6" t="str">
        <f ca="1">IFERROR(IF(LEN(OFFSET('Dispositif de suivi de projet'!$E9,Défilement,0,1,1))=0,"",INDEX(Jalons[],'Dispositif de suivi de projet'!$B9+Défilement,4)),"")</f>
        <v>Activité 6</v>
      </c>
      <c r="C9" s="7">
        <f ca="1">IFERROR(IF(LEN(OFFSET('Dispositif de suivi de projet'!$C9,Défilement,0,1,1))=0,Date_Fin,INDEX(Jalons[],'Dispositif de suivi de projet'!$B9+Défilement,2)),"")</f>
        <v>45056</v>
      </c>
      <c r="D9" s="8">
        <f ca="1">IFERROR(IF(LEN(OFFSET('Dispositif de suivi de projet'!$F9,Défilement,0,1,1))=0,"",INDEX(Jalons[],'Dispositif de suivi de projet'!$B9+Défilement,5)),"")</f>
        <v>40</v>
      </c>
      <c r="E9" s="9">
        <f ca="1">IFERROR(IF(LEN(OFFSET('Dispositif de suivi de projet'!$G9,Défilement,0,1,1))=0,"",INDEX(Jalons[],'Dispositif de suivi de projet'!$B9+Défilement,6)),"")</f>
        <v>46</v>
      </c>
    </row>
    <row r="10" spans="1:6">
      <c r="B10" s="6" t="str">
        <f ca="1">IFERROR(IF(LEN(OFFSET('Dispositif de suivi de projet'!$E10,Défilement,0,1,1))=0,"",INDEX(Jalons[],'Dispositif de suivi de projet'!$B10+Défilement,4)),"")</f>
        <v>Activité 7</v>
      </c>
      <c r="C10" s="7">
        <f ca="1">IFERROR(IF(LEN(OFFSET('Dispositif de suivi de projet'!$C10,Défilement,0,1,1))=0,Date_Fin,INDEX(Jalons[],'Dispositif de suivi de projet'!$B10+Défilement,2)),"")</f>
        <v>45071</v>
      </c>
      <c r="D10" s="8">
        <f ca="1">IFERROR(IF(LEN(OFFSET('Dispositif de suivi de projet'!$F10,Défilement,0,1,1))=0,"",INDEX(Jalons[],'Dispositif de suivi de projet'!$B10+Défilement,5)),"")</f>
        <v>55</v>
      </c>
      <c r="E10" s="9">
        <f ca="1">IFERROR(IF(LEN(OFFSET('Dispositif de suivi de projet'!$G10,Défilement,0,1,1))=0,"",INDEX(Jalons[],'Dispositif de suivi de projet'!$B10+Défilement,6)),"")</f>
        <v>57</v>
      </c>
    </row>
  </sheetData>
  <printOptions horizontalCentered="1"/>
  <pageMargins left="0.7" right="0.7" top="0.75" bottom="0.75" header="0.3" footer="0.3"/>
  <pageSetup paperSize="9" scale="84"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TM00064978</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2023-04-10T17:42:58Z</dcterms:created>
  <dcterms:modified xsi:type="dcterms:W3CDTF">2023-04-10T17:44:44Z</dcterms:modified>
  <cp:category/>
  <cp:contentStatus/>
</cp:coreProperties>
</file>