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1280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B13" i="2"/>
  <c r="A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  <c r="E1" i="2"/>
  <c r="D1" i="2"/>
  <c r="D13" i="2" s="1"/>
  <c r="C1" i="2"/>
  <c r="B13" i="1"/>
  <c r="A13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E1" i="1"/>
  <c r="D1" i="1"/>
  <c r="D13" i="1" s="1"/>
  <c r="E13" i="2" l="1"/>
  <c r="C13" i="2"/>
  <c r="G12" i="2" s="1"/>
  <c r="C13" i="1"/>
  <c r="G12" i="1" s="1"/>
  <c r="G11" i="1" s="1"/>
  <c r="G10" i="1" s="1"/>
  <c r="G9" i="1" s="1"/>
  <c r="G8" i="1" s="1"/>
  <c r="G7" i="1" s="1"/>
  <c r="G6" i="1" s="1"/>
  <c r="G5" i="1" s="1"/>
  <c r="G4" i="1" s="1"/>
  <c r="G3" i="1" s="1"/>
  <c r="G2" i="1" s="1"/>
  <c r="G1" i="1" s="1"/>
  <c r="E13" i="1"/>
  <c r="C15" i="2" l="1"/>
  <c r="G11" i="2"/>
  <c r="G10" i="2" s="1"/>
  <c r="G9" i="2" s="1"/>
  <c r="G8" i="2" s="1"/>
  <c r="G7" i="2" s="1"/>
  <c r="G6" i="2" s="1"/>
  <c r="G5" i="2" s="1"/>
  <c r="G4" i="2" s="1"/>
  <c r="G3" i="2" s="1"/>
  <c r="G2" i="2" s="1"/>
  <c r="G1" i="2" s="1"/>
  <c r="F12" i="2"/>
  <c r="H12" i="2" s="1"/>
  <c r="C15" i="1"/>
  <c r="F12" i="1"/>
  <c r="H12" i="1" s="1"/>
  <c r="F11" i="2" l="1"/>
  <c r="H11" i="2" s="1"/>
  <c r="F11" i="1"/>
  <c r="H11" i="1" s="1"/>
  <c r="F10" i="2" l="1"/>
  <c r="H10" i="2" s="1"/>
  <c r="F10" i="1"/>
  <c r="F9" i="1" s="1"/>
  <c r="F9" i="2" l="1"/>
  <c r="F8" i="2" s="1"/>
  <c r="H10" i="1"/>
  <c r="F8" i="1"/>
  <c r="H9" i="1"/>
  <c r="H9" i="2" l="1"/>
  <c r="H8" i="2"/>
  <c r="F7" i="2"/>
  <c r="F7" i="1"/>
  <c r="H8" i="1"/>
  <c r="H7" i="2" l="1"/>
  <c r="F6" i="2"/>
  <c r="F6" i="1"/>
  <c r="H7" i="1"/>
  <c r="H6" i="2" l="1"/>
  <c r="F5" i="2"/>
  <c r="F5" i="1"/>
  <c r="H6" i="1"/>
  <c r="H5" i="2" l="1"/>
  <c r="F4" i="2"/>
  <c r="F4" i="1"/>
  <c r="H5" i="1"/>
  <c r="H4" i="2" l="1"/>
  <c r="F3" i="2"/>
  <c r="F3" i="1"/>
  <c r="H4" i="1"/>
  <c r="H3" i="2" l="1"/>
  <c r="F2" i="2"/>
  <c r="F2" i="1"/>
  <c r="H3" i="1"/>
  <c r="H2" i="2" l="1"/>
  <c r="F1" i="2"/>
  <c r="H1" i="2" s="1"/>
  <c r="F1" i="1"/>
  <c r="H1" i="1" s="1"/>
  <c r="H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Execution Times for Various Thread Counts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Raw Data</c:v>
          </c:tx>
          <c:marker>
            <c:symbol val="none"/>
          </c:marker>
          <c:xVal>
            <c:numRef>
              <c:f>Sheet1!$A$1:$A$12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47.969200000000001</c:v>
                </c:pt>
                <c:pt idx="1">
                  <c:v>28.478400000000001</c:v>
                </c:pt>
                <c:pt idx="2">
                  <c:v>21.0624</c:v>
                </c:pt>
                <c:pt idx="3">
                  <c:v>20.436199999999999</c:v>
                </c:pt>
                <c:pt idx="4">
                  <c:v>18.308399999999999</c:v>
                </c:pt>
                <c:pt idx="5">
                  <c:v>17.421600000000002</c:v>
                </c:pt>
                <c:pt idx="6">
                  <c:v>17.053000000000001</c:v>
                </c:pt>
                <c:pt idx="7">
                  <c:v>16.746400000000001</c:v>
                </c:pt>
                <c:pt idx="8">
                  <c:v>16.962800000000001</c:v>
                </c:pt>
                <c:pt idx="9">
                  <c:v>19.013400000000001</c:v>
                </c:pt>
                <c:pt idx="10">
                  <c:v>17.098800000000001</c:v>
                </c:pt>
                <c:pt idx="11">
                  <c:v>18.8064</c:v>
                </c:pt>
              </c:numCache>
            </c:numRef>
          </c:yVal>
          <c:smooth val="1"/>
        </c:ser>
        <c:ser>
          <c:idx val="1"/>
          <c:order val="1"/>
          <c:tx>
            <c:v>Least Squares Regression Line</c:v>
          </c:tx>
          <c:marker>
            <c:symbol val="none"/>
          </c:marker>
          <c:xVal>
            <c:numRef>
              <c:f>Sheet1!$A$1:$A$12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Sheet1!$H$1:$H$12</c:f>
              <c:numCache>
                <c:formatCode>General</c:formatCode>
                <c:ptCount val="12"/>
                <c:pt idx="0">
                  <c:v>30.458694871794876</c:v>
                </c:pt>
                <c:pt idx="1">
                  <c:v>28.850401864801867</c:v>
                </c:pt>
                <c:pt idx="2">
                  <c:v>27.242108857808862</c:v>
                </c:pt>
                <c:pt idx="3">
                  <c:v>25.633815850815857</c:v>
                </c:pt>
                <c:pt idx="4">
                  <c:v>24.025522843822849</c:v>
                </c:pt>
                <c:pt idx="5">
                  <c:v>22.41722983682984</c:v>
                </c:pt>
                <c:pt idx="6">
                  <c:v>20.808936829836835</c:v>
                </c:pt>
                <c:pt idx="7">
                  <c:v>19.20064382284383</c:v>
                </c:pt>
                <c:pt idx="8">
                  <c:v>17.592350815850821</c:v>
                </c:pt>
                <c:pt idx="9">
                  <c:v>15.984057808857814</c:v>
                </c:pt>
                <c:pt idx="10">
                  <c:v>14.375764801864808</c:v>
                </c:pt>
                <c:pt idx="11">
                  <c:v>12.767471794871803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264"/>
        <c:axId val="133056384"/>
      </c:scatterChart>
      <c:valAx>
        <c:axId val="1793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lg</a:t>
                </a:r>
                <a:r>
                  <a:rPr lang="en-US" baseline="0"/>
                  <a:t> x of Number of Threads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056384"/>
        <c:crosses val="autoZero"/>
        <c:crossBetween val="midCat"/>
      </c:valAx>
      <c:valAx>
        <c:axId val="133056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Avergae</a:t>
                </a:r>
                <a:r>
                  <a:rPr lang="en-US" baseline="0"/>
                  <a:t> Time Out of Five Trials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3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Average Memory Usage for Various Thread Counts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Raw Data</c:v>
          </c:tx>
          <c:marker>
            <c:symbol val="none"/>
          </c:marker>
          <c:xVal>
            <c:numRef>
              <c:f>Sheet2!$A$1:$A$12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Sheet2!$B$1:$B$12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2.6</c:v>
                </c:pt>
                <c:pt idx="8">
                  <c:v>3.6</c:v>
                </c:pt>
                <c:pt idx="9">
                  <c:v>4.2</c:v>
                </c:pt>
                <c:pt idx="10">
                  <c:v>5.4</c:v>
                </c:pt>
                <c:pt idx="11">
                  <c:v>7.8</c:v>
                </c:pt>
              </c:numCache>
            </c:numRef>
          </c:yVal>
          <c:smooth val="1"/>
        </c:ser>
        <c:ser>
          <c:idx val="1"/>
          <c:order val="1"/>
          <c:tx>
            <c:v>Least Squares Regression Line</c:v>
          </c:tx>
          <c:marker>
            <c:symbol val="none"/>
          </c:marker>
          <c:xVal>
            <c:numRef>
              <c:f>Sheet2!$A$1:$A$12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Sheet2!$H$1:$H$12</c:f>
              <c:numCache>
                <c:formatCode>General</c:formatCode>
                <c:ptCount val="12"/>
                <c:pt idx="0">
                  <c:v>0.83333333333333215</c:v>
                </c:pt>
                <c:pt idx="1">
                  <c:v>1.2515151515151506</c:v>
                </c:pt>
                <c:pt idx="2">
                  <c:v>1.669696969696969</c:v>
                </c:pt>
                <c:pt idx="3">
                  <c:v>2.087878787878787</c:v>
                </c:pt>
                <c:pt idx="4">
                  <c:v>2.5060606060606059</c:v>
                </c:pt>
                <c:pt idx="5">
                  <c:v>2.9242424242424239</c:v>
                </c:pt>
                <c:pt idx="6">
                  <c:v>3.3424242424242423</c:v>
                </c:pt>
                <c:pt idx="7">
                  <c:v>3.7606060606060607</c:v>
                </c:pt>
                <c:pt idx="8">
                  <c:v>4.1787878787878796</c:v>
                </c:pt>
                <c:pt idx="9">
                  <c:v>4.5969696969696976</c:v>
                </c:pt>
                <c:pt idx="10">
                  <c:v>5.0151515151515156</c:v>
                </c:pt>
                <c:pt idx="11">
                  <c:v>5.4333333333333345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52800"/>
        <c:axId val="137854976"/>
      </c:scatterChart>
      <c:valAx>
        <c:axId val="13785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lg x</a:t>
                </a:r>
                <a:r>
                  <a:rPr lang="en-US" baseline="0"/>
                  <a:t> of X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854976"/>
        <c:crosses val="autoZero"/>
        <c:crossBetween val="midCat"/>
      </c:valAx>
      <c:valAx>
        <c:axId val="13785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Memory out of Five Trials (in</a:t>
                </a:r>
                <a:r>
                  <a:rPr lang="en-US" baseline="0"/>
                  <a:t> MB)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852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12</xdr:row>
      <xdr:rowOff>152400</xdr:rowOff>
    </xdr:from>
    <xdr:to>
      <xdr:col>18</xdr:col>
      <xdr:colOff>152400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12</xdr:row>
      <xdr:rowOff>180974</xdr:rowOff>
    </xdr:from>
    <xdr:to>
      <xdr:col>18</xdr:col>
      <xdr:colOff>552449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A4" workbookViewId="0">
      <selection activeCell="F15" sqref="F15"/>
    </sheetView>
  </sheetViews>
  <sheetFormatPr defaultRowHeight="15" x14ac:dyDescent="0.25"/>
  <sheetData>
    <row r="1" spans="1:8" x14ac:dyDescent="0.25">
      <c r="A1" s="1">
        <v>0</v>
      </c>
      <c r="B1" s="1">
        <v>47.969200000000001</v>
      </c>
      <c r="C1">
        <f t="shared" ref="C1:C8" si="0">A1*B1</f>
        <v>0</v>
      </c>
      <c r="D1">
        <f>A1^2</f>
        <v>0</v>
      </c>
      <c r="E1">
        <f>B1^2</f>
        <v>2301.04414864</v>
      </c>
      <c r="F1">
        <f t="shared" ref="F1:F10" si="1">F2</f>
        <v>30.458694871794876</v>
      </c>
      <c r="G1">
        <f t="shared" ref="G1:G10" si="2">G2</f>
        <v>-1.6082930069930068</v>
      </c>
      <c r="H1">
        <f>F1+G1*A1</f>
        <v>30.458694871794876</v>
      </c>
    </row>
    <row r="2" spans="1:8" x14ac:dyDescent="0.25">
      <c r="A2" s="1">
        <v>1</v>
      </c>
      <c r="B2" s="1">
        <v>28.478400000000001</v>
      </c>
      <c r="C2">
        <f t="shared" si="0"/>
        <v>28.478400000000001</v>
      </c>
      <c r="D2">
        <f t="shared" ref="D2:D12" si="3">A2^2</f>
        <v>1</v>
      </c>
      <c r="E2">
        <f t="shared" ref="E2:E8" si="4">B2^2</f>
        <v>811.01926656000001</v>
      </c>
      <c r="F2">
        <f t="shared" si="1"/>
        <v>30.458694871794876</v>
      </c>
      <c r="G2">
        <f t="shared" si="2"/>
        <v>-1.6082930069930068</v>
      </c>
      <c r="H2">
        <f t="shared" ref="H2:H12" si="5">F2+G2*A2</f>
        <v>28.850401864801867</v>
      </c>
    </row>
    <row r="3" spans="1:8" x14ac:dyDescent="0.25">
      <c r="A3" s="1">
        <v>2</v>
      </c>
      <c r="B3" s="1">
        <v>21.0624</v>
      </c>
      <c r="C3">
        <f t="shared" si="0"/>
        <v>42.1248</v>
      </c>
      <c r="D3">
        <f t="shared" si="3"/>
        <v>4</v>
      </c>
      <c r="E3">
        <f t="shared" si="4"/>
        <v>443.62469376000001</v>
      </c>
      <c r="F3">
        <f t="shared" si="1"/>
        <v>30.458694871794876</v>
      </c>
      <c r="G3">
        <f t="shared" si="2"/>
        <v>-1.6082930069930068</v>
      </c>
      <c r="H3">
        <f t="shared" si="5"/>
        <v>27.242108857808862</v>
      </c>
    </row>
    <row r="4" spans="1:8" x14ac:dyDescent="0.25">
      <c r="A4" s="1">
        <v>3</v>
      </c>
      <c r="B4" s="1">
        <v>20.436199999999999</v>
      </c>
      <c r="C4">
        <f t="shared" si="0"/>
        <v>61.308599999999998</v>
      </c>
      <c r="D4">
        <f t="shared" si="3"/>
        <v>9</v>
      </c>
      <c r="E4">
        <f t="shared" si="4"/>
        <v>417.63827043999999</v>
      </c>
      <c r="F4">
        <f t="shared" si="1"/>
        <v>30.458694871794876</v>
      </c>
      <c r="G4">
        <f t="shared" si="2"/>
        <v>-1.6082930069930068</v>
      </c>
      <c r="H4">
        <f t="shared" si="5"/>
        <v>25.633815850815857</v>
      </c>
    </row>
    <row r="5" spans="1:8" x14ac:dyDescent="0.25">
      <c r="A5" s="1">
        <v>4</v>
      </c>
      <c r="B5" s="1">
        <v>18.308399999999999</v>
      </c>
      <c r="C5">
        <f t="shared" si="0"/>
        <v>73.233599999999996</v>
      </c>
      <c r="D5">
        <f t="shared" si="3"/>
        <v>16</v>
      </c>
      <c r="E5">
        <f t="shared" si="4"/>
        <v>335.19751055999996</v>
      </c>
      <c r="F5">
        <f t="shared" si="1"/>
        <v>30.458694871794876</v>
      </c>
      <c r="G5">
        <f t="shared" si="2"/>
        <v>-1.6082930069930068</v>
      </c>
      <c r="H5">
        <f t="shared" si="5"/>
        <v>24.025522843822849</v>
      </c>
    </row>
    <row r="6" spans="1:8" x14ac:dyDescent="0.25">
      <c r="A6" s="1">
        <v>5</v>
      </c>
      <c r="B6" s="1">
        <v>17.421600000000002</v>
      </c>
      <c r="C6">
        <f t="shared" si="0"/>
        <v>87.108000000000004</v>
      </c>
      <c r="D6">
        <f t="shared" si="3"/>
        <v>25</v>
      </c>
      <c r="E6">
        <f t="shared" si="4"/>
        <v>303.51214656000008</v>
      </c>
      <c r="F6">
        <f t="shared" si="1"/>
        <v>30.458694871794876</v>
      </c>
      <c r="G6">
        <f t="shared" si="2"/>
        <v>-1.6082930069930068</v>
      </c>
      <c r="H6">
        <f t="shared" si="5"/>
        <v>22.41722983682984</v>
      </c>
    </row>
    <row r="7" spans="1:8" x14ac:dyDescent="0.25">
      <c r="A7" s="1">
        <v>6</v>
      </c>
      <c r="B7" s="1">
        <v>17.053000000000001</v>
      </c>
      <c r="C7">
        <f t="shared" si="0"/>
        <v>102.31800000000001</v>
      </c>
      <c r="D7">
        <f t="shared" si="3"/>
        <v>36</v>
      </c>
      <c r="E7">
        <f t="shared" si="4"/>
        <v>290.80480900000003</v>
      </c>
      <c r="F7">
        <f t="shared" si="1"/>
        <v>30.458694871794876</v>
      </c>
      <c r="G7">
        <f t="shared" si="2"/>
        <v>-1.6082930069930068</v>
      </c>
      <c r="H7">
        <f t="shared" si="5"/>
        <v>20.808936829836835</v>
      </c>
    </row>
    <row r="8" spans="1:8" x14ac:dyDescent="0.25">
      <c r="A8" s="1">
        <v>7</v>
      </c>
      <c r="B8" s="1">
        <v>16.746400000000001</v>
      </c>
      <c r="C8">
        <f t="shared" si="0"/>
        <v>117.22480000000002</v>
      </c>
      <c r="D8">
        <f t="shared" si="3"/>
        <v>49</v>
      </c>
      <c r="E8">
        <f t="shared" si="4"/>
        <v>280.44191296000002</v>
      </c>
      <c r="F8">
        <f t="shared" si="1"/>
        <v>30.458694871794876</v>
      </c>
      <c r="G8">
        <f t="shared" si="2"/>
        <v>-1.6082930069930068</v>
      </c>
      <c r="H8">
        <f t="shared" si="5"/>
        <v>19.20064382284383</v>
      </c>
    </row>
    <row r="9" spans="1:8" x14ac:dyDescent="0.25">
      <c r="A9" s="1">
        <v>8</v>
      </c>
      <c r="B9" s="1">
        <v>16.962800000000001</v>
      </c>
      <c r="C9">
        <f t="shared" ref="C9:C12" si="6">A9*B9</f>
        <v>135.70240000000001</v>
      </c>
      <c r="D9">
        <f t="shared" si="3"/>
        <v>64</v>
      </c>
      <c r="E9">
        <f t="shared" ref="E9:E12" si="7">B9^2</f>
        <v>287.73658384000004</v>
      </c>
      <c r="F9">
        <f t="shared" si="1"/>
        <v>30.458694871794876</v>
      </c>
      <c r="G9">
        <f t="shared" si="2"/>
        <v>-1.6082930069930068</v>
      </c>
      <c r="H9">
        <f t="shared" si="5"/>
        <v>17.592350815850821</v>
      </c>
    </row>
    <row r="10" spans="1:8" x14ac:dyDescent="0.25">
      <c r="A10" s="1">
        <v>9</v>
      </c>
      <c r="B10" s="1">
        <v>19.013400000000001</v>
      </c>
      <c r="C10">
        <f t="shared" si="6"/>
        <v>171.1206</v>
      </c>
      <c r="D10">
        <f t="shared" si="3"/>
        <v>81</v>
      </c>
      <c r="E10">
        <f t="shared" si="7"/>
        <v>361.50937956000001</v>
      </c>
      <c r="F10">
        <f t="shared" si="1"/>
        <v>30.458694871794876</v>
      </c>
      <c r="G10">
        <f t="shared" si="2"/>
        <v>-1.6082930069930068</v>
      </c>
      <c r="H10">
        <f t="shared" si="5"/>
        <v>15.984057808857814</v>
      </c>
    </row>
    <row r="11" spans="1:8" x14ac:dyDescent="0.25">
      <c r="A11" s="1">
        <v>10</v>
      </c>
      <c r="B11" s="1">
        <v>17.098800000000001</v>
      </c>
      <c r="C11">
        <f t="shared" si="6"/>
        <v>170.988</v>
      </c>
      <c r="D11">
        <f t="shared" si="3"/>
        <v>100</v>
      </c>
      <c r="E11">
        <f t="shared" si="7"/>
        <v>292.36896144000002</v>
      </c>
      <c r="F11">
        <f>F12</f>
        <v>30.458694871794876</v>
      </c>
      <c r="G11">
        <f>G12</f>
        <v>-1.6082930069930068</v>
      </c>
      <c r="H11">
        <f t="shared" si="5"/>
        <v>14.375764801864808</v>
      </c>
    </row>
    <row r="12" spans="1:8" x14ac:dyDescent="0.25">
      <c r="A12" s="1">
        <v>11</v>
      </c>
      <c r="B12" s="1">
        <v>18.8064</v>
      </c>
      <c r="C12">
        <f t="shared" si="6"/>
        <v>206.87039999999999</v>
      </c>
      <c r="D12">
        <f t="shared" si="3"/>
        <v>121</v>
      </c>
      <c r="E12">
        <f t="shared" si="7"/>
        <v>353.68068096000002</v>
      </c>
      <c r="F12">
        <f>B13/12-G12*A13/12</f>
        <v>30.458694871794876</v>
      </c>
      <c r="G12">
        <f>(12*C13-A13*B13)/(12*D13-A13^2)</f>
        <v>-1.6082930069930068</v>
      </c>
      <c r="H12">
        <f t="shared" si="5"/>
        <v>12.767471794871803</v>
      </c>
    </row>
    <row r="13" spans="1:8" x14ac:dyDescent="0.25">
      <c r="A13">
        <f>SUM(A1:A12)</f>
        <v>66</v>
      </c>
      <c r="B13">
        <f>SUM(B1:B12)</f>
        <v>259.35700000000003</v>
      </c>
      <c r="C13">
        <f t="shared" ref="C13:E13" si="8">SUM(C1:C12)</f>
        <v>1196.4776000000002</v>
      </c>
      <c r="D13">
        <f t="shared" si="8"/>
        <v>506</v>
      </c>
      <c r="E13">
        <f t="shared" si="8"/>
        <v>6478.5783642800006</v>
      </c>
    </row>
    <row r="15" spans="1:8" x14ac:dyDescent="0.25">
      <c r="C15">
        <f>(12*C13-A13*B13)/SQRT((12*D13-A13^2)*(12*E13-B13^2))</f>
        <v>-0.65089013157619502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5" sqref="B15"/>
    </sheetView>
  </sheetViews>
  <sheetFormatPr defaultRowHeight="15" x14ac:dyDescent="0.25"/>
  <sheetData>
    <row r="1" spans="1:8" x14ac:dyDescent="0.25">
      <c r="A1" s="1">
        <v>0</v>
      </c>
      <c r="B1" s="1">
        <v>2</v>
      </c>
      <c r="C1">
        <f>A1*B1</f>
        <v>0</v>
      </c>
      <c r="D1">
        <f>A1^2</f>
        <v>0</v>
      </c>
      <c r="E1">
        <f>B1^2</f>
        <v>4</v>
      </c>
      <c r="F1">
        <f t="shared" ref="F1:G10" si="0">F2</f>
        <v>0.83333333333333215</v>
      </c>
      <c r="G1">
        <f t="shared" si="0"/>
        <v>0.41818181818181838</v>
      </c>
      <c r="H1">
        <f>F1+G1*A1</f>
        <v>0.83333333333333215</v>
      </c>
    </row>
    <row r="2" spans="1:8" x14ac:dyDescent="0.25">
      <c r="A2" s="1">
        <v>1</v>
      </c>
      <c r="B2" s="1">
        <v>2</v>
      </c>
      <c r="C2">
        <f t="shared" ref="C2:C12" si="1">A2*B2</f>
        <v>2</v>
      </c>
      <c r="D2">
        <f t="shared" ref="D2:E12" si="2">A2^2</f>
        <v>1</v>
      </c>
      <c r="E2">
        <f t="shared" si="2"/>
        <v>4</v>
      </c>
      <c r="F2">
        <f t="shared" si="0"/>
        <v>0.83333333333333215</v>
      </c>
      <c r="G2">
        <f t="shared" si="0"/>
        <v>0.41818181818181838</v>
      </c>
      <c r="H2">
        <f t="shared" ref="H2:H12" si="3">F2+G2*A2</f>
        <v>1.2515151515151506</v>
      </c>
    </row>
    <row r="3" spans="1:8" x14ac:dyDescent="0.25">
      <c r="A3" s="1">
        <v>2</v>
      </c>
      <c r="B3" s="1">
        <v>2</v>
      </c>
      <c r="C3">
        <f t="shared" si="1"/>
        <v>4</v>
      </c>
      <c r="D3">
        <f t="shared" si="2"/>
        <v>4</v>
      </c>
      <c r="E3">
        <f t="shared" si="2"/>
        <v>4</v>
      </c>
      <c r="F3">
        <f t="shared" si="0"/>
        <v>0.83333333333333215</v>
      </c>
      <c r="G3">
        <f t="shared" si="0"/>
        <v>0.41818181818181838</v>
      </c>
      <c r="H3">
        <f t="shared" si="3"/>
        <v>1.669696969696969</v>
      </c>
    </row>
    <row r="4" spans="1:8" x14ac:dyDescent="0.25">
      <c r="A4" s="1">
        <v>3</v>
      </c>
      <c r="B4" s="1">
        <v>2</v>
      </c>
      <c r="C4">
        <f t="shared" si="1"/>
        <v>6</v>
      </c>
      <c r="D4">
        <f t="shared" si="2"/>
        <v>9</v>
      </c>
      <c r="E4">
        <f t="shared" si="2"/>
        <v>4</v>
      </c>
      <c r="F4">
        <f t="shared" si="0"/>
        <v>0.83333333333333215</v>
      </c>
      <c r="G4">
        <f t="shared" si="0"/>
        <v>0.41818181818181838</v>
      </c>
      <c r="H4">
        <f t="shared" si="3"/>
        <v>2.087878787878787</v>
      </c>
    </row>
    <row r="5" spans="1:8" x14ac:dyDescent="0.25">
      <c r="A5" s="1">
        <v>4</v>
      </c>
      <c r="B5" s="1">
        <v>2</v>
      </c>
      <c r="C5">
        <f t="shared" si="1"/>
        <v>8</v>
      </c>
      <c r="D5">
        <f t="shared" si="2"/>
        <v>16</v>
      </c>
      <c r="E5">
        <f t="shared" si="2"/>
        <v>4</v>
      </c>
      <c r="F5">
        <f t="shared" si="0"/>
        <v>0.83333333333333215</v>
      </c>
      <c r="G5">
        <f t="shared" si="0"/>
        <v>0.41818181818181838</v>
      </c>
      <c r="H5">
        <f t="shared" si="3"/>
        <v>2.5060606060606059</v>
      </c>
    </row>
    <row r="6" spans="1:8" x14ac:dyDescent="0.25">
      <c r="A6" s="1">
        <v>5</v>
      </c>
      <c r="B6" s="1">
        <v>2</v>
      </c>
      <c r="C6">
        <f t="shared" si="1"/>
        <v>10</v>
      </c>
      <c r="D6">
        <f t="shared" si="2"/>
        <v>25</v>
      </c>
      <c r="E6">
        <f t="shared" si="2"/>
        <v>4</v>
      </c>
      <c r="F6">
        <f t="shared" si="0"/>
        <v>0.83333333333333215</v>
      </c>
      <c r="G6">
        <f t="shared" si="0"/>
        <v>0.41818181818181838</v>
      </c>
      <c r="H6">
        <f t="shared" si="3"/>
        <v>2.9242424242424239</v>
      </c>
    </row>
    <row r="7" spans="1:8" x14ac:dyDescent="0.25">
      <c r="A7" s="1">
        <v>6</v>
      </c>
      <c r="B7" s="1">
        <v>2</v>
      </c>
      <c r="C7">
        <f t="shared" si="1"/>
        <v>12</v>
      </c>
      <c r="D7">
        <f t="shared" si="2"/>
        <v>36</v>
      </c>
      <c r="E7">
        <f t="shared" si="2"/>
        <v>4</v>
      </c>
      <c r="F7">
        <f t="shared" si="0"/>
        <v>0.83333333333333215</v>
      </c>
      <c r="G7">
        <f t="shared" si="0"/>
        <v>0.41818181818181838</v>
      </c>
      <c r="H7">
        <f t="shared" si="3"/>
        <v>3.3424242424242423</v>
      </c>
    </row>
    <row r="8" spans="1:8" x14ac:dyDescent="0.25">
      <c r="A8" s="1">
        <v>7</v>
      </c>
      <c r="B8" s="1">
        <v>2.6</v>
      </c>
      <c r="C8">
        <f t="shared" si="1"/>
        <v>18.2</v>
      </c>
      <c r="D8">
        <f t="shared" si="2"/>
        <v>49</v>
      </c>
      <c r="E8">
        <f t="shared" si="2"/>
        <v>6.7600000000000007</v>
      </c>
      <c r="F8">
        <f t="shared" si="0"/>
        <v>0.83333333333333215</v>
      </c>
      <c r="G8">
        <f t="shared" si="0"/>
        <v>0.41818181818181838</v>
      </c>
      <c r="H8">
        <f t="shared" si="3"/>
        <v>3.7606060606060607</v>
      </c>
    </row>
    <row r="9" spans="1:8" x14ac:dyDescent="0.25">
      <c r="A9" s="1">
        <v>8</v>
      </c>
      <c r="B9" s="1">
        <v>3.6</v>
      </c>
      <c r="C9">
        <f t="shared" si="1"/>
        <v>28.8</v>
      </c>
      <c r="D9">
        <f t="shared" si="2"/>
        <v>64</v>
      </c>
      <c r="E9">
        <f t="shared" si="2"/>
        <v>12.96</v>
      </c>
      <c r="F9">
        <f t="shared" si="0"/>
        <v>0.83333333333333215</v>
      </c>
      <c r="G9">
        <f t="shared" si="0"/>
        <v>0.41818181818181838</v>
      </c>
      <c r="H9">
        <f t="shared" si="3"/>
        <v>4.1787878787878796</v>
      </c>
    </row>
    <row r="10" spans="1:8" x14ac:dyDescent="0.25">
      <c r="A10" s="1">
        <v>9</v>
      </c>
      <c r="B10" s="1">
        <v>4.2</v>
      </c>
      <c r="C10">
        <f t="shared" si="1"/>
        <v>37.800000000000004</v>
      </c>
      <c r="D10">
        <f t="shared" si="2"/>
        <v>81</v>
      </c>
      <c r="E10">
        <f t="shared" si="2"/>
        <v>17.64</v>
      </c>
      <c r="F10">
        <f t="shared" si="0"/>
        <v>0.83333333333333215</v>
      </c>
      <c r="G10">
        <f t="shared" si="0"/>
        <v>0.41818181818181838</v>
      </c>
      <c r="H10">
        <f t="shared" si="3"/>
        <v>4.5969696969696976</v>
      </c>
    </row>
    <row r="11" spans="1:8" x14ac:dyDescent="0.25">
      <c r="A11" s="1">
        <v>10</v>
      </c>
      <c r="B11" s="1">
        <v>5.4</v>
      </c>
      <c r="C11">
        <f t="shared" si="1"/>
        <v>54</v>
      </c>
      <c r="D11">
        <f t="shared" si="2"/>
        <v>100</v>
      </c>
      <c r="E11">
        <f t="shared" si="2"/>
        <v>29.160000000000004</v>
      </c>
      <c r="F11">
        <f>F12</f>
        <v>0.83333333333333215</v>
      </c>
      <c r="G11">
        <f>G12</f>
        <v>0.41818181818181838</v>
      </c>
      <c r="H11">
        <f t="shared" si="3"/>
        <v>5.0151515151515156</v>
      </c>
    </row>
    <row r="12" spans="1:8" x14ac:dyDescent="0.25">
      <c r="A12" s="1">
        <v>11</v>
      </c>
      <c r="B12" s="1">
        <v>7.8</v>
      </c>
      <c r="C12">
        <f t="shared" si="1"/>
        <v>85.8</v>
      </c>
      <c r="D12">
        <f t="shared" si="2"/>
        <v>121</v>
      </c>
      <c r="E12">
        <f t="shared" si="2"/>
        <v>60.839999999999996</v>
      </c>
      <c r="F12">
        <f>B13/12-G12*A13/12</f>
        <v>0.83333333333333215</v>
      </c>
      <c r="G12">
        <f>(12*C13-A13*B13)/(12*D13-A13^2)</f>
        <v>0.41818181818181838</v>
      </c>
      <c r="H12">
        <f t="shared" si="3"/>
        <v>5.4333333333333345</v>
      </c>
    </row>
    <row r="13" spans="1:8" x14ac:dyDescent="0.25">
      <c r="A13">
        <f>SUM(A1:A12)</f>
        <v>66</v>
      </c>
      <c r="B13">
        <f t="shared" ref="B13:E13" si="4">SUM(B1:B12)</f>
        <v>37.6</v>
      </c>
      <c r="C13">
        <f t="shared" si="4"/>
        <v>266.60000000000002</v>
      </c>
      <c r="D13">
        <f t="shared" si="4"/>
        <v>506</v>
      </c>
      <c r="E13">
        <f t="shared" si="4"/>
        <v>155.36000000000001</v>
      </c>
    </row>
    <row r="15" spans="1:8" x14ac:dyDescent="0.25">
      <c r="C15">
        <f>(12*C13-A13*B13)/SQRT((12*D13-A13^2)*(12*E13-B13^2))</f>
        <v>0.81610769297251839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Austin Fernandez</dc:creator>
  <cp:lastModifiedBy>Ryan Austin Fernandez</cp:lastModifiedBy>
  <dcterms:created xsi:type="dcterms:W3CDTF">2016-01-12T13:00:35Z</dcterms:created>
  <dcterms:modified xsi:type="dcterms:W3CDTF">2016-01-19T10:47:50Z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6502d1c3-5e1a-493b-aba5-0225319d6048</vt:lpwstr>
  </property>
</Properties>
</file>