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ie\Desktop\"/>
    </mc:Choice>
  </mc:AlternateContent>
  <xr:revisionPtr revIDLastSave="0" documentId="8_{3A49D159-099E-4365-BB62-2F9954C1391E}" xr6:coauthVersionLast="47" xr6:coauthVersionMax="47" xr10:uidLastSave="{00000000-0000-0000-0000-000000000000}"/>
  <bookViews>
    <workbookView xWindow="8205" yWindow="540" windowWidth="11700" windowHeight="10800" xr2:uid="{BEF64412-EE39-4B74-B4FE-5161A1E9ED66}"/>
  </bookViews>
  <sheets>
    <sheet name="Sheet1" sheetId="1" r:id="rId1"/>
  </sheets>
  <definedNames>
    <definedName name="solver_adj" localSheetId="0" hidden="1">Sheet1!$I$35:$I$38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Sheet1!$I$39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Sheet1!$I$43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 a="1"/>
  <c r="I8" i="1" s="1"/>
  <c r="L8" i="1"/>
  <c r="L9" i="1"/>
  <c r="L10" i="1"/>
  <c r="L11" i="1"/>
  <c r="L12" i="1"/>
  <c r="L13" i="1"/>
  <c r="L14" i="1"/>
  <c r="L15" i="1"/>
  <c r="L16" i="1"/>
  <c r="L17" i="1"/>
  <c r="L18" i="1"/>
  <c r="I39" i="1"/>
  <c r="H37" i="1"/>
  <c r="H38" i="1"/>
  <c r="H36" i="1"/>
  <c r="H35" i="1"/>
  <c r="J3" i="1"/>
  <c r="K3" i="1"/>
  <c r="L3" i="1"/>
  <c r="I3" i="1"/>
  <c r="K8" i="1" l="1"/>
  <c r="K18" i="1"/>
  <c r="K17" i="1"/>
  <c r="K16" i="1"/>
  <c r="K15" i="1"/>
  <c r="K14" i="1"/>
  <c r="K13" i="1"/>
  <c r="K12" i="1"/>
  <c r="K11" i="1"/>
  <c r="K10" i="1"/>
  <c r="K9" i="1"/>
  <c r="J18" i="1"/>
  <c r="J17" i="1"/>
  <c r="J16" i="1"/>
  <c r="J15" i="1"/>
  <c r="J14" i="1"/>
  <c r="J13" i="1"/>
  <c r="J12" i="1"/>
  <c r="J11" i="1"/>
  <c r="J10" i="1"/>
  <c r="J9" i="1"/>
  <c r="J8" i="1"/>
  <c r="I18" i="1"/>
  <c r="I17" i="1"/>
  <c r="I16" i="1"/>
  <c r="I15" i="1"/>
  <c r="I14" i="1"/>
  <c r="I13" i="1"/>
  <c r="I12" i="1"/>
  <c r="I11" i="1"/>
  <c r="I10" i="1"/>
  <c r="I9" i="1"/>
  <c r="I22" i="1" l="1" a="1"/>
  <c r="I22" i="1" l="1"/>
  <c r="I29" i="1" s="1"/>
  <c r="L24" i="1"/>
  <c r="L31" i="1" s="1"/>
  <c r="K24" i="1"/>
  <c r="K31" i="1" s="1"/>
  <c r="J24" i="1"/>
  <c r="J31" i="1" s="1"/>
  <c r="I25" i="1"/>
  <c r="I32" i="1" s="1"/>
  <c r="L23" i="1"/>
  <c r="L30" i="1" s="1"/>
  <c r="K23" i="1"/>
  <c r="K30" i="1" s="1"/>
  <c r="J23" i="1"/>
  <c r="J30" i="1" s="1"/>
  <c r="I24" i="1"/>
  <c r="I31" i="1" s="1"/>
  <c r="L22" i="1"/>
  <c r="L29" i="1" s="1"/>
  <c r="K22" i="1"/>
  <c r="K29" i="1" s="1"/>
  <c r="J22" i="1"/>
  <c r="J29" i="1" s="1"/>
  <c r="I23" i="1"/>
  <c r="I30" i="1" s="1"/>
  <c r="K25" i="1"/>
  <c r="K32" i="1" s="1"/>
  <c r="J25" i="1"/>
  <c r="J32" i="1" s="1"/>
  <c r="L25" i="1"/>
  <c r="L32" i="1" s="1"/>
  <c r="I42" i="1" l="1" a="1"/>
  <c r="I42" i="1" l="1"/>
  <c r="K42" i="1"/>
  <c r="J42" i="1"/>
  <c r="L42" i="1"/>
  <c r="I43" i="1" l="1" a="1"/>
  <c r="I4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<sst xmlns="http://schemas.openxmlformats.org/spreadsheetml/2006/main" count="60" uniqueCount="29">
  <si>
    <t>Month</t>
  </si>
  <si>
    <t>Asset A (Equity)</t>
  </si>
  <si>
    <t>Asset B (Equity)</t>
  </si>
  <si>
    <t>Asset C (Equity)</t>
  </si>
  <si>
    <t>Asset D (Fixed Income)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</si>
  <si>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</si>
  <si>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</si>
  <si>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</si>
  <si>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</si>
  <si>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</si>
  <si>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</si>
  <si>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</si>
  <si>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</si>
  <si>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</si>
  <si>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</si>
  <si>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</si>
  <si>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</si>
  <si>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Excess Returns </t>
  </si>
  <si>
    <t>Average returns</t>
  </si>
  <si>
    <t>Target Return</t>
  </si>
  <si>
    <t xml:space="preserve">Excess Returns * Transpose of excess returns </t>
  </si>
  <si>
    <t xml:space="preserve">Variance - Covariance Matrix </t>
  </si>
  <si>
    <t xml:space="preserve">Weightings </t>
  </si>
  <si>
    <t>Total</t>
  </si>
  <si>
    <t xml:space="preserve">Calculating portfolio variance </t>
  </si>
  <si>
    <t>WT* var-cov</t>
  </si>
  <si>
    <t xml:space="preserve">Portfolio variance </t>
  </si>
  <si>
    <t xml:space="preserve">NB: Portfolio weights solved by solver by minimizing the portfolio variance </t>
  </si>
  <si>
    <t>MINIMUM VARIANCE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</si>
</sst>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E37E3-8546-42F2-868A-BB3DDF01BAA9}">
  <dimension ref="A1:L46"/>
  <sheetViews>
    <sheetView tabSelected="1" workbookViewId="0">
      <selection activeCell="I43" sqref="I43"/>
    </sheetView>
  </sheetViews>
  <sheetFormatPr defaultRowHeight="15" x14ac:dyDescent="0.25"/>
  <cols>
    <col min="3" max="7" width="9.140625" customWidth="1"/>
    <col min="8" max="8" width="22" customWidth="1"/>
    <col min="11" max="15" width="9.140625" customWidth="1"/>
    <col min="16" max="16" width="21.28515625" bestFit="1" customWidth="1"/>
    <col min="17" max="17" width="11" bestFit="1" customWidth="1"/>
    <col min="18" max="19" width="9.285156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H1" s="2" t="s">
        <v>28</v>
      </c>
    </row>
    <row r="2" spans="1:12" x14ac:dyDescent="0.25">
      <c r="I2" s="2" t="s">
        <v>1</v>
      </c>
      <c r="J2" t="s">
        <v>2</v>
      </c>
      <c r="K2" t="s">
        <v>3</v>
      </c>
      <c r="L2" t="s">
        <v>4</v>
      </c>
    </row>
    <row r="3" spans="1:12" x14ac:dyDescent="0.25">
      <c r="A3" t="s">
        <v>5</v>
      </c>
      <c r="B3" s="1">
        <v>0.18</v>
      </c>
      <c r="C3" s="1">
        <v>0.2</v>
      </c>
      <c r="D3" s="1">
        <v>0.16</v>
      </c>
      <c r="E3" s="1">
        <v>0.14000000000000001</v>
      </c>
      <c r="H3" s="2" t="s">
        <v>18</v>
      </c>
      <c r="I3" s="1">
        <f>AVERAGE(B3:B14)</f>
        <v>0.20666666666666667</v>
      </c>
      <c r="J3" s="1">
        <f>AVERAGE(C3:C14)</f>
        <v>0.19416666666666663</v>
      </c>
      <c r="K3" s="1">
        <f>AVERAGE(D3:D14)</f>
        <v>0.17083333333333331</v>
      </c>
      <c r="L3" s="1">
        <f>AVERAGE(E3:E14)</f>
        <v>0.12666666666666668</v>
      </c>
    </row>
    <row r="4" spans="1:12" x14ac:dyDescent="0.25">
      <c r="A4" t="s">
        <v>6</v>
      </c>
      <c r="B4" s="1">
        <v>0.22</v>
      </c>
      <c r="C4" s="1">
        <v>0.18</v>
      </c>
      <c r="D4" s="1">
        <v>0.17</v>
      </c>
      <c r="E4" s="1">
        <v>0.15</v>
      </c>
    </row>
    <row r="5" spans="1:12" x14ac:dyDescent="0.25">
      <c r="A5" t="s">
        <v>7</v>
      </c>
      <c r="B5" s="1">
        <v>0.2</v>
      </c>
      <c r="C5" s="1">
        <v>0.17</v>
      </c>
      <c r="D5" s="1">
        <v>0.14000000000000001</v>
      </c>
      <c r="E5" s="1">
        <v>-0.01</v>
      </c>
      <c r="H5" s="2" t="s">
        <v>19</v>
      </c>
      <c r="I5">
        <v>0.12</v>
      </c>
    </row>
    <row r="6" spans="1:12" x14ac:dyDescent="0.25">
      <c r="A6" t="s">
        <v>8</v>
      </c>
      <c r="B6" s="1">
        <v>0.25</v>
      </c>
      <c r="C6" s="1">
        <v>0.23</v>
      </c>
      <c r="D6" s="1">
        <v>0.18</v>
      </c>
      <c r="E6" s="1">
        <v>0.06</v>
      </c>
    </row>
    <row r="7" spans="1:12" x14ac:dyDescent="0.25">
      <c r="A7" t="s">
        <v>9</v>
      </c>
      <c r="B7" s="1">
        <v>0.17</v>
      </c>
      <c r="C7" s="1">
        <v>0.19</v>
      </c>
      <c r="D7" s="1">
        <v>0.15</v>
      </c>
      <c r="E7" s="1">
        <v>0.14000000000000001</v>
      </c>
      <c r="I7" s="3" t="s">
        <v>17</v>
      </c>
    </row>
    <row r="8" spans="1:12" x14ac:dyDescent="0.25">
      <c r="A8" t="s">
        <v>10</v>
      </c>
      <c r="B8" s="1">
        <v>0.21</v>
      </c>
      <c r="C8" s="1">
        <v>0.21</v>
      </c>
      <c r="D8" s="1">
        <v>0.19</v>
      </c>
      <c r="E8" s="1">
        <v>0.15</v>
      </c>
      <c r="H8" t="s">
        <v>5</v>
      </c>
      <c r="I8">
        <f t="array" ref="I8:L18">(B3:E14)-(I3:L3)</f>
        <v>-2.6666666666666672E-2</v>
      </c>
      <c r="J8">
        <v>5.8333333333333848E-3</v>
      </c>
      <c r="K8">
        <v>-1.0833333333333306E-2</v>
      </c>
      <c r="L8">
        <v>1.3333333333333336E-2</v>
      </c>
    </row>
    <row r="9" spans="1:12" x14ac:dyDescent="0.25">
      <c r="A9" t="s">
        <v>11</v>
      </c>
      <c r="B9" s="1">
        <v>0.19</v>
      </c>
      <c r="C9" s="1">
        <v>0.18</v>
      </c>
      <c r="D9" s="1">
        <v>0.17</v>
      </c>
      <c r="E9" s="1">
        <v>0.13</v>
      </c>
      <c r="H9" t="s">
        <v>6</v>
      </c>
      <c r="I9">
        <v>1.3333333333333336E-2</v>
      </c>
      <c r="J9">
        <v>-1.4166666666666633E-2</v>
      </c>
      <c r="K9">
        <v>-8.3333333333329707E-4</v>
      </c>
      <c r="L9">
        <v>2.3333333333333317E-2</v>
      </c>
    </row>
    <row r="10" spans="1:12" x14ac:dyDescent="0.25">
      <c r="A10" t="s">
        <v>12</v>
      </c>
      <c r="B10" s="1">
        <v>0.23</v>
      </c>
      <c r="C10" s="1">
        <v>0.2</v>
      </c>
      <c r="D10" s="1">
        <v>0.18</v>
      </c>
      <c r="E10" s="1">
        <v>0.03</v>
      </c>
      <c r="H10" t="s">
        <v>7</v>
      </c>
      <c r="I10">
        <v>-6.6666666666666541E-3</v>
      </c>
      <c r="J10">
        <v>-2.4166666666666614E-2</v>
      </c>
      <c r="K10">
        <v>-3.0833333333333296E-2</v>
      </c>
      <c r="L10">
        <v>-0.13666666666666669</v>
      </c>
    </row>
    <row r="11" spans="1:12" x14ac:dyDescent="0.25">
      <c r="A11" t="s">
        <v>13</v>
      </c>
      <c r="B11" s="1">
        <v>0.16</v>
      </c>
      <c r="C11" s="1">
        <v>0.15</v>
      </c>
      <c r="D11" s="1">
        <v>0.14000000000000001</v>
      </c>
      <c r="E11" s="1">
        <v>0.13</v>
      </c>
      <c r="H11" t="s">
        <v>8</v>
      </c>
      <c r="I11">
        <v>4.3333333333333335E-2</v>
      </c>
      <c r="J11">
        <v>3.5833333333333384E-2</v>
      </c>
      <c r="K11">
        <v>9.1666666666666841E-3</v>
      </c>
      <c r="L11">
        <v>-6.666666666666668E-2</v>
      </c>
    </row>
    <row r="12" spans="1:12" x14ac:dyDescent="0.25">
      <c r="A12" t="s">
        <v>14</v>
      </c>
      <c r="B12" s="1">
        <v>0.21</v>
      </c>
      <c r="C12" s="1">
        <v>0.22</v>
      </c>
      <c r="D12" s="1">
        <v>0.19</v>
      </c>
      <c r="E12" s="1">
        <v>0.25</v>
      </c>
      <c r="H12" t="s">
        <v>9</v>
      </c>
      <c r="I12">
        <v>-3.6666666666666653E-2</v>
      </c>
      <c r="J12">
        <v>-4.1666666666666241E-3</v>
      </c>
      <c r="K12">
        <v>-2.0833333333333315E-2</v>
      </c>
      <c r="L12">
        <v>1.3333333333333336E-2</v>
      </c>
    </row>
    <row r="13" spans="1:12" x14ac:dyDescent="0.25">
      <c r="A13" t="s">
        <v>15</v>
      </c>
      <c r="B13" s="1">
        <v>0.24</v>
      </c>
      <c r="C13" s="1">
        <v>0.19</v>
      </c>
      <c r="D13" s="1">
        <v>0.2</v>
      </c>
      <c r="E13" s="1">
        <v>0.21</v>
      </c>
      <c r="H13" t="s">
        <v>10</v>
      </c>
      <c r="I13">
        <v>3.333333333333327E-3</v>
      </c>
      <c r="J13">
        <v>1.5833333333333366E-2</v>
      </c>
      <c r="K13">
        <v>1.9166666666666693E-2</v>
      </c>
      <c r="L13">
        <v>2.3333333333333317E-2</v>
      </c>
    </row>
    <row r="14" spans="1:12" x14ac:dyDescent="0.25">
      <c r="A14" t="s">
        <v>16</v>
      </c>
      <c r="B14" s="1">
        <v>0.22</v>
      </c>
      <c r="C14" s="1">
        <v>0.21</v>
      </c>
      <c r="D14" s="1">
        <v>0.18</v>
      </c>
      <c r="E14" s="1">
        <v>0.14000000000000001</v>
      </c>
      <c r="H14" t="s">
        <v>11</v>
      </c>
      <c r="I14">
        <v>-1.6666666666666663E-2</v>
      </c>
      <c r="J14">
        <v>-1.4166666666666633E-2</v>
      </c>
      <c r="K14">
        <v>-8.3333333333329707E-4</v>
      </c>
      <c r="L14">
        <v>3.333333333333327E-3</v>
      </c>
    </row>
    <row r="15" spans="1:12" x14ac:dyDescent="0.25">
      <c r="H15" t="s">
        <v>12</v>
      </c>
      <c r="I15">
        <v>2.3333333333333345E-2</v>
      </c>
      <c r="J15">
        <v>5.8333333333333848E-3</v>
      </c>
      <c r="K15">
        <v>9.1666666666666841E-3</v>
      </c>
      <c r="L15">
        <v>-9.6666666666666679E-2</v>
      </c>
    </row>
    <row r="16" spans="1:12" x14ac:dyDescent="0.25">
      <c r="H16" t="s">
        <v>13</v>
      </c>
      <c r="I16">
        <v>-4.6666666666666662E-2</v>
      </c>
      <c r="J16">
        <v>-4.4166666666666632E-2</v>
      </c>
      <c r="K16">
        <v>-3.0833333333333296E-2</v>
      </c>
      <c r="L16">
        <v>3.333333333333327E-3</v>
      </c>
    </row>
    <row r="17" spans="8:12" x14ac:dyDescent="0.25">
      <c r="H17" t="s">
        <v>14</v>
      </c>
      <c r="I17">
        <v>3.333333333333327E-3</v>
      </c>
      <c r="J17">
        <v>2.5833333333333375E-2</v>
      </c>
      <c r="K17">
        <v>1.9166666666666693E-2</v>
      </c>
      <c r="L17">
        <v>0.12333333333333332</v>
      </c>
    </row>
    <row r="18" spans="8:12" x14ac:dyDescent="0.25">
      <c r="H18" t="s">
        <v>15</v>
      </c>
      <c r="I18">
        <v>3.3333333333333326E-2</v>
      </c>
      <c r="J18">
        <v>-4.1666666666666241E-3</v>
      </c>
      <c r="K18">
        <v>2.9166666666666702E-2</v>
      </c>
      <c r="L18">
        <v>8.3333333333333315E-2</v>
      </c>
    </row>
    <row r="19" spans="8:12" x14ac:dyDescent="0.25">
      <c r="I19" s="1"/>
    </row>
    <row r="20" spans="8:12" x14ac:dyDescent="0.25">
      <c r="I20" s="3" t="s">
        <v>20</v>
      </c>
    </row>
    <row r="21" spans="8:12" x14ac:dyDescent="0.25">
      <c r="I21" s="2" t="s">
        <v>1</v>
      </c>
      <c r="J21" t="s">
        <v>2</v>
      </c>
      <c r="K21" t="s">
        <v>3</v>
      </c>
      <c r="L21" t="s">
        <v>4</v>
      </c>
    </row>
    <row r="22" spans="8:12" x14ac:dyDescent="0.25">
      <c r="H22" s="2" t="s">
        <v>1</v>
      </c>
      <c r="I22">
        <f t="array" ref="I22:L25">MMULT(TRANSPOSE(I8:L18),I8:L18)</f>
        <v>8.2888888888888873E-3</v>
      </c>
      <c r="J22">
        <v>3.9555555555555559E-3</v>
      </c>
      <c r="K22">
        <v>4.4111111111111087E-3</v>
      </c>
      <c r="L22">
        <v>-1.7111111111111172E-3</v>
      </c>
    </row>
    <row r="23" spans="8:12" x14ac:dyDescent="0.25">
      <c r="H23" s="2" t="s">
        <v>2</v>
      </c>
      <c r="I23">
        <v>3.9555555555555559E-3</v>
      </c>
      <c r="J23">
        <v>5.2409722222222215E-3</v>
      </c>
      <c r="K23">
        <v>3.2131944444444417E-3</v>
      </c>
      <c r="L23">
        <v>3.0555555555555527E-3</v>
      </c>
    </row>
    <row r="24" spans="8:12" x14ac:dyDescent="0.25">
      <c r="H24" s="2" t="s">
        <v>3</v>
      </c>
      <c r="I24">
        <v>4.4111111111111087E-3</v>
      </c>
      <c r="J24">
        <v>3.2131944444444417E-3</v>
      </c>
      <c r="K24">
        <v>4.2076388888888875E-3</v>
      </c>
      <c r="L24">
        <v>7.4111111111111096E-3</v>
      </c>
    </row>
    <row r="25" spans="8:12" x14ac:dyDescent="0.25">
      <c r="H25" s="2" t="s">
        <v>4</v>
      </c>
      <c r="I25">
        <v>-1.7111111111111172E-3</v>
      </c>
      <c r="J25">
        <v>3.0555555555555527E-3</v>
      </c>
      <c r="K25">
        <v>7.4111111111111096E-3</v>
      </c>
      <c r="L25">
        <v>5.608888888888889E-2</v>
      </c>
    </row>
    <row r="27" spans="8:12" x14ac:dyDescent="0.25">
      <c r="I27" s="3" t="s">
        <v>21</v>
      </c>
      <c r="J27" s="3"/>
      <c r="K27" s="3"/>
      <c r="L27" s="3"/>
    </row>
    <row r="28" spans="8:12" x14ac:dyDescent="0.25">
      <c r="I28" s="2" t="s">
        <v>1</v>
      </c>
      <c r="J28" s="2" t="s">
        <v>2</v>
      </c>
      <c r="K28" s="2" t="s">
        <v>3</v>
      </c>
      <c r="L28" s="2" t="s">
        <v>4</v>
      </c>
    </row>
    <row r="29" spans="8:12" x14ac:dyDescent="0.25">
      <c r="H29" s="2" t="s">
        <v>1</v>
      </c>
      <c r="I29">
        <f>I22/47</f>
        <v>1.7635933806146569E-4</v>
      </c>
      <c r="J29">
        <f t="shared" ref="J29:L29" si="0">J22/47</f>
        <v>8.4160756501182045E-5</v>
      </c>
      <c r="K29">
        <f t="shared" si="0"/>
        <v>9.3853427895981042E-5</v>
      </c>
      <c r="L29">
        <f t="shared" si="0"/>
        <v>-3.6406619385342918E-5</v>
      </c>
    </row>
    <row r="30" spans="8:12" x14ac:dyDescent="0.25">
      <c r="H30" s="2" t="s">
        <v>2</v>
      </c>
      <c r="I30">
        <f t="shared" ref="I30:L32" si="1">I23/47</f>
        <v>8.4160756501182045E-5</v>
      </c>
      <c r="J30">
        <f t="shared" si="1"/>
        <v>1.1151004728132386E-4</v>
      </c>
      <c r="K30">
        <f t="shared" si="1"/>
        <v>6.8365839243498766E-5</v>
      </c>
      <c r="L30">
        <f t="shared" si="1"/>
        <v>6.5011820330969201E-5</v>
      </c>
    </row>
    <row r="31" spans="8:12" x14ac:dyDescent="0.25">
      <c r="H31" s="2" t="s">
        <v>3</v>
      </c>
      <c r="I31">
        <f t="shared" si="1"/>
        <v>9.3853427895981042E-5</v>
      </c>
      <c r="J31">
        <f t="shared" si="1"/>
        <v>6.8365839243498766E-5</v>
      </c>
      <c r="K31">
        <f t="shared" si="1"/>
        <v>8.9524231678486974E-5</v>
      </c>
      <c r="L31">
        <f t="shared" si="1"/>
        <v>1.5768321513002362E-4</v>
      </c>
    </row>
    <row r="32" spans="8:12" x14ac:dyDescent="0.25">
      <c r="H32" s="2" t="s">
        <v>4</v>
      </c>
      <c r="I32">
        <f t="shared" si="1"/>
        <v>-3.6406619385342918E-5</v>
      </c>
      <c r="J32">
        <f t="shared" si="1"/>
        <v>6.5011820330969201E-5</v>
      </c>
      <c r="K32">
        <f t="shared" si="1"/>
        <v>1.5768321513002362E-4</v>
      </c>
      <c r="L32">
        <f t="shared" si="1"/>
        <v>1.1933806146572105E-3</v>
      </c>
    </row>
    <row r="34" spans="8:12" x14ac:dyDescent="0.25">
      <c r="H34" s="2" t="s">
        <v>22</v>
      </c>
    </row>
    <row r="35" spans="8:12" x14ac:dyDescent="0.25">
      <c r="H35" s="2" t="str">
        <f>H29</f>
        <v>Asset A (Equity)</v>
      </c>
      <c r="I35">
        <v>0</v>
      </c>
    </row>
    <row r="36" spans="8:12" x14ac:dyDescent="0.25">
      <c r="H36" s="2" t="str">
        <f>H30</f>
        <v>Asset B (Equity)</v>
      </c>
      <c r="I36">
        <v>0.32904412420490786</v>
      </c>
    </row>
    <row r="37" spans="8:12" x14ac:dyDescent="0.25">
      <c r="H37" s="2" t="str">
        <f>H31</f>
        <v>Asset C (Equity)</v>
      </c>
      <c r="I37">
        <v>0.67095588324567323</v>
      </c>
    </row>
    <row r="38" spans="8:12" x14ac:dyDescent="0.25">
      <c r="H38" s="2" t="str">
        <f>H32</f>
        <v>Asset D (Fixed Income)</v>
      </c>
      <c r="I38">
        <v>0</v>
      </c>
    </row>
    <row r="39" spans="8:12" x14ac:dyDescent="0.25">
      <c r="H39" t="s">
        <v>23</v>
      </c>
      <c r="I39">
        <f>SUM(I35:I38)</f>
        <v>1.000000007450581</v>
      </c>
    </row>
    <row r="41" spans="8:12" x14ac:dyDescent="0.25">
      <c r="H41" s="3" t="s">
        <v>24</v>
      </c>
    </row>
    <row r="42" spans="8:12" x14ac:dyDescent="0.25">
      <c r="H42" t="s">
        <v>25</v>
      </c>
      <c r="I42">
        <f t="array" ref="I42:L42">MMULT(TRANSPOSE(I35:I38),I29:L32)</f>
        <v>9.0664112024936011E-5</v>
      </c>
      <c r="J42">
        <v>8.2562187901184494E-5</v>
      </c>
      <c r="K42">
        <v>8.2562187637140078E-5</v>
      </c>
      <c r="L42">
        <v>1.2719023836435308E-4</v>
      </c>
    </row>
    <row r="43" spans="8:12" x14ac:dyDescent="0.25">
      <c r="H43" t="s">
        <v>26</v>
      </c>
      <c r="I43" cm="1">
        <f t="array" ref="I43">MMULT(I42:L42,I35:I38)</f>
        <v>8.2562188339158613E-5</v>
      </c>
    </row>
    <row r="46" spans="8:12" x14ac:dyDescent="0.25">
      <c r="H46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</dc:creator>
  <cp:lastModifiedBy>Jackie</cp:lastModifiedBy>
  <dcterms:created xsi:type="dcterms:W3CDTF">2025-01-13T11:14:12Z</dcterms:created>
  <dcterms:modified xsi:type="dcterms:W3CDTF">2025-01-13T12:10:22Z</dcterms:modified>
</cp:coreProperties>
</file>