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athan\Documents\New folder (2)\"/>
    </mc:Choice>
  </mc:AlternateContent>
  <xr:revisionPtr revIDLastSave="0" documentId="13_ncr:1_{1BA3331C-8461-47E9-8AAC-CF921E688FA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ales and Dividends" sheetId="15" r:id="rId1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5" l="1"/>
  <c r="G17" i="15"/>
  <c r="F10" i="15"/>
  <c r="F17" i="15"/>
  <c r="E10" i="15"/>
  <c r="E17" i="15"/>
  <c r="D10" i="15"/>
  <c r="D17" i="15"/>
  <c r="C10" i="15"/>
  <c r="C17" i="15"/>
  <c r="B10" i="15"/>
  <c r="B17" i="15"/>
  <c r="I10" i="15"/>
  <c r="C13" i="15"/>
  <c r="D13" i="15"/>
  <c r="E13" i="15"/>
  <c r="F13" i="15"/>
  <c r="G13" i="15"/>
  <c r="B13" i="15"/>
  <c r="I9" i="15"/>
  <c r="I8" i="15"/>
  <c r="I7" i="15"/>
  <c r="I6" i="15"/>
  <c r="B3" i="15"/>
  <c r="B27" i="15"/>
  <c r="B31" i="15"/>
  <c r="B32" i="15"/>
  <c r="C27" i="15"/>
  <c r="C31" i="15"/>
  <c r="C32" i="15"/>
  <c r="D27" i="15"/>
  <c r="D31" i="15"/>
  <c r="D32" i="15"/>
  <c r="E27" i="15"/>
  <c r="E31" i="15"/>
  <c r="E32" i="15"/>
  <c r="F27" i="15"/>
  <c r="F31" i="15"/>
  <c r="F32" i="15"/>
  <c r="G27" i="15"/>
  <c r="G31" i="15"/>
  <c r="G32" i="15"/>
  <c r="I32" i="15"/>
  <c r="I31" i="15"/>
  <c r="I27" i="15"/>
  <c r="H27" i="15"/>
  <c r="H26" i="15"/>
  <c r="H25" i="15"/>
  <c r="H24" i="15"/>
  <c r="H23" i="15"/>
  <c r="B18" i="15"/>
  <c r="C18" i="15"/>
  <c r="D18" i="15"/>
  <c r="E18" i="15"/>
  <c r="F18" i="15"/>
  <c r="G18" i="15"/>
  <c r="I18" i="15"/>
  <c r="I17" i="15"/>
</calcChain>
</file>

<file path=xl/sharedStrings.xml><?xml version="1.0" encoding="utf-8"?>
<sst xmlns="http://schemas.openxmlformats.org/spreadsheetml/2006/main" count="62" uniqueCount="34">
  <si>
    <t>Total</t>
  </si>
  <si>
    <t>January</t>
  </si>
  <si>
    <t>February</t>
  </si>
  <si>
    <t>March</t>
  </si>
  <si>
    <t>April</t>
  </si>
  <si>
    <t>May</t>
  </si>
  <si>
    <t>June</t>
  </si>
  <si>
    <t>Share</t>
  </si>
  <si>
    <t>Percentage per Month</t>
  </si>
  <si>
    <t>Amount</t>
  </si>
  <si>
    <t>Net Amount</t>
  </si>
  <si>
    <t>Trend</t>
  </si>
  <si>
    <t>Raybridge Recruiting</t>
  </si>
  <si>
    <t>Position Type</t>
  </si>
  <si>
    <t>Executives</t>
  </si>
  <si>
    <t>Professionals</t>
  </si>
  <si>
    <t>Managers</t>
  </si>
  <si>
    <t>Interim</t>
  </si>
  <si>
    <t>July</t>
  </si>
  <si>
    <t>August</t>
  </si>
  <si>
    <t>September</t>
  </si>
  <si>
    <t>October</t>
  </si>
  <si>
    <t>November</t>
  </si>
  <si>
    <t>December</t>
  </si>
  <si>
    <t>Sales Report</t>
  </si>
  <si>
    <t>Monthly Sales</t>
  </si>
  <si>
    <t>Estimated Sales</t>
  </si>
  <si>
    <t>Estimates only</t>
  </si>
  <si>
    <t>Last updated:</t>
  </si>
  <si>
    <t>Avg. Placements</t>
  </si>
  <si>
    <t>Dividends Paid</t>
  </si>
  <si>
    <t>Net Dividend % (After Deductions)</t>
  </si>
  <si>
    <t>Estimated Dividends</t>
  </si>
  <si>
    <t>Monthly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</si>
</sst>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Calibri"/>
      <family val="2"/>
      <scheme val="minor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5"/>
      <color theme="0"/>
      <name val="Calibri Light"/>
      <family val="2"/>
      <scheme val="maj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24994659260841701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5" fillId="2" borderId="0">
      <alignment vertical="top" wrapText="1"/>
    </xf>
    <xf numFmtId="0" fontId="4" fillId="2" borderId="0">
      <alignment vertical="top" wrapText="1"/>
    </xf>
    <xf numFmtId="0" fontId="5" fillId="2" borderId="0">
      <alignment vertical="top" wrapText="1"/>
    </xf>
    <xf numFmtId="0" fontId="2" fillId="0" borderId="0"/>
    <xf numFmtId="0" fontId="6" fillId="0" borderId="1" applyNumberFormat="0" applyFill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</cellStyleXfs>
  <cellXfs count="36">
    <xf numFmtId="0" fontId="0" fillId="0" borderId="0" xfId="0"/>
    <xf numFmtId="0" fontId="0" fillId="4" borderId="0" xfId="0" applyFill="1"/>
    <xf numFmtId="44" fontId="0" fillId="4" borderId="0" xfId="1" applyFont="1" applyFill="1"/>
    <xf numFmtId="0" fontId="0" fillId="5" borderId="0" xfId="0" applyFill="1"/>
    <xf numFmtId="44" fontId="0" fillId="5" borderId="0" xfId="1" applyFont="1" applyFill="1"/>
    <xf numFmtId="44" fontId="1" fillId="9" borderId="0" xfId="11" applyNumberFormat="1"/>
    <xf numFmtId="0" fontId="1" fillId="8" borderId="0" xfId="10"/>
    <xf numFmtId="44" fontId="1" fillId="8" borderId="0" xfId="10" applyNumberFormat="1"/>
    <xf numFmtId="0" fontId="6" fillId="10" borderId="1" xfId="8" applyFill="1"/>
    <xf numFmtId="44" fontId="6" fillId="10" borderId="1" xfId="8" applyNumberFormat="1" applyFill="1"/>
    <xf numFmtId="0" fontId="0" fillId="8" borderId="0" xfId="10" applyFont="1"/>
    <xf numFmtId="0" fontId="0" fillId="9" borderId="0" xfId="11" applyFont="1"/>
    <xf numFmtId="0" fontId="7" fillId="7" borderId="2" xfId="9" applyBorder="1"/>
    <xf numFmtId="0" fontId="7" fillId="7" borderId="2" xfId="9" applyBorder="1" applyAlignment="1">
      <alignment horizontal="center"/>
    </xf>
    <xf numFmtId="0" fontId="0" fillId="6" borderId="0" xfId="0" applyFill="1" applyAlignment="1">
      <alignment wrapText="1"/>
    </xf>
    <xf numFmtId="9" fontId="1" fillId="8" borderId="0" xfId="2" applyFill="1"/>
    <xf numFmtId="9" fontId="0" fillId="6" borderId="0" xfId="2" applyFont="1" applyFill="1"/>
    <xf numFmtId="164" fontId="1" fillId="8" borderId="0" xfId="10" applyNumberFormat="1"/>
    <xf numFmtId="164" fontId="1" fillId="9" borderId="0" xfId="11" applyNumberFormat="1"/>
    <xf numFmtId="164" fontId="6" fillId="10" borderId="1" xfId="8" applyNumberFormat="1" applyFill="1"/>
    <xf numFmtId="1" fontId="1" fillId="8" borderId="0" xfId="10" applyNumberFormat="1"/>
    <xf numFmtId="1" fontId="1" fillId="9" borderId="0" xfId="11" applyNumberFormat="1"/>
    <xf numFmtId="1" fontId="6" fillId="10" borderId="1" xfId="8" applyNumberFormat="1" applyFill="1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2" fontId="1" fillId="8" borderId="0" xfId="10" applyNumberFormat="1"/>
    <xf numFmtId="2" fontId="1" fillId="9" borderId="0" xfId="11" applyNumberFormat="1"/>
    <xf numFmtId="2" fontId="6" fillId="10" borderId="1" xfId="8" applyNumberFormat="1" applyFill="1"/>
    <xf numFmtId="0" fontId="12" fillId="8" borderId="0" xfId="10" applyFont="1"/>
    <xf numFmtId="44" fontId="0" fillId="4" borderId="0" xfId="1" applyNumberFormat="1" applyFont="1" applyFill="1"/>
    <xf numFmtId="0" fontId="10" fillId="7" borderId="2" xfId="9" applyFont="1" applyBorder="1" applyAlignment="1">
      <alignment horizontal="center" vertical="center" textRotation="180"/>
    </xf>
  </cellXfs>
  <cellStyles count="13">
    <cellStyle name="20% - Accent1" xfId="10" builtinId="30"/>
    <cellStyle name="40% - Accent1" xfId="11" builtinId="31"/>
    <cellStyle name="Accent1" xfId="9" builtinId="29"/>
    <cellStyle name="Currency" xfId="1" builtinId="4"/>
    <cellStyle name="Normal" xfId="0" builtinId="0"/>
    <cellStyle name="Normal 2" xfId="3" xr:uid="{00000000-0005-0000-0000-000005000000}"/>
    <cellStyle name="Normal 2 2" xfId="7" xr:uid="{00000000-0005-0000-0000-000006000000}"/>
    <cellStyle name="Normal 3" xfId="12" xr:uid="{2641C17D-1C8F-4185-9BE1-47D9143FC75E}"/>
    <cellStyle name="Percent" xfId="2" builtinId="5"/>
    <cellStyle name="Project Header" xfId="4" xr:uid="{00000000-0005-0000-0000-000008000000}"/>
    <cellStyle name="Student Name" xfId="5" xr:uid="{00000000-0005-0000-0000-000009000000}"/>
    <cellStyle name="Submission" xfId="6" xr:uid="{00000000-0005-0000-0000-00000A000000}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Sales: July and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and Dividends'!$B$22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and Dividends'!$A$23:$A$26</c:f>
              <c:strCache>
                <c:ptCount val="4"/>
                <c:pt idx="0">
                  <c:v>Executives</c:v>
                </c:pt>
                <c:pt idx="1">
                  <c:v>Managers</c:v>
                </c:pt>
                <c:pt idx="2">
                  <c:v>Professionals</c:v>
                </c:pt>
                <c:pt idx="3">
                  <c:v>Interim</c:v>
                </c:pt>
              </c:strCache>
            </c:strRef>
          </c:cat>
          <c:val>
            <c:numRef>
              <c:f>'Sales and Dividends'!$B$23:$B$26</c:f>
              <c:numCache>
                <c:formatCode>_("$"* #,##0_);_("$"* \(#,##0\);_("$"* "-"??_);_(@_)</c:formatCode>
                <c:ptCount val="4"/>
                <c:pt idx="0">
                  <c:v>98000</c:v>
                </c:pt>
                <c:pt idx="1">
                  <c:v>78500</c:v>
                </c:pt>
                <c:pt idx="2">
                  <c:v>31000</c:v>
                </c:pt>
                <c:pt idx="3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8-4F9B-B84B-B02ADAE21AED}"/>
            </c:ext>
          </c:extLst>
        </c:ser>
        <c:ser>
          <c:idx val="1"/>
          <c:order val="1"/>
          <c:tx>
            <c:strRef>
              <c:f>'Sales and Dividends'!$G$22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and Dividends'!$A$23:$A$26</c:f>
              <c:strCache>
                <c:ptCount val="4"/>
                <c:pt idx="0">
                  <c:v>Executives</c:v>
                </c:pt>
                <c:pt idx="1">
                  <c:v>Managers</c:v>
                </c:pt>
                <c:pt idx="2">
                  <c:v>Professionals</c:v>
                </c:pt>
                <c:pt idx="3">
                  <c:v>Interim</c:v>
                </c:pt>
              </c:strCache>
            </c:strRef>
          </c:cat>
          <c:val>
            <c:numRef>
              <c:f>'Sales and Dividends'!$G$23:$G$26</c:f>
              <c:numCache>
                <c:formatCode>_("$"* #,##0_);_("$"* \(#,##0\);_("$"* "-"??_);_(@_)</c:formatCode>
                <c:ptCount val="4"/>
                <c:pt idx="0">
                  <c:v>91500</c:v>
                </c:pt>
                <c:pt idx="1">
                  <c:v>71000</c:v>
                </c:pt>
                <c:pt idx="2">
                  <c:v>30000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8-4F9B-B84B-B02ADAE21A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7888384"/>
        <c:axId val="807888744"/>
      </c:barChart>
      <c:catAx>
        <c:axId val="8078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88744"/>
        <c:crosses val="autoZero"/>
        <c:auto val="1"/>
        <c:lblAlgn val="ctr"/>
        <c:lblOffset val="100"/>
        <c:noMultiLvlLbl val="0"/>
      </c:catAx>
      <c:valAx>
        <c:axId val="80788874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</xdr:rowOff>
    </xdr:from>
    <xdr:to>
      <xdr:col>1</xdr:col>
      <xdr:colOff>12278</xdr:colOff>
      <xdr:row>2</xdr:row>
      <xdr:rowOff>1057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CCA540-B956-49E6-A799-AA4AC4EC8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83"/>
          <a:ext cx="1796628" cy="7651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9524</xdr:rowOff>
    </xdr:from>
    <xdr:to>
      <xdr:col>5</xdr:col>
      <xdr:colOff>0</xdr:colOff>
      <xdr:row>48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52DC9-30F7-80C9-917C-8994DD61A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20D3-37E4-4DA8-BF64-11136A5DAD48}">
  <dimension ref="A1:J37"/>
  <sheetViews>
    <sheetView tabSelected="1" topLeftCell="A16" zoomScale="90" zoomScaleNormal="90" workbookViewId="0">
      <selection activeCell="G48" sqref="G48"/>
    </sheetView>
  </sheetViews>
  <sheetFormatPr defaultColWidth="9.140625" defaultRowHeight="15" x14ac:dyDescent="0.25"/>
  <cols>
    <col min="1" max="1" width="25.5703125" customWidth="1"/>
    <col min="2" max="2" width="16.140625" bestFit="1" customWidth="1"/>
    <col min="3" max="7" width="13.42578125" bestFit="1" customWidth="1"/>
    <col min="8" max="8" width="15" bestFit="1" customWidth="1"/>
    <col min="9" max="9" width="15.5703125" bestFit="1" customWidth="1"/>
    <col min="10" max="10" width="6.7109375" customWidth="1"/>
  </cols>
  <sheetData>
    <row r="1" spans="1:10" ht="42.75" customHeight="1" x14ac:dyDescent="0.25">
      <c r="A1" s="28" t="s">
        <v>12</v>
      </c>
      <c r="B1" s="28"/>
      <c r="C1" s="28"/>
      <c r="D1" s="28"/>
      <c r="E1" s="28"/>
      <c r="F1" s="28"/>
      <c r="G1" s="28"/>
      <c r="H1" s="28"/>
      <c r="I1" s="28"/>
    </row>
    <row r="2" spans="1:10" ht="18.75" x14ac:dyDescent="0.25">
      <c r="A2" s="29" t="s">
        <v>24</v>
      </c>
      <c r="B2" s="29"/>
      <c r="C2" s="29"/>
      <c r="D2" s="29"/>
      <c r="E2" s="29"/>
      <c r="F2" s="29"/>
      <c r="G2" s="29"/>
      <c r="H2" s="29"/>
      <c r="I2" s="29"/>
      <c r="J2" s="23"/>
    </row>
    <row r="3" spans="1:10" ht="15" customHeight="1" x14ac:dyDescent="0.25">
      <c r="A3" t="s">
        <v>28</v>
      </c>
      <c r="B3" s="24">
        <f ca="1">NOW()</f>
        <v>45214.909443055556</v>
      </c>
    </row>
    <row r="4" spans="1:10" ht="15" customHeight="1" x14ac:dyDescent="0.3">
      <c r="A4" s="27" t="s">
        <v>25</v>
      </c>
      <c r="B4" s="27"/>
      <c r="C4" s="27"/>
      <c r="D4" s="27"/>
      <c r="E4" s="27"/>
      <c r="F4" s="27"/>
      <c r="G4" s="27"/>
      <c r="H4" s="27"/>
      <c r="I4" s="27"/>
    </row>
    <row r="5" spans="1:10" ht="15.75" thickBot="1" x14ac:dyDescent="0.3">
      <c r="A5" s="12" t="s">
        <v>13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11</v>
      </c>
      <c r="I5" s="13" t="s">
        <v>0</v>
      </c>
    </row>
    <row r="6" spans="1:10" x14ac:dyDescent="0.25">
      <c r="A6" s="10" t="s">
        <v>14</v>
      </c>
      <c r="B6" s="7">
        <v>98348.5</v>
      </c>
      <c r="C6" s="30">
        <v>89532.9</v>
      </c>
      <c r="D6" s="30">
        <v>81522.67</v>
      </c>
      <c r="E6" s="30">
        <v>75279.259999999995</v>
      </c>
      <c r="F6" s="30">
        <v>91610.240000000005</v>
      </c>
      <c r="G6" s="30">
        <v>97352.68</v>
      </c>
      <c r="H6" s="33"/>
      <c r="I6" s="7">
        <f>SUM(B6:G6)</f>
        <v>533646.25</v>
      </c>
    </row>
    <row r="7" spans="1:10" x14ac:dyDescent="0.25">
      <c r="A7" s="11" t="s">
        <v>16</v>
      </c>
      <c r="B7" s="5">
        <v>74474.350000000006</v>
      </c>
      <c r="C7" s="31">
        <v>65742.12</v>
      </c>
      <c r="D7" s="31">
        <v>56330.69</v>
      </c>
      <c r="E7" s="31">
        <v>52540.58</v>
      </c>
      <c r="F7" s="31">
        <v>68080.67</v>
      </c>
      <c r="G7" s="31">
        <v>78107.759999999995</v>
      </c>
      <c r="H7" s="6"/>
      <c r="I7" s="7">
        <f>SUM(B7:G7)</f>
        <v>395276.17</v>
      </c>
    </row>
    <row r="8" spans="1:10" x14ac:dyDescent="0.25">
      <c r="A8" s="10" t="s">
        <v>15</v>
      </c>
      <c r="B8" s="7">
        <v>31330.21</v>
      </c>
      <c r="C8" s="30">
        <v>29667.74</v>
      </c>
      <c r="D8" s="30">
        <v>28884.48</v>
      </c>
      <c r="E8" s="30">
        <v>27274.09</v>
      </c>
      <c r="F8" s="30">
        <v>27281.96</v>
      </c>
      <c r="G8" s="30">
        <v>30099.43</v>
      </c>
      <c r="H8" s="6"/>
      <c r="I8" s="7">
        <f>SUM(B8:G8)</f>
        <v>174537.90999999997</v>
      </c>
    </row>
    <row r="9" spans="1:10" x14ac:dyDescent="0.25">
      <c r="A9" s="11" t="s">
        <v>17</v>
      </c>
      <c r="B9" s="5">
        <v>18307.52</v>
      </c>
      <c r="C9" s="31">
        <v>15002.26</v>
      </c>
      <c r="D9" s="31">
        <v>15721.806541869</v>
      </c>
      <c r="E9" s="31">
        <v>12382.1</v>
      </c>
      <c r="F9" s="31">
        <v>20009.22</v>
      </c>
      <c r="G9" s="31">
        <v>21272.37</v>
      </c>
      <c r="H9" s="6"/>
      <c r="I9" s="7">
        <f>SUM(B9:G9)</f>
        <v>102695.276541869</v>
      </c>
    </row>
    <row r="10" spans="1:10" ht="15.75" thickBot="1" x14ac:dyDescent="0.3">
      <c r="A10" s="8" t="s">
        <v>0</v>
      </c>
      <c r="B10" s="9">
        <f>SUM(B6:B9)</f>
        <v>222460.58</v>
      </c>
      <c r="C10" s="32">
        <f t="shared" ref="C10:G10" si="0">SUM(C6:C9)</f>
        <v>199945.02</v>
      </c>
      <c r="D10" s="32">
        <f t="shared" si="0"/>
        <v>182459.64654186901</v>
      </c>
      <c r="E10" s="32">
        <f t="shared" si="0"/>
        <v>167476.03</v>
      </c>
      <c r="F10" s="32">
        <f t="shared" si="0"/>
        <v>206982.09</v>
      </c>
      <c r="G10" s="32">
        <f t="shared" si="0"/>
        <v>226832.24</v>
      </c>
      <c r="H10" s="6"/>
      <c r="I10" s="7">
        <f>SUM(B10:G10)</f>
        <v>1206155.606541869</v>
      </c>
    </row>
    <row r="11" spans="1:10" ht="15.75" thickTop="1" x14ac:dyDescent="0.25"/>
    <row r="12" spans="1:10" ht="15.75" thickBot="1" x14ac:dyDescent="0.3">
      <c r="A12" s="12" t="s">
        <v>8</v>
      </c>
      <c r="B12" s="12"/>
      <c r="C12" s="12"/>
      <c r="D12" s="12"/>
      <c r="E12" s="12"/>
      <c r="F12" s="12"/>
      <c r="G12" s="12"/>
    </row>
    <row r="13" spans="1:10" x14ac:dyDescent="0.25">
      <c r="A13" s="6" t="s">
        <v>7</v>
      </c>
      <c r="B13" s="15">
        <f>B10/$I$10</f>
        <v>0.18443771167951517</v>
      </c>
      <c r="C13" s="15">
        <f t="shared" ref="C13:G13" si="1">C10/$I$10</f>
        <v>0.16577050167951057</v>
      </c>
      <c r="D13" s="15">
        <f t="shared" si="1"/>
        <v>0.15127372086342436</v>
      </c>
      <c r="E13" s="15">
        <f t="shared" si="1"/>
        <v>0.13885109772872944</v>
      </c>
      <c r="F13" s="15">
        <f t="shared" si="1"/>
        <v>0.17160479864901668</v>
      </c>
      <c r="G13" s="15">
        <f t="shared" si="1"/>
        <v>0.18806216939980375</v>
      </c>
    </row>
    <row r="15" spans="1:10" ht="15" customHeight="1" x14ac:dyDescent="0.3">
      <c r="A15" s="27" t="s">
        <v>30</v>
      </c>
      <c r="B15" s="27"/>
      <c r="C15" s="27"/>
      <c r="D15" s="27"/>
      <c r="E15" s="27"/>
      <c r="F15" s="27"/>
      <c r="G15" s="27"/>
      <c r="H15" s="27"/>
      <c r="I15" s="27"/>
    </row>
    <row r="16" spans="1:10" ht="15" customHeight="1" thickBot="1" x14ac:dyDescent="0.3">
      <c r="A16" s="12" t="s">
        <v>33</v>
      </c>
      <c r="B16" s="13" t="s">
        <v>1</v>
      </c>
      <c r="C16" s="13" t="s">
        <v>2</v>
      </c>
      <c r="D16" s="13" t="s">
        <v>3</v>
      </c>
      <c r="E16" s="13" t="s">
        <v>4</v>
      </c>
      <c r="F16" s="13" t="s">
        <v>5</v>
      </c>
      <c r="G16" s="13" t="s">
        <v>6</v>
      </c>
      <c r="H16" s="13" t="s">
        <v>11</v>
      </c>
      <c r="I16" s="13" t="s">
        <v>0</v>
      </c>
    </row>
    <row r="17" spans="1:10" ht="15" customHeight="1" x14ac:dyDescent="0.25">
      <c r="A17" s="1" t="s">
        <v>9</v>
      </c>
      <c r="B17" s="34">
        <f>B10*0.35</f>
        <v>77861.202999999994</v>
      </c>
      <c r="C17" s="2">
        <f>C10*0.27</f>
        <v>53985.155400000003</v>
      </c>
      <c r="D17" s="2">
        <f>D10*0.27</f>
        <v>49264.104566304632</v>
      </c>
      <c r="E17" s="2">
        <f>E10*0.27</f>
        <v>45218.528100000003</v>
      </c>
      <c r="F17" s="2">
        <f>F10*0.35</f>
        <v>72443.731499999994</v>
      </c>
      <c r="G17" s="2">
        <f>G10*0.35</f>
        <v>79391.283999999985</v>
      </c>
      <c r="H17" s="2"/>
      <c r="I17" s="2">
        <f>SUM(B17:G17)</f>
        <v>378164.0065663046</v>
      </c>
    </row>
    <row r="18" spans="1:10" ht="15" customHeight="1" x14ac:dyDescent="0.25">
      <c r="A18" s="3" t="s">
        <v>10</v>
      </c>
      <c r="B18" s="4">
        <f>B17*$B$19</f>
        <v>48273.945859999993</v>
      </c>
      <c r="C18" s="4">
        <f t="shared" ref="C18:G18" si="2">C17*$B$19</f>
        <v>33470.796348000003</v>
      </c>
      <c r="D18" s="4">
        <f t="shared" si="2"/>
        <v>30543.74483110887</v>
      </c>
      <c r="E18" s="4">
        <f t="shared" si="2"/>
        <v>28035.487422000002</v>
      </c>
      <c r="F18" s="4">
        <f t="shared" si="2"/>
        <v>44915.113529999995</v>
      </c>
      <c r="G18" s="4">
        <f t="shared" si="2"/>
        <v>49222.596079999988</v>
      </c>
      <c r="H18" s="4"/>
      <c r="I18" s="4">
        <f>SUM(B18:G18)</f>
        <v>234461.68407110884</v>
      </c>
    </row>
    <row r="19" spans="1:10" ht="29.25" customHeight="1" x14ac:dyDescent="0.25">
      <c r="A19" s="14" t="s">
        <v>31</v>
      </c>
      <c r="B19" s="16">
        <v>0.62</v>
      </c>
    </row>
    <row r="20" spans="1:10" ht="15" customHeight="1" x14ac:dyDescent="0.25"/>
    <row r="21" spans="1:10" ht="15" customHeight="1" x14ac:dyDescent="0.3">
      <c r="A21" s="27" t="s">
        <v>26</v>
      </c>
      <c r="B21" s="27"/>
      <c r="C21" s="27"/>
      <c r="D21" s="27"/>
      <c r="E21" s="27"/>
      <c r="F21" s="27"/>
      <c r="G21" s="27"/>
      <c r="H21" s="27"/>
      <c r="I21" s="27"/>
    </row>
    <row r="22" spans="1:10" ht="15" customHeight="1" thickBot="1" x14ac:dyDescent="0.3">
      <c r="A22" s="12" t="s">
        <v>13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  <c r="H22" s="13" t="s">
        <v>0</v>
      </c>
      <c r="I22" s="13" t="s">
        <v>29</v>
      </c>
      <c r="J22" s="35" t="s">
        <v>27</v>
      </c>
    </row>
    <row r="23" spans="1:10" ht="15" customHeight="1" thickBot="1" x14ac:dyDescent="0.3">
      <c r="A23" s="10" t="s">
        <v>14</v>
      </c>
      <c r="B23" s="17">
        <v>98000</v>
      </c>
      <c r="C23" s="17">
        <v>89000</v>
      </c>
      <c r="D23" s="17">
        <v>90000</v>
      </c>
      <c r="E23" s="17">
        <v>92000</v>
      </c>
      <c r="F23" s="17">
        <v>94000</v>
      </c>
      <c r="G23" s="17">
        <v>91500</v>
      </c>
      <c r="H23" s="17">
        <f>SUM(B23:G23)</f>
        <v>554500</v>
      </c>
      <c r="I23" s="20">
        <v>34.999999999999993</v>
      </c>
      <c r="J23" s="35"/>
    </row>
    <row r="24" spans="1:10" ht="15" customHeight="1" thickBot="1" x14ac:dyDescent="0.3">
      <c r="A24" s="11" t="s">
        <v>16</v>
      </c>
      <c r="B24" s="18">
        <v>78500</v>
      </c>
      <c r="C24" s="18">
        <v>65000</v>
      </c>
      <c r="D24" s="18">
        <v>70000</v>
      </c>
      <c r="E24" s="18">
        <v>72000</v>
      </c>
      <c r="F24" s="18">
        <v>74000</v>
      </c>
      <c r="G24" s="18">
        <v>71000</v>
      </c>
      <c r="H24" s="18">
        <f t="shared" ref="H24:H27" si="3">SUM(B24:G24)</f>
        <v>430500</v>
      </c>
      <c r="I24" s="21">
        <v>43</v>
      </c>
      <c r="J24" s="35"/>
    </row>
    <row r="25" spans="1:10" ht="15" customHeight="1" thickBot="1" x14ac:dyDescent="0.3">
      <c r="A25" s="10" t="s">
        <v>15</v>
      </c>
      <c r="B25" s="17">
        <v>31000</v>
      </c>
      <c r="C25" s="17">
        <v>29000</v>
      </c>
      <c r="D25" s="17">
        <v>30000</v>
      </c>
      <c r="E25" s="17">
        <v>31000</v>
      </c>
      <c r="F25" s="17">
        <v>33000</v>
      </c>
      <c r="G25" s="17">
        <v>30000</v>
      </c>
      <c r="H25" s="17">
        <f t="shared" si="3"/>
        <v>184000</v>
      </c>
      <c r="I25" s="20">
        <v>20</v>
      </c>
      <c r="J25" s="35"/>
    </row>
    <row r="26" spans="1:10" ht="15" customHeight="1" thickBot="1" x14ac:dyDescent="0.3">
      <c r="A26" s="11" t="s">
        <v>17</v>
      </c>
      <c r="B26" s="18">
        <v>22000</v>
      </c>
      <c r="C26" s="18">
        <v>15000</v>
      </c>
      <c r="D26" s="18">
        <v>16000</v>
      </c>
      <c r="E26" s="18">
        <v>18000</v>
      </c>
      <c r="F26" s="18">
        <v>19500</v>
      </c>
      <c r="G26" s="18">
        <v>19000</v>
      </c>
      <c r="H26" s="18">
        <f t="shared" si="3"/>
        <v>109500</v>
      </c>
      <c r="I26" s="21">
        <v>22</v>
      </c>
      <c r="J26" s="35"/>
    </row>
    <row r="27" spans="1:10" ht="15.75" thickBot="1" x14ac:dyDescent="0.3">
      <c r="A27" s="8" t="s">
        <v>0</v>
      </c>
      <c r="B27" s="19">
        <f>SUM(B23:B26)</f>
        <v>229500</v>
      </c>
      <c r="C27" s="19">
        <f t="shared" ref="C27:G27" si="4">SUM(C23:C26)</f>
        <v>198000</v>
      </c>
      <c r="D27" s="19">
        <f t="shared" si="4"/>
        <v>206000</v>
      </c>
      <c r="E27" s="19">
        <f t="shared" si="4"/>
        <v>213000</v>
      </c>
      <c r="F27" s="19">
        <f t="shared" si="4"/>
        <v>220500</v>
      </c>
      <c r="G27" s="19">
        <f t="shared" si="4"/>
        <v>211500</v>
      </c>
      <c r="H27" s="19">
        <f t="shared" si="3"/>
        <v>1278500</v>
      </c>
      <c r="I27" s="22">
        <f>AVERAGE(I23:I26)</f>
        <v>30</v>
      </c>
      <c r="J27" s="35"/>
    </row>
    <row r="28" spans="1:10" ht="18" thickTop="1" x14ac:dyDescent="0.3">
      <c r="J28" s="25"/>
    </row>
    <row r="29" spans="1:10" ht="17.25" x14ac:dyDescent="0.3">
      <c r="A29" s="27" t="s">
        <v>32</v>
      </c>
      <c r="B29" s="27"/>
      <c r="C29" s="27"/>
      <c r="D29" s="27"/>
      <c r="E29" s="27"/>
      <c r="F29" s="27"/>
      <c r="G29" s="27"/>
      <c r="H29" s="27"/>
      <c r="I29" s="27"/>
    </row>
    <row r="30" spans="1:10" ht="15.75" thickBot="1" x14ac:dyDescent="0.3">
      <c r="A30" s="12" t="s">
        <v>33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  <c r="H30" s="13" t="s">
        <v>11</v>
      </c>
      <c r="I30" s="13" t="s">
        <v>0</v>
      </c>
    </row>
    <row r="31" spans="1:10" x14ac:dyDescent="0.25">
      <c r="A31" s="1" t="s">
        <v>9</v>
      </c>
      <c r="B31" s="2">
        <f>IF(B27&gt;=200000,B27*0.035,B27*0.027)</f>
        <v>8032.5000000000009</v>
      </c>
      <c r="C31" s="2">
        <f t="shared" ref="C31:G31" si="5">IF(C27&gt;=200000,C27*0.035,C27*0.027)</f>
        <v>5346</v>
      </c>
      <c r="D31" s="2">
        <f t="shared" si="5"/>
        <v>7210.0000000000009</v>
      </c>
      <c r="E31" s="2">
        <f t="shared" si="5"/>
        <v>7455.0000000000009</v>
      </c>
      <c r="F31" s="2">
        <f t="shared" si="5"/>
        <v>7717.5000000000009</v>
      </c>
      <c r="G31" s="2">
        <f t="shared" si="5"/>
        <v>7402.5000000000009</v>
      </c>
      <c r="H31" s="2"/>
      <c r="I31" s="2">
        <f>SUM(B31:G31)</f>
        <v>43163.5</v>
      </c>
    </row>
    <row r="32" spans="1:10" x14ac:dyDescent="0.25">
      <c r="A32" s="3" t="s">
        <v>10</v>
      </c>
      <c r="B32" s="4">
        <f>B31*$B$33</f>
        <v>4980.1500000000005</v>
      </c>
      <c r="C32" s="4">
        <f t="shared" ref="C32:G32" si="6">C31*$B$33</f>
        <v>3314.52</v>
      </c>
      <c r="D32" s="4">
        <f t="shared" si="6"/>
        <v>4470.2000000000007</v>
      </c>
      <c r="E32" s="4">
        <f t="shared" si="6"/>
        <v>4622.1000000000004</v>
      </c>
      <c r="F32" s="4">
        <f t="shared" si="6"/>
        <v>4784.8500000000004</v>
      </c>
      <c r="G32" s="4">
        <f t="shared" si="6"/>
        <v>4589.55</v>
      </c>
      <c r="H32" s="4"/>
      <c r="I32" s="4">
        <f>SUM(B32:G32)</f>
        <v>26761.37</v>
      </c>
    </row>
    <row r="33" spans="1:2" ht="30" x14ac:dyDescent="0.25">
      <c r="A33" s="14" t="s">
        <v>31</v>
      </c>
      <c r="B33" s="16">
        <v>0.62</v>
      </c>
    </row>
    <row r="35" spans="1:2" ht="18.75" customHeight="1" x14ac:dyDescent="0.25"/>
    <row r="36" spans="1:2" x14ac:dyDescent="0.25">
      <c r="A36" s="26"/>
    </row>
    <row r="37" spans="1:2" x14ac:dyDescent="0.25">
      <c r="A37" s="26"/>
    </row>
  </sheetData>
  <mergeCells count="7">
    <mergeCell ref="J22:J27"/>
    <mergeCell ref="A29:I29"/>
    <mergeCell ref="A1:I1"/>
    <mergeCell ref="A2:I2"/>
    <mergeCell ref="A4:I4"/>
    <mergeCell ref="A15:I15"/>
    <mergeCell ref="A21:I21"/>
  </mergeCells>
  <dataValidations count="1">
    <dataValidation allowBlank="1" error="pavI8MeUFtEyxX2I4tky1db246d6-49e0-4d22-bf35-3bfc50a59efb" sqref="J1:J22 J28:J37 A1:I37" xr:uid="{00000000-0002-0000-01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xr2:uid="{C9EC9ACA-F699-4A58-8F26-79066EB4B94C}">
          <x14:colorSeries theme="3"/>
          <x14:colorNegative theme="4"/>
          <x14:colorAxis rgb="FF000000"/>
          <x14:colorMarkers theme="9"/>
          <x14:colorFirst theme="5"/>
          <x14:colorLast theme="6"/>
          <x14:colorHigh theme="1"/>
          <x14:colorLow theme="1"/>
          <x14:sparklines>
            <x14:sparkline>
              <xm:f>'Sales and Dividends'!B6:G6</xm:f>
              <xm:sqref>H6</xm:sqref>
            </x14:sparkline>
            <x14:sparkline>
              <xm:f>'Sales and Dividends'!B7:G7</xm:f>
              <xm:sqref>H7</xm:sqref>
            </x14:sparkline>
            <x14:sparkline>
              <xm:f>'Sales and Dividends'!B8:G8</xm:f>
              <xm:sqref>H8</xm:sqref>
            </x14:sparkline>
            <x14:sparkline>
              <xm:f>'Sales and Dividends'!B9:G9</xm:f>
              <xm:sqref>H9</xm:sqref>
            </x14:sparkline>
            <x14:sparkline>
              <xm:f>'Sales and Dividends'!B10:G10</xm:f>
              <xm:sqref>H10</xm:sqref>
            </x14:sparkline>
          </x14:sparklines>
        </x14:sparklineGroup>
        <x14:sparklineGroup displayEmptyCellsAs="gap" xr2:uid="{76407BE0-E856-4C64-842C-76A1D5544323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and Dividends'!B17:G17</xm:f>
              <xm:sqref>H17</xm:sqref>
            </x14:sparkline>
            <x14:sparkline>
              <xm:f>'Sales and Dividends'!B18:G18</xm:f>
              <xm:sqref>H18</xm:sqref>
            </x14:sparkline>
          </x14:sparklines>
        </x14:sparklineGroup>
        <x14:sparklineGroup displayEmptyCellsAs="gap" high="1" low="1" xr2:uid="{855947A3-271E-432B-9BC1-80A30B762DF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and Dividends'!C31:G31</xm:f>
              <xm:sqref>H31</xm:sqref>
            </x14:sparkline>
            <x14:sparkline>
              <xm:f>'Sales and Dividends'!C32:G32</xm:f>
              <xm:sqref>H32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{1db246d6-49e0-4d22-bf35-3bfc50a59efb}</UserID>
  <AssignmentID>{1db246d6-49e0-4d22-bf35-3bfc50a59efb}</AssignmentID>
</GradingEngineProps>
</file>

<file path=customXml/itemProps1.xml><?xml version="1.0" encoding="utf-8"?>
<ds:datastoreItem xmlns:ds="http://schemas.openxmlformats.org/officeDocument/2006/customXml" ds:itemID="{B629CA7A-CFDC-4727-8306-409D4ACEC5D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and Dividends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Nguyen, Jonathan</cp:lastModifiedBy>
  <dcterms:created xsi:type="dcterms:W3CDTF">2019-03-29T17:45:45Z</dcterms:created>
  <dcterms:modified xsi:type="dcterms:W3CDTF">2023-10-16T04:54:26Z</dcterms:modified>
</cp:coreProperties>
</file>