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onathan\Documents\New folder (2)\"/>
    </mc:Choice>
  </mc:AlternateContent>
  <xr:revisionPtr revIDLastSave="0" documentId="13_ncr:1_{8D86E8A1-9E50-450D-9EB2-A0DAA9CB8E29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Current Invoice" sheetId="8" r:id="rId1"/>
    <sheet name="Invoice Tracker" sheetId="4" r:id="rId2"/>
  </sheets>
  <definedNames>
    <definedName name="Total_Int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4" l="1"/>
  <c r="B18" i="4"/>
  <c r="B17" i="4"/>
  <c r="B3" i="4"/>
  <c r="G8" i="4" l="1"/>
  <c r="I8" i="4" s="1"/>
  <c r="G9" i="4"/>
  <c r="I9" i="4" s="1"/>
  <c r="G10" i="4"/>
  <c r="I10" i="4" s="1"/>
  <c r="G11" i="4"/>
  <c r="I11" i="4" s="1"/>
  <c r="G12" i="4"/>
  <c r="I12" i="4" s="1"/>
  <c r="G13" i="4"/>
  <c r="I13" i="4" s="1"/>
  <c r="G14" i="4"/>
  <c r="I14" i="4" s="1"/>
  <c r="G15" i="4"/>
  <c r="I15" i="4" s="1"/>
  <c r="G6" i="4"/>
  <c r="I6" i="4" s="1"/>
  <c r="G5" i="4"/>
  <c r="I5" i="4" s="1"/>
  <c r="G7" i="4"/>
  <c r="I7" i="4" s="1"/>
  <c r="F7" i="8"/>
  <c r="F8" i="8"/>
  <c r="F9" i="8"/>
  <c r="F10" i="8"/>
  <c r="F11" i="8"/>
  <c r="F12" i="8"/>
  <c r="F6" i="8"/>
  <c r="I16" i="4" l="1"/>
  <c r="F13" i="8"/>
  <c r="F15" i="8" s="1"/>
  <c r="F16" i="8" s="1"/>
  <c r="A3" i="4"/>
</calcChain>
</file>

<file path=xl/sharedStrings.xml><?xml version="1.0" encoding="utf-8"?>
<sst xmlns="http://schemas.openxmlformats.org/spreadsheetml/2006/main" count="92" uniqueCount="75">
  <si>
    <t>Description</t>
  </si>
  <si>
    <t>Quantity</t>
  </si>
  <si>
    <t>Edgerton-Norris</t>
  </si>
  <si>
    <t>Bill to:</t>
  </si>
  <si>
    <t>Address:</t>
  </si>
  <si>
    <t>Phone:</t>
  </si>
  <si>
    <t>Email:</t>
  </si>
  <si>
    <t>Invoice number:</t>
  </si>
  <si>
    <t>Invoice date:</t>
  </si>
  <si>
    <t>Invoice for:</t>
  </si>
  <si>
    <t>Item #</t>
  </si>
  <si>
    <t>Unit Price</t>
  </si>
  <si>
    <t>Discount</t>
  </si>
  <si>
    <t>Price</t>
  </si>
  <si>
    <t>344 Stevens St.
Minneapolis, MN 55404</t>
  </si>
  <si>
    <t>(612) 555-3422</t>
  </si>
  <si>
    <t>2-876-0</t>
  </si>
  <si>
    <t>March pharmaceutical order</t>
  </si>
  <si>
    <t>Northpoint Clinic</t>
  </si>
  <si>
    <t>A-3675</t>
  </si>
  <si>
    <t>info@npclinic.cengage.com</t>
  </si>
  <si>
    <t>A-2466</t>
  </si>
  <si>
    <t>D-5570</t>
  </si>
  <si>
    <t>P-1134</t>
  </si>
  <si>
    <t>S-2559</t>
  </si>
  <si>
    <t>K-1288</t>
  </si>
  <si>
    <t>K-1503</t>
  </si>
  <si>
    <t>Invoice subtotal</t>
  </si>
  <si>
    <t>Tax rate</t>
  </si>
  <si>
    <t>Sales tax</t>
  </si>
  <si>
    <t>Total</t>
  </si>
  <si>
    <t>Invoices</t>
  </si>
  <si>
    <t>Total from invoices:</t>
  </si>
  <si>
    <t>Number of invoices:</t>
  </si>
  <si>
    <t>Invoice #</t>
  </si>
  <si>
    <t>Client</t>
  </si>
  <si>
    <t>Invoice Date</t>
  </si>
  <si>
    <t>Invoice Amount</t>
  </si>
  <si>
    <t>Invoice Due Date</t>
  </si>
  <si>
    <t>Service Charge</t>
  </si>
  <si>
    <t>Amount Due</t>
  </si>
  <si>
    <t>Paid?</t>
  </si>
  <si>
    <t>N</t>
  </si>
  <si>
    <t>Date:</t>
  </si>
  <si>
    <t>2-901-4</t>
  </si>
  <si>
    <t>Hennepin Hospital</t>
  </si>
  <si>
    <t>Days Due</t>
  </si>
  <si>
    <t>1-993-7</t>
  </si>
  <si>
    <t>Park Central Health</t>
  </si>
  <si>
    <t>1-976-3</t>
  </si>
  <si>
    <t>GHA Healthcare</t>
  </si>
  <si>
    <t>Y</t>
  </si>
  <si>
    <t>1-735-0</t>
  </si>
  <si>
    <t>1-720-8</t>
  </si>
  <si>
    <t>1-687-3</t>
  </si>
  <si>
    <t>1-635-6</t>
  </si>
  <si>
    <t>1-547-2</t>
  </si>
  <si>
    <t>1-480-7</t>
  </si>
  <si>
    <t>MHC Urgent Care</t>
  </si>
  <si>
    <t>1-408-9</t>
  </si>
  <si>
    <t>Minnesota Medical</t>
  </si>
  <si>
    <t>Topical anesthetic</t>
  </si>
  <si>
    <t>Oral antibiotic</t>
  </si>
  <si>
    <t>Antihistamine, oral route</t>
  </si>
  <si>
    <t>Children's analgesic</t>
  </si>
  <si>
    <t>Sedative, oral route</t>
  </si>
  <si>
    <t>Topical ointment</t>
  </si>
  <si>
    <t>Topical steroid cream</t>
  </si>
  <si>
    <t>Max. Invoice Amount:</t>
  </si>
  <si>
    <t>Avg. Invoice Amount:</t>
  </si>
  <si>
    <t>Min. Invoice Amount: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</si>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</sst>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6" formatCode="0.0%"/>
    <numFmt numFmtId="169" formatCode="_(&quot;$&quot;* #,##0.0_);_(&quot;$&quot;* \(#,##0.0\);_(&quot;$&quot;* &quot;-&quot;??_);_(@_)"/>
  </numFmts>
  <fonts count="9" x14ac:knownFonts="1">
    <font>
      <sz val="11"/>
      <color theme="1"/>
      <name val="Calibri Light"/>
      <family val="2"/>
      <scheme val="minor"/>
    </font>
    <font>
      <sz val="12"/>
      <color theme="1"/>
      <name val="Calibri Light"/>
      <family val="2"/>
      <scheme val="minor"/>
    </font>
    <font>
      <sz val="10"/>
      <name val="Arial"/>
      <family val="2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sz val="18"/>
      <color theme="3"/>
      <name val="Franklin Gothic Medium"/>
      <family val="2"/>
      <scheme val="major"/>
    </font>
    <font>
      <sz val="11"/>
      <color theme="1"/>
      <name val="Calibri Light"/>
      <family val="2"/>
      <scheme val="minor"/>
    </font>
    <font>
      <b/>
      <sz val="18"/>
      <color theme="0"/>
      <name val="Franklin Gothic Medium"/>
      <family val="2"/>
      <scheme val="major"/>
    </font>
    <font>
      <b/>
      <sz val="12"/>
      <color theme="1"/>
      <name val="Calibri Ligh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double">
        <color theme="7"/>
      </bottom>
      <diagonal/>
    </border>
    <border>
      <left/>
      <right style="thin">
        <color theme="7"/>
      </right>
      <top/>
      <bottom/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 style="medium">
        <color theme="7"/>
      </left>
      <right/>
      <top/>
      <bottom style="medium">
        <color theme="7"/>
      </bottom>
      <diagonal/>
    </border>
    <border>
      <left/>
      <right/>
      <top/>
      <bottom style="medium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4" fillId="2" borderId="0">
      <alignment vertical="top" wrapText="1"/>
    </xf>
    <xf numFmtId="0" fontId="3" fillId="2" borderId="0">
      <alignment vertical="top" wrapText="1"/>
    </xf>
    <xf numFmtId="0" fontId="4" fillId="2" borderId="0">
      <alignment vertical="top" wrapText="1"/>
    </xf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  <xf numFmtId="0" fontId="6" fillId="3" borderId="0" applyNumberFormat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3" borderId="0" xfId="8" applyFont="1"/>
    <xf numFmtId="44" fontId="1" fillId="0" borderId="0" xfId="7" applyFont="1"/>
    <xf numFmtId="166" fontId="1" fillId="0" borderId="0" xfId="9" applyNumberFormat="1" applyFont="1"/>
    <xf numFmtId="44" fontId="1" fillId="0" borderId="1" xfId="7" applyFont="1" applyBorder="1"/>
    <xf numFmtId="10" fontId="1" fillId="0" borderId="1" xfId="9" applyNumberFormat="1" applyFont="1" applyBorder="1"/>
    <xf numFmtId="44" fontId="8" fillId="0" borderId="1" xfId="7" applyFont="1" applyBorder="1"/>
    <xf numFmtId="44" fontId="8" fillId="0" borderId="2" xfId="7" applyFont="1" applyBorder="1"/>
    <xf numFmtId="44" fontId="1" fillId="0" borderId="2" xfId="7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8" fillId="0" borderId="0" xfId="0" applyFont="1"/>
    <xf numFmtId="44" fontId="8" fillId="0" borderId="0" xfId="0" applyNumberFormat="1" applyFont="1"/>
    <xf numFmtId="0" fontId="1" fillId="0" borderId="0" xfId="0" applyFont="1" applyAlignment="1">
      <alignment horizontal="left"/>
    </xf>
    <xf numFmtId="0" fontId="7" fillId="4" borderId="0" xfId="6" applyFont="1" applyFill="1" applyAlignment="1">
      <alignment horizontal="center" vertical="center"/>
    </xf>
    <xf numFmtId="0" fontId="1" fillId="2" borderId="0" xfId="0" applyFont="1" applyFill="1" applyBorder="1" applyAlignment="1">
      <alignment wrapText="1"/>
    </xf>
    <xf numFmtId="0" fontId="1" fillId="5" borderId="0" xfId="0" applyFont="1" applyFill="1" applyBorder="1"/>
    <xf numFmtId="0" fontId="1" fillId="2" borderId="0" xfId="0" applyFont="1" applyFill="1" applyBorder="1"/>
    <xf numFmtId="0" fontId="7" fillId="4" borderId="0" xfId="0" applyFont="1" applyFill="1" applyAlignment="1">
      <alignment horizontal="left" vertical="center"/>
    </xf>
    <xf numFmtId="0" fontId="1" fillId="8" borderId="0" xfId="0" applyFont="1" applyFill="1"/>
    <xf numFmtId="14" fontId="1" fillId="8" borderId="0" xfId="0" applyNumberFormat="1" applyFont="1" applyFill="1"/>
    <xf numFmtId="169" fontId="1" fillId="8" borderId="0" xfId="7" applyNumberFormat="1" applyFont="1" applyFill="1"/>
    <xf numFmtId="0" fontId="6" fillId="7" borderId="0" xfId="12" applyAlignment="1">
      <alignment horizontal="center" vertical="center"/>
    </xf>
    <xf numFmtId="0" fontId="6" fillId="7" borderId="0" xfId="12" applyAlignment="1">
      <alignment horizontal="center" vertical="center" wrapText="1"/>
    </xf>
    <xf numFmtId="44" fontId="1" fillId="0" borderId="0" xfId="7" applyNumberFormat="1" applyFont="1"/>
    <xf numFmtId="0" fontId="1" fillId="0" borderId="0" xfId="0" applyFont="1" applyBorder="1"/>
    <xf numFmtId="0" fontId="1" fillId="0" borderId="3" xfId="0" applyFont="1" applyBorder="1"/>
    <xf numFmtId="0" fontId="1" fillId="5" borderId="4" xfId="0" applyFont="1" applyFill="1" applyBorder="1"/>
    <xf numFmtId="0" fontId="1" fillId="2" borderId="5" xfId="0" applyFont="1" applyFill="1" applyBorder="1"/>
    <xf numFmtId="0" fontId="1" fillId="5" borderId="5" xfId="0" applyFont="1" applyFill="1" applyBorder="1"/>
    <xf numFmtId="0" fontId="1" fillId="2" borderId="6" xfId="0" applyFont="1" applyFill="1" applyBorder="1" applyAlignment="1">
      <alignment horizontal="right"/>
    </xf>
    <xf numFmtId="0" fontId="1" fillId="5" borderId="7" xfId="0" applyFont="1" applyFill="1" applyBorder="1"/>
    <xf numFmtId="14" fontId="1" fillId="2" borderId="8" xfId="0" applyNumberFormat="1" applyFont="1" applyFill="1" applyBorder="1"/>
    <xf numFmtId="0" fontId="1" fillId="5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6" fillId="6" borderId="0" xfId="11"/>
    <xf numFmtId="44" fontId="6" fillId="6" borderId="0" xfId="11" applyNumberFormat="1"/>
  </cellXfs>
  <cellStyles count="13">
    <cellStyle name="20% - Accent3" xfId="11" builtinId="38"/>
    <cellStyle name="40% - Accent3" xfId="12" builtinId="39"/>
    <cellStyle name="40% - Accent4" xfId="8" builtinId="43"/>
    <cellStyle name="Currency" xfId="7" builtinId="4"/>
    <cellStyle name="Normal" xfId="0" builtinId="0"/>
    <cellStyle name="Normal 2" xfId="1" xr:uid="{00000000-0005-0000-0000-000003000000}"/>
    <cellStyle name="Normal 2 2" xfId="2" xr:uid="{00000000-0005-0000-0000-000004000000}"/>
    <cellStyle name="Normal 3" xfId="10" xr:uid="{C93DDBA8-9E14-434F-A802-2A5D9EF57EF5}"/>
    <cellStyle name="Percent" xfId="9" builtinId="5"/>
    <cellStyle name="Project Header" xfId="3" xr:uid="{00000000-0005-0000-0000-000006000000}"/>
    <cellStyle name="Student Name" xfId="4" xr:uid="{00000000-0005-0000-0000-000007000000}"/>
    <cellStyle name="Submission" xfId="5" xr:uid="{00000000-0005-0000-0000-000008000000}"/>
    <cellStyle name="Title" xfId="6" builtinId="1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Custom 17">
      <a:majorFont>
        <a:latin typeface="Franklin Gothic Medium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P207"/>
  <sheetViews>
    <sheetView workbookViewId="0">
      <selection activeCell="E25" sqref="E25"/>
    </sheetView>
  </sheetViews>
  <sheetFormatPr defaultRowHeight="15" x14ac:dyDescent="0.25"/>
  <cols>
    <col min="1" max="1" width="15.625" customWidth="1"/>
    <col min="2" max="2" width="26.625" customWidth="1"/>
    <col min="3" max="3" width="7.875" bestFit="1" customWidth="1"/>
    <col min="4" max="4" width="23.75" bestFit="1" customWidth="1"/>
    <col min="5" max="5" width="17.625" bestFit="1" customWidth="1"/>
    <col min="6" max="6" width="10.125" bestFit="1" customWidth="1"/>
  </cols>
  <sheetData>
    <row r="1" spans="1:16" ht="40.5" customHeight="1" thickBot="1" x14ac:dyDescent="0.3">
      <c r="A1" s="17" t="s">
        <v>2</v>
      </c>
      <c r="B1" s="17"/>
      <c r="C1" s="17"/>
      <c r="D1" s="17"/>
      <c r="E1" s="17"/>
      <c r="F1" s="17"/>
    </row>
    <row r="2" spans="1:16" ht="15.75" x14ac:dyDescent="0.25">
      <c r="A2" s="30" t="s">
        <v>3</v>
      </c>
      <c r="B2" s="31" t="s">
        <v>18</v>
      </c>
      <c r="C2" s="32" t="s">
        <v>5</v>
      </c>
      <c r="D2" s="31" t="s">
        <v>15</v>
      </c>
      <c r="E2" s="32" t="s">
        <v>7</v>
      </c>
      <c r="F2" s="33" t="s">
        <v>16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31.5" customHeight="1" x14ac:dyDescent="0.25">
      <c r="A3" s="34" t="s">
        <v>4</v>
      </c>
      <c r="B3" s="18" t="s">
        <v>14</v>
      </c>
      <c r="C3" s="19" t="s">
        <v>6</v>
      </c>
      <c r="D3" s="20" t="s">
        <v>20</v>
      </c>
      <c r="E3" s="19" t="s">
        <v>8</v>
      </c>
      <c r="F3" s="35">
        <v>45385</v>
      </c>
      <c r="G3" s="1"/>
      <c r="H3" s="1"/>
      <c r="I3" s="1"/>
      <c r="J3" s="28"/>
      <c r="K3" s="1"/>
      <c r="L3" s="1"/>
      <c r="M3" s="1"/>
      <c r="N3" s="1"/>
      <c r="O3" s="1"/>
      <c r="P3" s="1"/>
    </row>
    <row r="4" spans="1:16" ht="20.100000000000001" customHeight="1" thickBot="1" x14ac:dyDescent="0.3">
      <c r="A4" s="36" t="s">
        <v>9</v>
      </c>
      <c r="B4" s="37" t="s">
        <v>17</v>
      </c>
      <c r="C4" s="37"/>
      <c r="D4" s="37"/>
      <c r="E4" s="37"/>
      <c r="F4" s="38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0.100000000000001" customHeight="1" x14ac:dyDescent="0.25">
      <c r="A5" s="2" t="s">
        <v>10</v>
      </c>
      <c r="B5" s="2" t="s">
        <v>0</v>
      </c>
      <c r="C5" s="2" t="s">
        <v>1</v>
      </c>
      <c r="D5" s="2" t="s">
        <v>11</v>
      </c>
      <c r="E5" s="2" t="s">
        <v>12</v>
      </c>
      <c r="F5" s="2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0.100000000000001" customHeight="1" x14ac:dyDescent="0.25">
      <c r="A6" s="10" t="s">
        <v>19</v>
      </c>
      <c r="B6" s="10" t="s">
        <v>61</v>
      </c>
      <c r="C6" s="10">
        <v>20</v>
      </c>
      <c r="D6" s="5">
        <v>4</v>
      </c>
      <c r="E6" s="5">
        <v>0</v>
      </c>
      <c r="F6" s="5">
        <f>(C6*D6)-E6</f>
        <v>80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0.100000000000001" customHeight="1" x14ac:dyDescent="0.25">
      <c r="A7" s="10" t="s">
        <v>21</v>
      </c>
      <c r="B7" s="10" t="s">
        <v>62</v>
      </c>
      <c r="C7" s="10">
        <v>30</v>
      </c>
      <c r="D7" s="5">
        <v>15</v>
      </c>
      <c r="E7" s="5">
        <v>5</v>
      </c>
      <c r="F7" s="5">
        <f t="shared" ref="F7:F12" si="0">(C7*D7)-E7</f>
        <v>445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0.100000000000001" customHeight="1" x14ac:dyDescent="0.25">
      <c r="A8" s="10" t="s">
        <v>22</v>
      </c>
      <c r="B8" s="10" t="s">
        <v>63</v>
      </c>
      <c r="C8" s="10">
        <v>25</v>
      </c>
      <c r="D8" s="5">
        <v>1.2</v>
      </c>
      <c r="E8" s="5">
        <v>0</v>
      </c>
      <c r="F8" s="5">
        <f t="shared" si="0"/>
        <v>30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20.100000000000001" customHeight="1" x14ac:dyDescent="0.25">
      <c r="A9" s="10" t="s">
        <v>23</v>
      </c>
      <c r="B9" s="10" t="s">
        <v>64</v>
      </c>
      <c r="C9" s="10">
        <v>50</v>
      </c>
      <c r="D9" s="5">
        <v>2.5</v>
      </c>
      <c r="E9" s="5">
        <v>7</v>
      </c>
      <c r="F9" s="5">
        <f t="shared" si="0"/>
        <v>118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0.100000000000001" customHeight="1" x14ac:dyDescent="0.25">
      <c r="A10" s="10" t="s">
        <v>24</v>
      </c>
      <c r="B10" s="10" t="s">
        <v>65</v>
      </c>
      <c r="C10" s="10">
        <v>20</v>
      </c>
      <c r="D10" s="5">
        <v>10</v>
      </c>
      <c r="E10" s="5">
        <v>3</v>
      </c>
      <c r="F10" s="5">
        <f t="shared" si="0"/>
        <v>197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0.100000000000001" customHeight="1" x14ac:dyDescent="0.25">
      <c r="A11" s="10" t="s">
        <v>25</v>
      </c>
      <c r="B11" s="10" t="s">
        <v>66</v>
      </c>
      <c r="C11" s="10">
        <v>10</v>
      </c>
      <c r="D11" s="5">
        <v>90</v>
      </c>
      <c r="E11" s="5">
        <v>10</v>
      </c>
      <c r="F11" s="5">
        <f t="shared" si="0"/>
        <v>890</v>
      </c>
      <c r="G11" s="1"/>
      <c r="H11" s="29"/>
      <c r="I11" s="1"/>
      <c r="J11" s="1"/>
      <c r="K11" s="1"/>
      <c r="L11" s="1"/>
      <c r="M11" s="1"/>
      <c r="N11" s="1"/>
      <c r="O11" s="1"/>
      <c r="P11" s="1"/>
    </row>
    <row r="12" spans="1:16" ht="20.100000000000001" customHeight="1" x14ac:dyDescent="0.25">
      <c r="A12" s="10" t="s">
        <v>26</v>
      </c>
      <c r="B12" s="10" t="s">
        <v>67</v>
      </c>
      <c r="C12" s="10">
        <v>30</v>
      </c>
      <c r="D12" s="5">
        <v>7</v>
      </c>
      <c r="E12" s="5">
        <v>0</v>
      </c>
      <c r="F12" s="5">
        <f t="shared" si="0"/>
        <v>210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0.100000000000001" customHeight="1" x14ac:dyDescent="0.25">
      <c r="A13" s="1"/>
      <c r="B13" s="1"/>
      <c r="C13" s="1"/>
      <c r="D13" s="3"/>
      <c r="E13" s="7" t="s">
        <v>27</v>
      </c>
      <c r="F13" s="5">
        <f>SUM(F6:F12)</f>
        <v>1970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 x14ac:dyDescent="0.25">
      <c r="A14" s="1"/>
      <c r="B14" s="1"/>
      <c r="C14" s="1"/>
      <c r="D14" s="3"/>
      <c r="E14" s="7" t="s">
        <v>28</v>
      </c>
      <c r="F14" s="6">
        <v>8.0250000000000002E-2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 x14ac:dyDescent="0.25">
      <c r="A15" s="1"/>
      <c r="B15" s="1"/>
      <c r="C15" s="1"/>
      <c r="D15" s="3"/>
      <c r="E15" s="7" t="s">
        <v>29</v>
      </c>
      <c r="F15" s="5">
        <f>F13*F14</f>
        <v>158.0925</v>
      </c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6.5" thickBot="1" x14ac:dyDescent="0.3">
      <c r="A16" s="1"/>
      <c r="B16" s="1"/>
      <c r="C16" s="1"/>
      <c r="D16" s="3"/>
      <c r="E16" s="8" t="s">
        <v>30</v>
      </c>
      <c r="F16" s="9">
        <f>F13+F15</f>
        <v>2128.0925000000002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6.5" thickTop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</sheetData>
  <sortState xmlns:xlrd2="http://schemas.microsoft.com/office/spreadsheetml/2017/richdata2" ref="A3:C14">
    <sortCondition ref="A3"/>
  </sortState>
  <mergeCells count="2">
    <mergeCell ref="A1:F1"/>
    <mergeCell ref="B4:F4"/>
  </mergeCells>
  <dataValidations count="1">
    <dataValidation allowBlank="1" error="pavI8MeUFtEyxX2I4tky818d2341-e501-4e8b-8313-549a602826e2" sqref="A1:P207" xr:uid="{00000000-0002-0000-0100-000000000000}"/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L19"/>
  <sheetViews>
    <sheetView tabSelected="1" workbookViewId="0">
      <selection activeCell="D19" sqref="D19"/>
    </sheetView>
  </sheetViews>
  <sheetFormatPr defaultColWidth="9" defaultRowHeight="15.75" x14ac:dyDescent="0.25"/>
  <cols>
    <col min="1" max="1" width="18.875" style="1" bestFit="1" customWidth="1"/>
    <col min="2" max="2" width="17.375" style="1" bestFit="1" customWidth="1"/>
    <col min="3" max="3" width="11.25" style="1" customWidth="1"/>
    <col min="4" max="4" width="13.625" style="1" customWidth="1"/>
    <col min="5" max="5" width="10.625" style="1" customWidth="1"/>
    <col min="6" max="6" width="5.25" style="1" bestFit="1" customWidth="1"/>
    <col min="7" max="7" width="8.5" style="1" bestFit="1" customWidth="1"/>
    <col min="8" max="8" width="13.25" style="1" bestFit="1" customWidth="1"/>
    <col min="9" max="9" width="12.875" style="1" bestFit="1" customWidth="1"/>
    <col min="10" max="10" width="8.375" style="1" customWidth="1"/>
    <col min="11" max="11" width="9" style="1"/>
    <col min="12" max="12" width="18.75" style="1" customWidth="1"/>
    <col min="13" max="16384" width="9" style="1"/>
  </cols>
  <sheetData>
    <row r="1" spans="1:12" ht="40.5" customHeight="1" x14ac:dyDescent="0.25">
      <c r="A1" s="21" t="s">
        <v>31</v>
      </c>
      <c r="B1" s="21"/>
      <c r="C1" s="21"/>
      <c r="D1" s="21"/>
      <c r="E1" s="21"/>
      <c r="F1" s="21"/>
      <c r="G1" s="21"/>
      <c r="H1" s="21"/>
      <c r="I1" s="21"/>
      <c r="K1" s="16"/>
    </row>
    <row r="2" spans="1:12" x14ac:dyDescent="0.25">
      <c r="A2" s="22" t="s">
        <v>32</v>
      </c>
      <c r="B2" s="22" t="s">
        <v>33</v>
      </c>
      <c r="C2" s="22" t="s">
        <v>43</v>
      </c>
    </row>
    <row r="3" spans="1:12" x14ac:dyDescent="0.25">
      <c r="A3" s="24">
        <f>SUM(I5:I15)</f>
        <v>37067.495930000005</v>
      </c>
      <c r="B3" s="22">
        <f>COUNTA(A5:A15)</f>
        <v>11</v>
      </c>
      <c r="C3" s="23">
        <v>45394</v>
      </c>
      <c r="J3" s="11"/>
      <c r="K3" s="11"/>
      <c r="L3" s="11"/>
    </row>
    <row r="4" spans="1:12" ht="30" x14ac:dyDescent="0.25">
      <c r="A4" s="25" t="s">
        <v>34</v>
      </c>
      <c r="B4" s="25" t="s">
        <v>35</v>
      </c>
      <c r="C4" s="25" t="s">
        <v>36</v>
      </c>
      <c r="D4" s="25" t="s">
        <v>37</v>
      </c>
      <c r="E4" s="26" t="s">
        <v>38</v>
      </c>
      <c r="F4" s="25" t="s">
        <v>41</v>
      </c>
      <c r="G4" s="25" t="s">
        <v>46</v>
      </c>
      <c r="H4" s="25" t="s">
        <v>39</v>
      </c>
      <c r="I4" s="25" t="s">
        <v>40</v>
      </c>
      <c r="J4"/>
    </row>
    <row r="5" spans="1:12" x14ac:dyDescent="0.25">
      <c r="A5" s="1" t="s">
        <v>16</v>
      </c>
      <c r="B5" s="1" t="s">
        <v>18</v>
      </c>
      <c r="C5" s="12">
        <v>45385</v>
      </c>
      <c r="D5" s="27">
        <v>2128.09</v>
      </c>
      <c r="E5" s="12">
        <v>45415</v>
      </c>
      <c r="F5" s="13" t="s">
        <v>42</v>
      </c>
      <c r="G5" s="1">
        <f t="shared" ref="G5:G6" si="0">IF(F5="N",E5-$C$3,0)</f>
        <v>21</v>
      </c>
      <c r="H5" s="4">
        <v>1.4999999999999999E-2</v>
      </c>
      <c r="I5" s="3">
        <f>IF(G5&lt;0,(D5*H5)+D5,D5)</f>
        <v>2128.09</v>
      </c>
      <c r="J5"/>
    </row>
    <row r="6" spans="1:12" x14ac:dyDescent="0.25">
      <c r="A6" s="1" t="s">
        <v>44</v>
      </c>
      <c r="B6" s="1" t="s">
        <v>45</v>
      </c>
      <c r="C6" s="12">
        <v>45385</v>
      </c>
      <c r="D6" s="27">
        <v>4506.22</v>
      </c>
      <c r="E6" s="12">
        <v>45415</v>
      </c>
      <c r="F6" s="13" t="s">
        <v>42</v>
      </c>
      <c r="G6" s="1">
        <f t="shared" si="0"/>
        <v>21</v>
      </c>
      <c r="H6" s="4">
        <v>1.7000000000000001E-2</v>
      </c>
      <c r="I6" s="3">
        <f t="shared" ref="I6:I15" si="1">IF(G6&lt;0,(D6*H6)+D6,D6)</f>
        <v>4506.22</v>
      </c>
      <c r="J6"/>
    </row>
    <row r="7" spans="1:12" x14ac:dyDescent="0.25">
      <c r="A7" s="1" t="s">
        <v>47</v>
      </c>
      <c r="B7" s="1" t="s">
        <v>48</v>
      </c>
      <c r="C7" s="12">
        <v>45353</v>
      </c>
      <c r="D7" s="27">
        <v>2547.2399999999998</v>
      </c>
      <c r="E7" s="12">
        <v>45384</v>
      </c>
      <c r="F7" s="13" t="s">
        <v>42</v>
      </c>
      <c r="G7" s="1">
        <f>IF(F7="N",E7-$C$3,0)</f>
        <v>-10</v>
      </c>
      <c r="H7" s="4">
        <v>1.4999999999999999E-2</v>
      </c>
      <c r="I7" s="3">
        <f t="shared" si="1"/>
        <v>2585.4485999999997</v>
      </c>
      <c r="J7"/>
    </row>
    <row r="8" spans="1:12" x14ac:dyDescent="0.25">
      <c r="A8" s="1" t="s">
        <v>49</v>
      </c>
      <c r="B8" s="1" t="s">
        <v>50</v>
      </c>
      <c r="C8" s="12">
        <v>45353</v>
      </c>
      <c r="D8" s="27">
        <v>3987.04</v>
      </c>
      <c r="E8" s="12">
        <v>45384</v>
      </c>
      <c r="F8" s="13" t="s">
        <v>51</v>
      </c>
      <c r="G8" s="1">
        <f t="shared" ref="G8:G15" si="2">IF(F8="N",E8-$C$3,0)</f>
        <v>0</v>
      </c>
      <c r="H8" s="4">
        <v>1.4999999999999999E-2</v>
      </c>
      <c r="I8" s="3">
        <f t="shared" si="1"/>
        <v>3987.04</v>
      </c>
      <c r="J8"/>
    </row>
    <row r="9" spans="1:12" x14ac:dyDescent="0.25">
      <c r="A9" s="1" t="s">
        <v>52</v>
      </c>
      <c r="B9" s="1" t="s">
        <v>18</v>
      </c>
      <c r="C9" s="12">
        <v>45353</v>
      </c>
      <c r="D9" s="27">
        <v>2207.37</v>
      </c>
      <c r="E9" s="12">
        <v>45384</v>
      </c>
      <c r="F9" s="13" t="s">
        <v>51</v>
      </c>
      <c r="G9" s="1">
        <f t="shared" si="2"/>
        <v>0</v>
      </c>
      <c r="H9" s="4">
        <v>1.4999999999999999E-2</v>
      </c>
      <c r="I9" s="3">
        <f t="shared" si="1"/>
        <v>2207.37</v>
      </c>
      <c r="J9"/>
    </row>
    <row r="10" spans="1:12" x14ac:dyDescent="0.25">
      <c r="A10" s="1" t="s">
        <v>53</v>
      </c>
      <c r="B10" s="1" t="s">
        <v>45</v>
      </c>
      <c r="C10" s="12">
        <v>45353</v>
      </c>
      <c r="D10" s="27">
        <v>4055.89</v>
      </c>
      <c r="E10" s="12">
        <v>45384</v>
      </c>
      <c r="F10" s="13" t="s">
        <v>42</v>
      </c>
      <c r="G10" s="1">
        <f t="shared" si="2"/>
        <v>-10</v>
      </c>
      <c r="H10" s="4">
        <v>1.7000000000000001E-2</v>
      </c>
      <c r="I10" s="3">
        <f t="shared" si="1"/>
        <v>4124.8401299999996</v>
      </c>
      <c r="J10"/>
    </row>
    <row r="11" spans="1:12" x14ac:dyDescent="0.25">
      <c r="A11" s="1" t="s">
        <v>54</v>
      </c>
      <c r="B11" s="1" t="s">
        <v>50</v>
      </c>
      <c r="C11" s="12">
        <v>45323</v>
      </c>
      <c r="D11" s="27">
        <v>4128.16</v>
      </c>
      <c r="E11" s="12">
        <v>45352</v>
      </c>
      <c r="F11" s="13" t="s">
        <v>51</v>
      </c>
      <c r="G11" s="1">
        <f t="shared" si="2"/>
        <v>0</v>
      </c>
      <c r="H11" s="4">
        <v>1.4999999999999999E-2</v>
      </c>
      <c r="I11" s="3">
        <f t="shared" si="1"/>
        <v>4128.16</v>
      </c>
      <c r="J11"/>
    </row>
    <row r="12" spans="1:12" x14ac:dyDescent="0.25">
      <c r="A12" s="1" t="s">
        <v>55</v>
      </c>
      <c r="B12" s="1" t="s">
        <v>60</v>
      </c>
      <c r="C12" s="12">
        <v>45323</v>
      </c>
      <c r="D12" s="27">
        <v>2674.48</v>
      </c>
      <c r="E12" s="12">
        <v>45352</v>
      </c>
      <c r="F12" s="13" t="s">
        <v>42</v>
      </c>
      <c r="G12" s="1">
        <f t="shared" si="2"/>
        <v>-42</v>
      </c>
      <c r="H12" s="4">
        <v>1.4999999999999999E-2</v>
      </c>
      <c r="I12" s="3">
        <f t="shared" si="1"/>
        <v>2714.5972000000002</v>
      </c>
      <c r="J12"/>
    </row>
    <row r="13" spans="1:12" x14ac:dyDescent="0.25">
      <c r="A13" s="1" t="s">
        <v>56</v>
      </c>
      <c r="B13" s="1" t="s">
        <v>48</v>
      </c>
      <c r="C13" s="12">
        <v>45323</v>
      </c>
      <c r="D13" s="27">
        <v>2840.38</v>
      </c>
      <c r="E13" s="12">
        <v>45352</v>
      </c>
      <c r="F13" s="13" t="s">
        <v>51</v>
      </c>
      <c r="G13" s="1">
        <f t="shared" si="2"/>
        <v>0</v>
      </c>
      <c r="H13" s="4">
        <v>1.4999999999999999E-2</v>
      </c>
      <c r="I13" s="3">
        <f t="shared" si="1"/>
        <v>2840.38</v>
      </c>
      <c r="J13"/>
    </row>
    <row r="14" spans="1:12" x14ac:dyDescent="0.25">
      <c r="A14" s="1" t="s">
        <v>57</v>
      </c>
      <c r="B14" s="1" t="s">
        <v>58</v>
      </c>
      <c r="C14" s="12">
        <v>45295</v>
      </c>
      <c r="D14" s="27">
        <v>3994.87</v>
      </c>
      <c r="E14" s="12">
        <v>45326</v>
      </c>
      <c r="F14" s="13" t="s">
        <v>51</v>
      </c>
      <c r="G14" s="1">
        <f t="shared" si="2"/>
        <v>0</v>
      </c>
      <c r="H14" s="4">
        <v>1.4999999999999999E-2</v>
      </c>
      <c r="I14" s="3">
        <f t="shared" si="1"/>
        <v>3994.87</v>
      </c>
      <c r="J14"/>
    </row>
    <row r="15" spans="1:12" x14ac:dyDescent="0.25">
      <c r="A15" s="1" t="s">
        <v>59</v>
      </c>
      <c r="B15" s="1" t="s">
        <v>50</v>
      </c>
      <c r="C15" s="12">
        <v>45295</v>
      </c>
      <c r="D15" s="27">
        <v>3850.48</v>
      </c>
      <c r="E15" s="12">
        <v>45326</v>
      </c>
      <c r="F15" s="13" t="s">
        <v>51</v>
      </c>
      <c r="G15" s="1">
        <f t="shared" si="2"/>
        <v>0</v>
      </c>
      <c r="H15" s="4">
        <v>1.4999999999999999E-2</v>
      </c>
      <c r="I15" s="3">
        <f t="shared" si="1"/>
        <v>3850.48</v>
      </c>
      <c r="J15"/>
    </row>
    <row r="16" spans="1:12" x14ac:dyDescent="0.25">
      <c r="H16" s="14" t="s">
        <v>30</v>
      </c>
      <c r="I16" s="15">
        <f>SUM(I5:I15)</f>
        <v>37067.495930000005</v>
      </c>
    </row>
    <row r="17" spans="1:2" ht="15" customHeight="1" x14ac:dyDescent="0.25">
      <c r="A17" s="39" t="s">
        <v>69</v>
      </c>
      <c r="B17" s="40">
        <f>AVERAGE(D5:D15)</f>
        <v>3356.3836363636365</v>
      </c>
    </row>
    <row r="18" spans="1:2" x14ac:dyDescent="0.25">
      <c r="A18" s="39" t="s">
        <v>68</v>
      </c>
      <c r="B18" s="40">
        <f>MAX(D5:D15)</f>
        <v>4506.22</v>
      </c>
    </row>
    <row r="19" spans="1:2" x14ac:dyDescent="0.25">
      <c r="A19" s="39" t="s">
        <v>70</v>
      </c>
      <c r="B19" s="40">
        <f>MIN(D5:D15)</f>
        <v>2128.09</v>
      </c>
    </row>
  </sheetData>
  <mergeCells count="1">
    <mergeCell ref="A1:I1"/>
  </mergeCells>
  <conditionalFormatting sqref="A5:A15">
    <cfRule type="duplicateValues" dxfId="2" priority="4"/>
  </conditionalFormatting>
  <conditionalFormatting sqref="D5:D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{EA15D1A8-E32C-4719-AE9A-8A59121D1B1D}</x14:id>
        </ext>
      </extLst>
    </cfRule>
  </conditionalFormatting>
  <conditionalFormatting sqref="F5:F15">
    <cfRule type="cellIs" dxfId="0" priority="1" operator="equal">
      <formula>"N"</formula>
    </cfRule>
  </conditionalFormatting>
  <dataValidations count="1">
    <dataValidation allowBlank="1" error="pavI8MeUFtEyxX2I4tky818d2341-e501-4e8b-8313-549a602826e2" sqref="A1 J1:L1 A2:L19" xr:uid="{00000000-0002-0000-0200-000000000000}"/>
  </dataValidations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15D1A8-E32C-4719-AE9A-8A59121D1B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D5:D15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{818d2341-e501-4e8b-8313-549a602826e2}</UserID>
  <AssignmentID>{818d2341-e501-4e8b-8313-549a602826e2}</AssignmentID>
</GradingEngineProps>
</file>

<file path=customXml/itemProps1.xml><?xml version="1.0" encoding="utf-8"?>
<ds:datastoreItem xmlns:ds="http://schemas.openxmlformats.org/officeDocument/2006/customXml" ds:itemID="{491F3363-6F73-4EC1-B3BA-1878848F3994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Invoice</vt:lpstr>
      <vt:lpstr>Invoice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Nguyen, Jonathan</cp:lastModifiedBy>
  <dcterms:created xsi:type="dcterms:W3CDTF">2019-03-29T17:45:45Z</dcterms:created>
  <dcterms:modified xsi:type="dcterms:W3CDTF">2023-10-08T23:46:34Z</dcterms:modified>
</cp:coreProperties>
</file>