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fcc813062f3b7/Documents/PhD Year 3/Writing up/Chapters/Journal submissions/BDS vs FBS- 3R's/"/>
    </mc:Choice>
  </mc:AlternateContent>
  <xr:revisionPtr revIDLastSave="13" documentId="8_{463C2D1F-F555-4F54-82B9-4634044E71CC}" xr6:coauthVersionLast="47" xr6:coauthVersionMax="47" xr10:uidLastSave="{F4B8CAF5-793C-4D0B-888F-28BF83C55D6E}"/>
  <bookViews>
    <workbookView xWindow="-108" yWindow="-108" windowWidth="23256" windowHeight="12456" xr2:uid="{C25B449F-0958-4598-85F4-EB706C810E43}"/>
  </bookViews>
  <sheets>
    <sheet name="Deployment_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3" i="1" s="1"/>
  <c r="D12" i="1"/>
  <c r="D14" i="1" s="1"/>
  <c r="N11" i="1"/>
  <c r="P10" i="1" l="1"/>
  <c r="O10" i="1"/>
  <c r="N10" i="1"/>
  <c r="N30" i="1" l="1"/>
  <c r="N27" i="1"/>
  <c r="N28" i="1"/>
  <c r="N29" i="1"/>
  <c r="P30" i="1"/>
  <c r="O30" i="1"/>
  <c r="P29" i="1"/>
  <c r="O29" i="1"/>
  <c r="N7" i="1" l="1"/>
  <c r="O27" i="1"/>
  <c r="P27" i="1"/>
  <c r="O28" i="1"/>
  <c r="P28" i="1"/>
  <c r="P25" i="1"/>
  <c r="N25" i="1" l="1"/>
  <c r="O25" i="1"/>
  <c r="O24" i="1"/>
  <c r="N24" i="1"/>
  <c r="P24" i="1"/>
  <c r="N23" i="1"/>
  <c r="P23" i="1"/>
  <c r="O23" i="1"/>
  <c r="N21" i="1"/>
  <c r="O21" i="1"/>
  <c r="P21" i="1"/>
  <c r="N20" i="1"/>
  <c r="O20" i="1"/>
  <c r="P20" i="1"/>
  <c r="N18" i="1"/>
  <c r="O18" i="1"/>
  <c r="P18" i="1"/>
  <c r="P11" i="1" l="1"/>
  <c r="O11" i="1"/>
  <c r="P3" i="1"/>
  <c r="P6" i="1"/>
  <c r="P7" i="1"/>
  <c r="P2" i="1"/>
  <c r="O7" i="1"/>
  <c r="O3" i="1"/>
  <c r="O6" i="1"/>
  <c r="O2" i="1"/>
  <c r="N3" i="1"/>
  <c r="N6" i="1"/>
  <c r="N2" i="1"/>
</calcChain>
</file>

<file path=xl/sharedStrings.xml><?xml version="1.0" encoding="utf-8"?>
<sst xmlns="http://schemas.openxmlformats.org/spreadsheetml/2006/main" count="171" uniqueCount="51">
  <si>
    <t>Folder</t>
  </si>
  <si>
    <t>Day 1</t>
  </si>
  <si>
    <t>File Name</t>
  </si>
  <si>
    <t>F021214121251.txt</t>
  </si>
  <si>
    <t>F031214120220.txt</t>
  </si>
  <si>
    <t>Passage Recorded</t>
  </si>
  <si>
    <t>Yes</t>
  </si>
  <si>
    <t>Sensor Type</t>
  </si>
  <si>
    <t>Fish Species</t>
  </si>
  <si>
    <t>European Eel</t>
  </si>
  <si>
    <t>Backpack V2</t>
  </si>
  <si>
    <t>Date Recorded</t>
  </si>
  <si>
    <t>2021.12.14</t>
  </si>
  <si>
    <t>Start Time</t>
  </si>
  <si>
    <t>F101215110846.txt</t>
  </si>
  <si>
    <t>F141215103002.txt</t>
  </si>
  <si>
    <t>F151215103002.txt</t>
  </si>
  <si>
    <t>F171215103002.txt</t>
  </si>
  <si>
    <t>F191215103002.txt</t>
  </si>
  <si>
    <t>Day 2</t>
  </si>
  <si>
    <t>2012.12.15</t>
  </si>
  <si>
    <t>No</t>
  </si>
  <si>
    <t>U011215114457.txt</t>
  </si>
  <si>
    <t>U031215114513.txt</t>
  </si>
  <si>
    <t>U041215114530.txt</t>
  </si>
  <si>
    <t>U061215114535.txt</t>
  </si>
  <si>
    <t>U071215114557.txt</t>
  </si>
  <si>
    <t>U081215114505.txt</t>
  </si>
  <si>
    <t>U091215114625.txt</t>
  </si>
  <si>
    <t>U091215123455.txt</t>
  </si>
  <si>
    <t>U101215123459.txt</t>
  </si>
  <si>
    <t>U111215123507.txt</t>
  </si>
  <si>
    <t>U121215123524.txt</t>
  </si>
  <si>
    <t>BDS C</t>
  </si>
  <si>
    <t>NA</t>
  </si>
  <si>
    <t>Injection (s)</t>
  </si>
  <si>
    <t>Post Nadir (s)</t>
  </si>
  <si>
    <t>Nadir (s)</t>
  </si>
  <si>
    <t>Max Pre-Nadir Pressure (s)</t>
  </si>
  <si>
    <t>Max Post-Nadir Pressure (s)</t>
  </si>
  <si>
    <t>Tailwater (s)</t>
  </si>
  <si>
    <t>Passage Duration (s)</t>
  </si>
  <si>
    <t>Injection to Nadir Duration (s)</t>
  </si>
  <si>
    <t>Nadir to Tailwater Duration (s)</t>
  </si>
  <si>
    <t>Dataset Count</t>
  </si>
  <si>
    <t>Utility Rate</t>
  </si>
  <si>
    <t>F05</t>
  </si>
  <si>
    <t>F040114100002.txt</t>
  </si>
  <si>
    <t>F181215103002.txt</t>
  </si>
  <si>
    <t>U021215114449.txt</t>
  </si>
  <si>
    <t>U051215114535.txt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</si>
</sst>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4" borderId="10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right"/>
    </xf>
    <xf numFmtId="9" fontId="2" fillId="4" borderId="13" xfId="1" applyFont="1" applyFill="1" applyBorder="1" applyAlignment="1">
      <alignment horizontal="center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center"/>
    </xf>
    <xf numFmtId="0" fontId="2" fillId="3" borderId="0" xfId="0" applyFont="1" applyFill="1"/>
    <xf numFmtId="165" fontId="2" fillId="0" borderId="8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4" fillId="0" borderId="0" xfId="0" applyFont="1"/>
    <xf numFmtId="0" fontId="2" fillId="0" borderId="17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2" fontId="2" fillId="0" borderId="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433F-923F-4E0D-9C17-C488C983EAC5}">
  <sheetPr codeName="Sheet1"/>
  <dimension ref="A1:P38"/>
  <sheetViews>
    <sheetView tabSelected="1" zoomScale="70" zoomScaleNormal="70" workbookViewId="0">
      <selection activeCell="I36" sqref="I36"/>
    </sheetView>
  </sheetViews>
  <sheetFormatPr defaultColWidth="9.109375" defaultRowHeight="13.8" x14ac:dyDescent="0.25"/>
  <cols>
    <col min="1" max="1" width="7.5546875" style="1" bestFit="1" customWidth="1"/>
    <col min="2" max="2" width="19.109375" style="1" bestFit="1" customWidth="1"/>
    <col min="3" max="3" width="16.44140625" style="1" customWidth="1"/>
    <col min="4" max="4" width="20.44140625" style="1" customWidth="1"/>
    <col min="5" max="5" width="14" style="1" customWidth="1"/>
    <col min="6" max="6" width="14.109375" style="1" customWidth="1"/>
    <col min="7" max="7" width="11.44140625" style="6" customWidth="1"/>
    <col min="8" max="8" width="12.88671875" style="1" bestFit="1" customWidth="1"/>
    <col min="9" max="9" width="29" style="1" customWidth="1"/>
    <col min="10" max="10" width="9.5546875" style="1" customWidth="1"/>
    <col min="11" max="11" width="30.6640625" style="1" customWidth="1"/>
    <col min="12" max="12" width="14.88671875" style="1" customWidth="1"/>
    <col min="13" max="13" width="16.109375" style="1" bestFit="1" customWidth="1"/>
    <col min="14" max="14" width="22.44140625" style="1" bestFit="1" customWidth="1"/>
    <col min="15" max="15" width="30.88671875" style="1" bestFit="1" customWidth="1"/>
    <col min="16" max="16" width="32" style="1" bestFit="1" customWidth="1"/>
    <col min="17" max="16384" width="9.109375" style="1"/>
  </cols>
  <sheetData>
    <row r="1" spans="1:16" x14ac:dyDescent="0.25">
      <c r="A1" s="12" t="s">
        <v>0</v>
      </c>
      <c r="B1" s="13" t="s">
        <v>2</v>
      </c>
      <c r="C1" s="13" t="s">
        <v>11</v>
      </c>
      <c r="D1" s="13" t="s">
        <v>5</v>
      </c>
      <c r="E1" s="13" t="s">
        <v>7</v>
      </c>
      <c r="F1" s="13" t="s">
        <v>8</v>
      </c>
      <c r="G1" s="13" t="s">
        <v>13</v>
      </c>
      <c r="H1" s="13" t="s">
        <v>35</v>
      </c>
      <c r="I1" s="13" t="s">
        <v>38</v>
      </c>
      <c r="J1" s="13" t="s">
        <v>37</v>
      </c>
      <c r="K1" s="13" t="s">
        <v>39</v>
      </c>
      <c r="L1" s="13" t="s">
        <v>36</v>
      </c>
      <c r="M1" s="13" t="s">
        <v>40</v>
      </c>
      <c r="N1" s="13" t="s">
        <v>41</v>
      </c>
      <c r="O1" s="13" t="s">
        <v>42</v>
      </c>
      <c r="P1" s="14" t="s">
        <v>43</v>
      </c>
    </row>
    <row r="2" spans="1:16" x14ac:dyDescent="0.25">
      <c r="A2" s="15" t="s">
        <v>1</v>
      </c>
      <c r="B2" s="37" t="s">
        <v>3</v>
      </c>
      <c r="C2" s="2" t="s">
        <v>12</v>
      </c>
      <c r="D2" s="2" t="s">
        <v>6</v>
      </c>
      <c r="E2" s="2" t="s">
        <v>10</v>
      </c>
      <c r="F2" s="2" t="s">
        <v>9</v>
      </c>
      <c r="G2" s="3">
        <v>0.50892361111111117</v>
      </c>
      <c r="H2" s="4">
        <v>0</v>
      </c>
      <c r="I2" s="4">
        <v>7.67</v>
      </c>
      <c r="J2" s="4">
        <v>8.41</v>
      </c>
      <c r="K2" s="4">
        <v>8.58</v>
      </c>
      <c r="L2" s="4">
        <v>8.74</v>
      </c>
      <c r="M2" s="4">
        <v>15.1</v>
      </c>
      <c r="N2" s="7">
        <f>M2-H2</f>
        <v>15.1</v>
      </c>
      <c r="O2" s="4">
        <f>J2-H2</f>
        <v>8.41</v>
      </c>
      <c r="P2" s="16">
        <f>M2-J2</f>
        <v>6.6899999999999995</v>
      </c>
    </row>
    <row r="3" spans="1:16" x14ac:dyDescent="0.25">
      <c r="A3" s="15" t="s">
        <v>1</v>
      </c>
      <c r="B3" s="37" t="s">
        <v>4</v>
      </c>
      <c r="C3" s="2" t="s">
        <v>12</v>
      </c>
      <c r="D3" s="2" t="s">
        <v>6</v>
      </c>
      <c r="E3" s="2" t="s">
        <v>10</v>
      </c>
      <c r="F3" s="2" t="s">
        <v>9</v>
      </c>
      <c r="G3" s="3">
        <v>0.50162037037037044</v>
      </c>
      <c r="H3" s="4">
        <v>597.87</v>
      </c>
      <c r="I3" s="4">
        <v>611.61</v>
      </c>
      <c r="J3" s="4">
        <v>612.76</v>
      </c>
      <c r="K3" s="4">
        <v>612.96</v>
      </c>
      <c r="L3" s="4">
        <v>618.48</v>
      </c>
      <c r="M3" s="4">
        <v>619.20000000000005</v>
      </c>
      <c r="N3" s="7">
        <f t="shared" ref="N3:N6" si="0">M3-H3</f>
        <v>21.330000000000041</v>
      </c>
      <c r="O3" s="4">
        <f t="shared" ref="O3:O6" si="1">J3-H3</f>
        <v>14.889999999999986</v>
      </c>
      <c r="P3" s="16">
        <f t="shared" ref="P3:P7" si="2">M3-J3</f>
        <v>6.4400000000000546</v>
      </c>
    </row>
    <row r="4" spans="1:16" x14ac:dyDescent="0.25">
      <c r="A4" s="15" t="s">
        <v>1</v>
      </c>
      <c r="B4" s="41" t="s">
        <v>47</v>
      </c>
      <c r="C4" s="36" t="s">
        <v>12</v>
      </c>
      <c r="D4" s="36" t="s">
        <v>21</v>
      </c>
      <c r="E4" s="36" t="s">
        <v>10</v>
      </c>
      <c r="F4" s="36" t="s">
        <v>9</v>
      </c>
      <c r="G4" s="8"/>
      <c r="H4" s="9"/>
      <c r="I4" s="9"/>
      <c r="J4" s="9"/>
      <c r="K4" s="9"/>
      <c r="L4" s="9"/>
      <c r="M4" s="9"/>
      <c r="N4" s="10"/>
      <c r="O4" s="9"/>
      <c r="P4" s="17"/>
    </row>
    <row r="5" spans="1:16" x14ac:dyDescent="0.25">
      <c r="A5" s="15"/>
      <c r="B5" s="40" t="s">
        <v>46</v>
      </c>
      <c r="C5" s="2"/>
      <c r="D5" s="2"/>
      <c r="E5" s="2" t="s">
        <v>10</v>
      </c>
      <c r="F5" s="2" t="s">
        <v>9</v>
      </c>
      <c r="G5" s="3"/>
      <c r="H5" s="4"/>
      <c r="I5" s="4"/>
      <c r="J5" s="4"/>
      <c r="K5" s="4"/>
      <c r="L5" s="4"/>
      <c r="M5" s="4"/>
      <c r="N5" s="7"/>
      <c r="O5" s="4"/>
      <c r="P5" s="16"/>
    </row>
    <row r="6" spans="1:16" x14ac:dyDescent="0.25">
      <c r="A6" s="15" t="s">
        <v>19</v>
      </c>
      <c r="B6" s="37" t="s">
        <v>14</v>
      </c>
      <c r="C6" s="2" t="s">
        <v>20</v>
      </c>
      <c r="D6" s="2" t="s">
        <v>6</v>
      </c>
      <c r="E6" s="2" t="s">
        <v>10</v>
      </c>
      <c r="F6" s="2" t="s">
        <v>9</v>
      </c>
      <c r="G6" s="3">
        <v>0.4644212962962963</v>
      </c>
      <c r="H6" s="4">
        <v>3476.24</v>
      </c>
      <c r="I6" s="4">
        <v>3484.62</v>
      </c>
      <c r="J6" s="4">
        <v>3488.33</v>
      </c>
      <c r="K6" s="4">
        <v>3488.55</v>
      </c>
      <c r="L6" s="4">
        <v>3493.84</v>
      </c>
      <c r="M6" s="4">
        <v>3498.8</v>
      </c>
      <c r="N6" s="7">
        <f t="shared" si="0"/>
        <v>22.5600000000004</v>
      </c>
      <c r="O6" s="4">
        <f t="shared" si="1"/>
        <v>12.090000000000146</v>
      </c>
      <c r="P6" s="16">
        <f t="shared" si="2"/>
        <v>10.470000000000255</v>
      </c>
    </row>
    <row r="7" spans="1:16" x14ac:dyDescent="0.25">
      <c r="A7" s="15" t="s">
        <v>19</v>
      </c>
      <c r="B7" s="37" t="s">
        <v>15</v>
      </c>
      <c r="C7" s="2" t="s">
        <v>20</v>
      </c>
      <c r="D7" s="2" t="s">
        <v>6</v>
      </c>
      <c r="E7" s="2" t="s">
        <v>10</v>
      </c>
      <c r="F7" s="2" t="s">
        <v>9</v>
      </c>
      <c r="G7" s="3">
        <v>0.43752314814814813</v>
      </c>
      <c r="H7" s="4">
        <v>5817.43</v>
      </c>
      <c r="I7" s="4">
        <v>5838.56</v>
      </c>
      <c r="J7" s="4">
        <v>5839.66</v>
      </c>
      <c r="K7" s="4">
        <v>5839.87</v>
      </c>
      <c r="L7" s="4">
        <v>5841.45</v>
      </c>
      <c r="M7" s="4">
        <v>5848</v>
      </c>
      <c r="N7" s="7">
        <f>M7-H7</f>
        <v>30.569999999999709</v>
      </c>
      <c r="O7" s="4">
        <f>J7-H7</f>
        <v>22.229999999999563</v>
      </c>
      <c r="P7" s="16">
        <f t="shared" si="2"/>
        <v>8.3400000000001455</v>
      </c>
    </row>
    <row r="8" spans="1:16" x14ac:dyDescent="0.25">
      <c r="A8" s="15" t="s">
        <v>19</v>
      </c>
      <c r="B8" s="41" t="s">
        <v>16</v>
      </c>
      <c r="C8" s="36" t="s">
        <v>20</v>
      </c>
      <c r="D8" s="36" t="s">
        <v>21</v>
      </c>
      <c r="E8" s="36" t="s">
        <v>10</v>
      </c>
      <c r="F8" s="36" t="s">
        <v>9</v>
      </c>
      <c r="G8" s="8"/>
      <c r="H8" s="9"/>
      <c r="I8" s="9"/>
      <c r="J8" s="9"/>
      <c r="K8" s="9"/>
      <c r="L8" s="9"/>
      <c r="M8" s="9"/>
      <c r="N8" s="10"/>
      <c r="O8" s="9"/>
      <c r="P8" s="17"/>
    </row>
    <row r="9" spans="1:16" x14ac:dyDescent="0.25">
      <c r="A9" s="15" t="s">
        <v>19</v>
      </c>
      <c r="B9" s="41" t="s">
        <v>17</v>
      </c>
      <c r="C9" s="36" t="s">
        <v>20</v>
      </c>
      <c r="D9" s="36" t="s">
        <v>21</v>
      </c>
      <c r="E9" s="36" t="s">
        <v>10</v>
      </c>
      <c r="F9" s="36" t="s">
        <v>9</v>
      </c>
      <c r="G9" s="8"/>
      <c r="H9" s="9"/>
      <c r="I9" s="9"/>
      <c r="J9" s="9"/>
      <c r="K9" s="9"/>
      <c r="L9" s="9"/>
      <c r="M9" s="9"/>
      <c r="N9" s="10"/>
      <c r="O9" s="9"/>
      <c r="P9" s="17"/>
    </row>
    <row r="10" spans="1:16" x14ac:dyDescent="0.25">
      <c r="A10" s="15" t="s">
        <v>19</v>
      </c>
      <c r="B10" s="38" t="s">
        <v>48</v>
      </c>
      <c r="C10" s="2" t="s">
        <v>20</v>
      </c>
      <c r="D10" s="31" t="s">
        <v>6</v>
      </c>
      <c r="E10" s="2" t="s">
        <v>10</v>
      </c>
      <c r="F10" s="2" t="s">
        <v>9</v>
      </c>
      <c r="G10" s="3">
        <v>0.43752314814814813</v>
      </c>
      <c r="H10" s="32">
        <v>5803</v>
      </c>
      <c r="I10" s="32">
        <v>5811.66</v>
      </c>
      <c r="J10" s="32">
        <v>5813.45</v>
      </c>
      <c r="K10" s="32">
        <v>5813.66</v>
      </c>
      <c r="L10" s="32">
        <v>5813.68</v>
      </c>
      <c r="M10" s="32">
        <v>5820.8</v>
      </c>
      <c r="N10" s="7">
        <f>M10-H10</f>
        <v>17.800000000000182</v>
      </c>
      <c r="O10" s="4">
        <f>J10-H10</f>
        <v>10.449999999999818</v>
      </c>
      <c r="P10" s="16">
        <f t="shared" ref="P10" si="3">M10-J10</f>
        <v>7.3500000000003638</v>
      </c>
    </row>
    <row r="11" spans="1:16" ht="14.4" thickBot="1" x14ac:dyDescent="0.3">
      <c r="A11" s="18" t="s">
        <v>19</v>
      </c>
      <c r="B11" s="39" t="s">
        <v>18</v>
      </c>
      <c r="C11" s="19" t="s">
        <v>20</v>
      </c>
      <c r="D11" s="19" t="s">
        <v>6</v>
      </c>
      <c r="E11" s="19" t="s">
        <v>10</v>
      </c>
      <c r="F11" s="34" t="s">
        <v>9</v>
      </c>
      <c r="G11" s="35">
        <v>0.43752314814814813</v>
      </c>
      <c r="H11" s="20">
        <v>5851.36</v>
      </c>
      <c r="I11" s="20">
        <v>5861.37</v>
      </c>
      <c r="J11" s="44">
        <v>5862.45</v>
      </c>
      <c r="K11" s="20">
        <v>5862.59</v>
      </c>
      <c r="L11" s="20">
        <v>5862.67</v>
      </c>
      <c r="M11" s="20">
        <v>5871.25</v>
      </c>
      <c r="N11" s="21">
        <f>M11-H11</f>
        <v>19.890000000000327</v>
      </c>
      <c r="O11" s="20">
        <f t="shared" ref="O11" si="4">J11-H11</f>
        <v>11.090000000000146</v>
      </c>
      <c r="P11" s="22">
        <f t="shared" ref="P11" si="5">M11-J11</f>
        <v>8.8000000000001819</v>
      </c>
    </row>
    <row r="12" spans="1:16" x14ac:dyDescent="0.25">
      <c r="C12" s="23" t="s">
        <v>44</v>
      </c>
      <c r="D12" s="24">
        <f>COUNTIF(D2:D11,"Yes")+COUNTIF(D2:D11,"No")</f>
        <v>9</v>
      </c>
      <c r="M12" s="42"/>
      <c r="N12" s="43"/>
      <c r="O12" s="43"/>
      <c r="P12" s="43"/>
    </row>
    <row r="13" spans="1:16" x14ac:dyDescent="0.25">
      <c r="C13" s="27"/>
      <c r="D13" s="28"/>
      <c r="M13" s="42"/>
      <c r="N13" s="43"/>
      <c r="O13" s="43"/>
      <c r="P13" s="43"/>
    </row>
    <row r="14" spans="1:16" ht="14.4" thickBot="1" x14ac:dyDescent="0.3">
      <c r="C14" s="25" t="s">
        <v>45</v>
      </c>
      <c r="D14" s="26">
        <f>COUNTIF(D2:D11,"Yes")/D12</f>
        <v>0.66666666666666663</v>
      </c>
      <c r="M14" s="42"/>
      <c r="N14" s="43"/>
      <c r="O14" s="43"/>
      <c r="P14" s="43"/>
    </row>
    <row r="15" spans="1:16" x14ac:dyDescent="0.25">
      <c r="M15" s="42"/>
      <c r="N15" s="43"/>
      <c r="O15" s="43"/>
      <c r="P15" s="43"/>
    </row>
    <row r="16" spans="1:16" ht="14.4" thickBot="1" x14ac:dyDescent="0.3">
      <c r="M16" s="42"/>
      <c r="N16" s="43"/>
      <c r="O16" s="43"/>
      <c r="P16" s="43"/>
    </row>
    <row r="17" spans="1:16" x14ac:dyDescent="0.25">
      <c r="A17" s="12" t="s">
        <v>0</v>
      </c>
      <c r="B17" s="13" t="s">
        <v>2</v>
      </c>
      <c r="C17" s="13" t="s">
        <v>11</v>
      </c>
      <c r="D17" s="13" t="s">
        <v>5</v>
      </c>
      <c r="E17" s="13" t="s">
        <v>7</v>
      </c>
      <c r="F17" s="13" t="s">
        <v>8</v>
      </c>
      <c r="G17" s="13" t="s">
        <v>13</v>
      </c>
      <c r="H17" s="13" t="s">
        <v>35</v>
      </c>
      <c r="I17" s="13" t="s">
        <v>38</v>
      </c>
      <c r="J17" s="13" t="s">
        <v>37</v>
      </c>
      <c r="K17" s="13" t="s">
        <v>39</v>
      </c>
      <c r="L17" s="13" t="s">
        <v>36</v>
      </c>
      <c r="M17" s="13" t="s">
        <v>40</v>
      </c>
      <c r="N17" s="13" t="s">
        <v>41</v>
      </c>
      <c r="O17" s="13" t="s">
        <v>42</v>
      </c>
      <c r="P17" s="14" t="s">
        <v>43</v>
      </c>
    </row>
    <row r="18" spans="1:16" x14ac:dyDescent="0.25">
      <c r="A18" s="15" t="s">
        <v>19</v>
      </c>
      <c r="B18" s="37" t="s">
        <v>22</v>
      </c>
      <c r="C18" s="2" t="s">
        <v>20</v>
      </c>
      <c r="D18" s="2" t="s">
        <v>6</v>
      </c>
      <c r="E18" s="2" t="s">
        <v>33</v>
      </c>
      <c r="F18" s="2" t="s">
        <v>34</v>
      </c>
      <c r="G18" s="5">
        <v>0.48954861111111114</v>
      </c>
      <c r="H18" s="4">
        <v>1566.615</v>
      </c>
      <c r="I18" s="4">
        <v>1596.7070000000001</v>
      </c>
      <c r="J18" s="4">
        <v>1600.9280000000001</v>
      </c>
      <c r="K18" s="4">
        <v>1600.999</v>
      </c>
      <c r="L18" s="4">
        <v>1602.6790000000001</v>
      </c>
      <c r="M18" s="4">
        <v>1608</v>
      </c>
      <c r="N18" s="7">
        <f t="shared" ref="N18" si="6">M18-H18</f>
        <v>41.384999999999991</v>
      </c>
      <c r="O18" s="4">
        <f t="shared" ref="O18:O25" si="7">J18-H18</f>
        <v>34.313000000000102</v>
      </c>
      <c r="P18" s="16">
        <f t="shared" ref="P18" si="8">M18-J18</f>
        <v>7.071999999999889</v>
      </c>
    </row>
    <row r="19" spans="1:16" x14ac:dyDescent="0.25">
      <c r="A19" s="15" t="s">
        <v>19</v>
      </c>
      <c r="B19" s="41" t="s">
        <v>49</v>
      </c>
      <c r="C19" s="36" t="s">
        <v>20</v>
      </c>
      <c r="D19" s="36" t="s">
        <v>21</v>
      </c>
      <c r="E19" s="36" t="s">
        <v>33</v>
      </c>
      <c r="F19" s="36" t="s">
        <v>34</v>
      </c>
      <c r="G19" s="11">
        <v>0.48945601851851855</v>
      </c>
      <c r="H19" s="9">
        <v>2006.29</v>
      </c>
      <c r="I19" s="9">
        <v>6552</v>
      </c>
      <c r="J19" s="9">
        <v>6563.33</v>
      </c>
      <c r="K19" s="9">
        <v>6579.2</v>
      </c>
      <c r="L19" s="9">
        <v>6603.3</v>
      </c>
      <c r="M19" s="9">
        <v>6640</v>
      </c>
      <c r="N19" s="10"/>
      <c r="O19" s="9"/>
      <c r="P19" s="17"/>
    </row>
    <row r="20" spans="1:16" x14ac:dyDescent="0.25">
      <c r="A20" s="15" t="s">
        <v>19</v>
      </c>
      <c r="B20" s="37" t="s">
        <v>23</v>
      </c>
      <c r="C20" s="2" t="s">
        <v>20</v>
      </c>
      <c r="D20" s="2" t="s">
        <v>6</v>
      </c>
      <c r="E20" s="2" t="s">
        <v>33</v>
      </c>
      <c r="F20" s="2" t="s">
        <v>34</v>
      </c>
      <c r="G20" s="5">
        <v>0.48973379629629626</v>
      </c>
      <c r="H20" s="4">
        <v>2665.1269000000002</v>
      </c>
      <c r="I20" s="4">
        <v>2671.1619999999998</v>
      </c>
      <c r="J20" s="4">
        <v>2672.23</v>
      </c>
      <c r="K20" s="4">
        <v>2672.42</v>
      </c>
      <c r="L20" s="4">
        <v>2673.4949999999999</v>
      </c>
      <c r="M20" s="4">
        <v>2685</v>
      </c>
      <c r="N20" s="7">
        <f t="shared" ref="N20" si="9">M20-H20</f>
        <v>19.873099999999795</v>
      </c>
      <c r="O20" s="4">
        <f t="shared" si="7"/>
        <v>7.103099999999813</v>
      </c>
      <c r="P20" s="16">
        <f t="shared" ref="P20" si="10">M20-J20</f>
        <v>12.769999999999982</v>
      </c>
    </row>
    <row r="21" spans="1:16" x14ac:dyDescent="0.25">
      <c r="A21" s="15" t="s">
        <v>19</v>
      </c>
      <c r="B21" s="37" t="s">
        <v>24</v>
      </c>
      <c r="C21" s="2" t="s">
        <v>20</v>
      </c>
      <c r="D21" s="2" t="s">
        <v>6</v>
      </c>
      <c r="E21" s="2" t="s">
        <v>33</v>
      </c>
      <c r="F21" s="2" t="s">
        <v>34</v>
      </c>
      <c r="G21" s="5">
        <v>0.48993055555555554</v>
      </c>
      <c r="H21" s="4">
        <v>2669.3049999999998</v>
      </c>
      <c r="I21" s="4">
        <v>2678.85</v>
      </c>
      <c r="J21" s="4">
        <v>2681.33</v>
      </c>
      <c r="K21" s="4">
        <v>2681.42</v>
      </c>
      <c r="L21" s="4">
        <v>2681.5650000000001</v>
      </c>
      <c r="M21" s="4">
        <v>2690</v>
      </c>
      <c r="N21" s="7">
        <f t="shared" ref="N21:N29" si="11">M21-H21</f>
        <v>20.695000000000164</v>
      </c>
      <c r="O21" s="4">
        <f t="shared" si="7"/>
        <v>12.025000000000091</v>
      </c>
      <c r="P21" s="16">
        <f t="shared" ref="P21:P24" si="12">M21-J21</f>
        <v>8.6700000000000728</v>
      </c>
    </row>
    <row r="22" spans="1:16" x14ac:dyDescent="0.25">
      <c r="A22" s="15" t="s">
        <v>19</v>
      </c>
      <c r="B22" s="41" t="s">
        <v>50</v>
      </c>
      <c r="C22" s="36" t="s">
        <v>20</v>
      </c>
      <c r="D22" s="36" t="s">
        <v>21</v>
      </c>
      <c r="E22" s="36" t="s">
        <v>33</v>
      </c>
      <c r="F22" s="36" t="s">
        <v>34</v>
      </c>
      <c r="G22" s="11">
        <v>0.48998842592592595</v>
      </c>
      <c r="H22" s="9">
        <v>2065.4899999999998</v>
      </c>
      <c r="I22" s="9">
        <v>6500</v>
      </c>
      <c r="J22" s="9">
        <v>6546.9</v>
      </c>
      <c r="K22" s="9">
        <v>6556.8</v>
      </c>
      <c r="L22" s="9">
        <v>6609</v>
      </c>
      <c r="M22" s="9">
        <v>6635</v>
      </c>
      <c r="N22" s="10"/>
      <c r="O22" s="9"/>
      <c r="P22" s="17"/>
    </row>
    <row r="23" spans="1:16" x14ac:dyDescent="0.25">
      <c r="A23" s="15" t="s">
        <v>19</v>
      </c>
      <c r="B23" s="37" t="s">
        <v>25</v>
      </c>
      <c r="C23" s="2" t="s">
        <v>20</v>
      </c>
      <c r="D23" s="2" t="s">
        <v>6</v>
      </c>
      <c r="E23" s="2" t="s">
        <v>33</v>
      </c>
      <c r="F23" s="2" t="s">
        <v>34</v>
      </c>
      <c r="G23" s="5">
        <v>0.48998842592592595</v>
      </c>
      <c r="H23" s="4">
        <v>2715.951</v>
      </c>
      <c r="I23" s="4">
        <v>2725.319</v>
      </c>
      <c r="J23" s="4">
        <v>2728.2919999999999</v>
      </c>
      <c r="K23" s="4">
        <v>2728.4369999999999</v>
      </c>
      <c r="L23" s="4">
        <v>2728.489</v>
      </c>
      <c r="M23" s="4">
        <v>2735</v>
      </c>
      <c r="N23" s="7">
        <f t="shared" si="11"/>
        <v>19.048999999999978</v>
      </c>
      <c r="O23" s="4">
        <f t="shared" si="7"/>
        <v>12.340999999999894</v>
      </c>
      <c r="P23" s="16">
        <f t="shared" si="12"/>
        <v>6.7080000000000837</v>
      </c>
    </row>
    <row r="24" spans="1:16" x14ac:dyDescent="0.25">
      <c r="A24" s="15" t="s">
        <v>19</v>
      </c>
      <c r="B24" s="37" t="s">
        <v>26</v>
      </c>
      <c r="C24" s="2" t="s">
        <v>20</v>
      </c>
      <c r="D24" s="2" t="s">
        <v>6</v>
      </c>
      <c r="E24" s="2" t="s">
        <v>33</v>
      </c>
      <c r="F24" s="2" t="s">
        <v>34</v>
      </c>
      <c r="G24" s="5">
        <v>0.49024305555555553</v>
      </c>
      <c r="H24" s="4">
        <v>2559.6190000000001</v>
      </c>
      <c r="I24" s="4">
        <v>2577.9229999999998</v>
      </c>
      <c r="J24" s="4">
        <v>2581.011</v>
      </c>
      <c r="K24" s="4">
        <v>2581.2469999999998</v>
      </c>
      <c r="L24" s="4">
        <v>2581.1860000000001</v>
      </c>
      <c r="M24" s="4">
        <v>2587.5</v>
      </c>
      <c r="N24" s="7">
        <f t="shared" si="11"/>
        <v>27.880999999999858</v>
      </c>
      <c r="O24" s="4">
        <f t="shared" si="7"/>
        <v>21.391999999999825</v>
      </c>
      <c r="P24" s="16">
        <f t="shared" si="12"/>
        <v>6.4890000000000327</v>
      </c>
    </row>
    <row r="25" spans="1:16" x14ac:dyDescent="0.25">
      <c r="A25" s="15" t="s">
        <v>19</v>
      </c>
      <c r="B25" s="37" t="s">
        <v>27</v>
      </c>
      <c r="C25" s="2" t="s">
        <v>20</v>
      </c>
      <c r="D25" s="2" t="s">
        <v>6</v>
      </c>
      <c r="E25" s="2" t="s">
        <v>33</v>
      </c>
      <c r="F25" s="2" t="s">
        <v>34</v>
      </c>
      <c r="G25" s="5">
        <v>0.48964120370370368</v>
      </c>
      <c r="H25" s="4">
        <v>2566.9699999999998</v>
      </c>
      <c r="I25" s="4">
        <v>2583.6610000000001</v>
      </c>
      <c r="J25" s="4">
        <v>2584.5219999999999</v>
      </c>
      <c r="K25" s="4">
        <v>2584.65</v>
      </c>
      <c r="L25" s="4">
        <v>2584.739</v>
      </c>
      <c r="M25" s="4">
        <v>2593</v>
      </c>
      <c r="N25" s="7">
        <f t="shared" si="11"/>
        <v>26.0300000000002</v>
      </c>
      <c r="O25" s="4">
        <f t="shared" si="7"/>
        <v>17.552000000000135</v>
      </c>
      <c r="P25" s="16">
        <f>M25-J25</f>
        <v>8.4780000000000655</v>
      </c>
    </row>
    <row r="26" spans="1:16" x14ac:dyDescent="0.25">
      <c r="A26" s="15" t="s">
        <v>19</v>
      </c>
      <c r="B26" s="41" t="s">
        <v>28</v>
      </c>
      <c r="C26" s="36" t="s">
        <v>20</v>
      </c>
      <c r="D26" s="36" t="s">
        <v>21</v>
      </c>
      <c r="E26" s="36" t="s">
        <v>33</v>
      </c>
      <c r="F26" s="36" t="s">
        <v>34</v>
      </c>
      <c r="G26" s="11"/>
      <c r="H26" s="29"/>
      <c r="I26" s="29"/>
      <c r="J26" s="29"/>
      <c r="K26" s="29"/>
      <c r="L26" s="29"/>
      <c r="M26" s="29"/>
      <c r="N26" s="10"/>
      <c r="O26" s="9"/>
      <c r="P26" s="17"/>
    </row>
    <row r="27" spans="1:16" x14ac:dyDescent="0.25">
      <c r="A27" s="15" t="s">
        <v>19</v>
      </c>
      <c r="B27" s="37" t="s">
        <v>29</v>
      </c>
      <c r="C27" s="2" t="s">
        <v>20</v>
      </c>
      <c r="D27" s="2" t="s">
        <v>6</v>
      </c>
      <c r="E27" s="2" t="s">
        <v>33</v>
      </c>
      <c r="F27" s="2" t="s">
        <v>34</v>
      </c>
      <c r="G27" s="5">
        <v>0.52424768518518516</v>
      </c>
      <c r="H27" s="4">
        <v>90.84</v>
      </c>
      <c r="I27" s="4">
        <v>111.42</v>
      </c>
      <c r="J27" s="4">
        <v>112.69</v>
      </c>
      <c r="K27" s="4">
        <v>112.985</v>
      </c>
      <c r="L27" s="4">
        <v>118.55</v>
      </c>
      <c r="M27" s="4">
        <v>120.2</v>
      </c>
      <c r="N27" s="7">
        <f t="shared" si="11"/>
        <v>29.36</v>
      </c>
      <c r="O27" s="4">
        <f t="shared" ref="O27:O30" si="13">J27-H27</f>
        <v>21.849999999999994</v>
      </c>
      <c r="P27" s="16">
        <f t="shared" ref="P27:P30" si="14">M27-J27</f>
        <v>7.5100000000000051</v>
      </c>
    </row>
    <row r="28" spans="1:16" x14ac:dyDescent="0.25">
      <c r="A28" s="15" t="s">
        <v>19</v>
      </c>
      <c r="B28" s="37" t="s">
        <v>30</v>
      </c>
      <c r="C28" s="2" t="s">
        <v>20</v>
      </c>
      <c r="D28" s="2" t="s">
        <v>6</v>
      </c>
      <c r="E28" s="2" t="s">
        <v>33</v>
      </c>
      <c r="F28" s="2" t="s">
        <v>34</v>
      </c>
      <c r="G28" s="5">
        <v>0.52429398148148143</v>
      </c>
      <c r="H28" s="4">
        <v>169.05</v>
      </c>
      <c r="I28" s="4">
        <v>192.02</v>
      </c>
      <c r="J28" s="4">
        <v>193.423</v>
      </c>
      <c r="K28" s="4">
        <v>193.535</v>
      </c>
      <c r="L28" s="4">
        <v>194.55</v>
      </c>
      <c r="M28" s="4">
        <v>200.1</v>
      </c>
      <c r="N28" s="7">
        <f t="shared" si="11"/>
        <v>31.049999999999983</v>
      </c>
      <c r="O28" s="4">
        <f t="shared" si="13"/>
        <v>24.37299999999999</v>
      </c>
      <c r="P28" s="16">
        <f t="shared" si="14"/>
        <v>6.6769999999999925</v>
      </c>
    </row>
    <row r="29" spans="1:16" x14ac:dyDescent="0.25">
      <c r="A29" s="15" t="s">
        <v>19</v>
      </c>
      <c r="B29" s="37" t="s">
        <v>31</v>
      </c>
      <c r="C29" s="2" t="s">
        <v>20</v>
      </c>
      <c r="D29" s="2" t="s">
        <v>6</v>
      </c>
      <c r="E29" s="2" t="s">
        <v>33</v>
      </c>
      <c r="F29" s="2" t="s">
        <v>34</v>
      </c>
      <c r="G29" s="5">
        <v>0.52438657407407407</v>
      </c>
      <c r="H29" s="4">
        <v>95.037000000000006</v>
      </c>
      <c r="I29" s="4">
        <v>108.027</v>
      </c>
      <c r="J29" s="4">
        <v>109.67700000000001</v>
      </c>
      <c r="K29" s="4">
        <v>109.79</v>
      </c>
      <c r="L29" s="4">
        <v>120.089</v>
      </c>
      <c r="M29" s="4">
        <v>121.6</v>
      </c>
      <c r="N29" s="7">
        <f t="shared" si="11"/>
        <v>26.562999999999988</v>
      </c>
      <c r="O29" s="4">
        <f t="shared" si="13"/>
        <v>14.64</v>
      </c>
      <c r="P29" s="16">
        <f t="shared" si="14"/>
        <v>11.922999999999988</v>
      </c>
    </row>
    <row r="30" spans="1:16" ht="14.4" thickBot="1" x14ac:dyDescent="0.3">
      <c r="A30" s="18" t="s">
        <v>19</v>
      </c>
      <c r="B30" s="39" t="s">
        <v>32</v>
      </c>
      <c r="C30" s="19" t="s">
        <v>20</v>
      </c>
      <c r="D30" s="19" t="s">
        <v>6</v>
      </c>
      <c r="E30" s="19" t="s">
        <v>33</v>
      </c>
      <c r="F30" s="19" t="s">
        <v>34</v>
      </c>
      <c r="G30" s="30">
        <v>0.52458333333333329</v>
      </c>
      <c r="H30" s="20">
        <v>123.04600000000001</v>
      </c>
      <c r="I30" s="20">
        <v>135.42599999999999</v>
      </c>
      <c r="J30" s="20">
        <v>136.559</v>
      </c>
      <c r="K30" s="20">
        <v>136.68100000000001</v>
      </c>
      <c r="L30" s="20">
        <v>140.761</v>
      </c>
      <c r="M30" s="20">
        <v>143.9</v>
      </c>
      <c r="N30" s="21">
        <f>M30-H30</f>
        <v>20.853999999999999</v>
      </c>
      <c r="O30" s="20">
        <f t="shared" si="13"/>
        <v>13.512999999999991</v>
      </c>
      <c r="P30" s="22">
        <f t="shared" si="14"/>
        <v>7.3410000000000082</v>
      </c>
    </row>
    <row r="31" spans="1:16" x14ac:dyDescent="0.25">
      <c r="C31" s="27" t="s">
        <v>44</v>
      </c>
      <c r="D31" s="28">
        <f>COUNTIF(D18:D30,"Yes")+COUNTIF(D18:D30,"No")</f>
        <v>13</v>
      </c>
      <c r="M31" s="42"/>
      <c r="N31" s="43"/>
      <c r="O31" s="43"/>
      <c r="P31" s="43"/>
    </row>
    <row r="32" spans="1:16" x14ac:dyDescent="0.25">
      <c r="C32" s="27"/>
      <c r="D32" s="28"/>
      <c r="M32" s="42"/>
      <c r="N32" s="43"/>
      <c r="O32" s="43"/>
      <c r="P32" s="43"/>
    </row>
    <row r="33" spans="2:16" ht="14.4" thickBot="1" x14ac:dyDescent="0.3">
      <c r="C33" s="25" t="s">
        <v>45</v>
      </c>
      <c r="D33" s="26">
        <f>COUNTIF(D18:D30,"Yes")/D31</f>
        <v>0.76923076923076927</v>
      </c>
      <c r="M33" s="42"/>
      <c r="N33" s="43"/>
      <c r="O33" s="43"/>
      <c r="P33" s="43"/>
    </row>
    <row r="34" spans="2:16" x14ac:dyDescent="0.25">
      <c r="M34" s="42"/>
      <c r="N34" s="43"/>
      <c r="O34" s="43"/>
      <c r="P34" s="43"/>
    </row>
    <row r="35" spans="2:16" x14ac:dyDescent="0.25">
      <c r="M35" s="42"/>
      <c r="N35" s="43"/>
      <c r="O35" s="43"/>
      <c r="P35" s="43"/>
    </row>
    <row r="37" spans="2:16" x14ac:dyDescent="0.25">
      <c r="B37" s="33"/>
      <c r="C37" s="33"/>
    </row>
    <row r="38" spans="2:16" x14ac:dyDescent="0.25">
      <c r="B38" s="33"/>
      <c r="C38" s="3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d4d6a5-1998-4f71-88d4-73796ae37ae1" xsi:nil="true"/>
    <lcf76f155ced4ddcb4097134ff3c332f xmlns="aa212e5f-dcb6-44d1-bf20-62a7c64224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C06E39214584A808C6BF54837C6F9" ma:contentTypeVersion="14" ma:contentTypeDescription="Create a new document." ma:contentTypeScope="" ma:versionID="cbf7dbab5a03c5b9cdedcdcc956c8b23">
  <xsd:schema xmlns:xsd="http://www.w3.org/2001/XMLSchema" xmlns:xs="http://www.w3.org/2001/XMLSchema" xmlns:p="http://schemas.microsoft.com/office/2006/metadata/properties" xmlns:ns2="aa212e5f-dcb6-44d1-bf20-62a7c6422472" xmlns:ns3="c4d4d6a5-1998-4f71-88d4-73796ae37ae1" targetNamespace="http://schemas.microsoft.com/office/2006/metadata/properties" ma:root="true" ma:fieldsID="2310b47d5e217dae94d56e74be3cdc43" ns2:_="" ns3:_="">
    <xsd:import namespace="aa212e5f-dcb6-44d1-bf20-62a7c6422472"/>
    <xsd:import namespace="c4d4d6a5-1998-4f71-88d4-73796ae37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12e5f-dcb6-44d1-bf20-62a7c6422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0f13b88-e628-427a-a7d3-46ff87ef6d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4d6a5-1998-4f71-88d4-73796ae37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10bd60d-f3e8-4ad6-bbba-0f5a4e82ef07}" ma:internalName="TaxCatchAll" ma:showField="CatchAllData" ma:web="c4d4d6a5-1998-4f71-88d4-73796ae37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D4015-C39D-464F-9F5A-5D41A10AC805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f74a4ed1-c4d4-481f-b001-52f597590b0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5e7b9bd-fb3a-4179-8a1e-e45a81fe8c07"/>
  </ds:schemaRefs>
</ds:datastoreItem>
</file>

<file path=customXml/itemProps2.xml><?xml version="1.0" encoding="utf-8"?>
<ds:datastoreItem xmlns:ds="http://schemas.openxmlformats.org/officeDocument/2006/customXml" ds:itemID="{427FF082-0AC8-4EE8-BE1F-89092A79B3F7}"/>
</file>

<file path=customXml/itemProps3.xml><?xml version="1.0" encoding="utf-8"?>
<ds:datastoreItem xmlns:ds="http://schemas.openxmlformats.org/officeDocument/2006/customXml" ds:itemID="{A661E3C1-5581-4E50-ACE0-75DA745B4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Deployment_Overview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oliver evans</cp:lastModifiedBy>
  <dcterms:created xsi:type="dcterms:W3CDTF">2021-12-18T08:54:19Z</dcterms:created>
  <dcterms:modified xsi:type="dcterms:W3CDTF">2023-09-27T09:09:27Z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0x0101007BF85028119A284791BF26E190E85518</vt:lpwstr>
  </property>
</Properties>
</file>