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kob\Desktop\P7---Bsc\TestRect\"/>
    </mc:Choice>
  </mc:AlternateContent>
  <xr:revisionPtr revIDLastSave="0" documentId="13_ncr:1_{23EFAC27-66ED-4170-8ECE-D52D884D61AF}" xr6:coauthVersionLast="47" xr6:coauthVersionMax="47" xr10:uidLastSave="{00000000-0000-0000-0000-000000000000}"/>
  <bookViews>
    <workbookView xWindow="-120" yWindow="-120" windowWidth="29040" windowHeight="15840" xr2:uid="{8657C3E8-B8A1-4026-93B8-536848CC22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6" i="1" l="1"/>
  <c r="J46" i="1"/>
  <c r="M42" i="1"/>
  <c r="J42" i="1"/>
  <c r="O30" i="1"/>
  <c r="O31" i="1"/>
  <c r="O34" i="1"/>
  <c r="O33" i="1"/>
  <c r="G38" i="1"/>
  <c r="G39" i="1"/>
  <c r="G40" i="1"/>
  <c r="G41" i="1"/>
  <c r="G42" i="1"/>
  <c r="C39" i="1"/>
  <c r="C40" i="1"/>
  <c r="C41" i="1"/>
  <c r="C42" i="1"/>
  <c r="C38" i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H5" i="1"/>
</calcChain>
</file>

<file path=xl/sharedStrings.xml><?xml version="1.0" encoding="utf-8"?>
<sst xmlns="http://schemas.openxmlformats.org/spreadsheetml/2006/main" count="80" uniqueCount="35">
  <si>
    <t>Meas</t>
  </si>
  <si>
    <t>Mag</t>
  </si>
  <si>
    <t>Pha</t>
  </si>
  <si>
    <t>F</t>
  </si>
  <si>
    <t>kHz</t>
  </si>
  <si>
    <t>4 to 4</t>
  </si>
  <si>
    <t>4 to 2</t>
  </si>
  <si>
    <t>4 to 1</t>
  </si>
  <si>
    <t>2 to 4</t>
  </si>
  <si>
    <t>4 to 8</t>
  </si>
  <si>
    <t>4 to 16</t>
  </si>
  <si>
    <t>Ref</t>
  </si>
  <si>
    <t>16 to 4</t>
  </si>
  <si>
    <t>8 to 4</t>
  </si>
  <si>
    <t>1 to 4</t>
  </si>
  <si>
    <t>˚</t>
  </si>
  <si>
    <t>16 to 16</t>
  </si>
  <si>
    <t>I_LAG</t>
  </si>
  <si>
    <t>V_LAG</t>
  </si>
  <si>
    <t>TOT_LAG</t>
  </si>
  <si>
    <t>(I_LAG+V_LAG/2)-0.76</t>
  </si>
  <si>
    <t>8 to 8</t>
  </si>
  <si>
    <t>2 to 2</t>
  </si>
  <si>
    <t>1 to 1</t>
  </si>
  <si>
    <t>Match</t>
  </si>
  <si>
    <t>I_LAG+V_LAG+Match</t>
  </si>
  <si>
    <t>16 to 2</t>
  </si>
  <si>
    <t>16 to 1</t>
  </si>
  <si>
    <t>2 to 16</t>
  </si>
  <si>
    <t>1 to 16</t>
  </si>
  <si>
    <t>Calc</t>
  </si>
  <si>
    <t>Gv &gt; GI</t>
  </si>
  <si>
    <t>V_LAG+I_LAG+Mv+Mi</t>
  </si>
  <si>
    <t>Gi &gt; Gv</t>
  </si>
  <si>
    <t>V_LAG+I_LAG-(Mv-Mi)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</si>
</sst>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Sheet1!$B$5:$B$11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</c:numCache>
            </c:numRef>
          </c:xVal>
          <c:yVal>
            <c:numRef>
              <c:f>Sheet1!$F$5:$F$11</c:f>
              <c:numCache>
                <c:formatCode>General</c:formatCode>
                <c:ptCount val="7"/>
                <c:pt idx="0">
                  <c:v>-0.76200000000000001</c:v>
                </c:pt>
                <c:pt idx="1">
                  <c:v>-1.526</c:v>
                </c:pt>
                <c:pt idx="2">
                  <c:v>-2.2650000000000001</c:v>
                </c:pt>
                <c:pt idx="3">
                  <c:v>-3.0110000000000001</c:v>
                </c:pt>
                <c:pt idx="4">
                  <c:v>-3.734</c:v>
                </c:pt>
                <c:pt idx="5">
                  <c:v>-4.43</c:v>
                </c:pt>
                <c:pt idx="6">
                  <c:v>-5.2009999999999996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CD-4C5D-924E-35CD60FE7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772175"/>
        <c:axId val="1564770735"/>
      </c:scatterChart>
      <c:valAx>
        <c:axId val="1564772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770735"/>
        <c:crosses val="autoZero"/>
        <c:crossBetween val="midCat"/>
      </c:valAx>
      <c:valAx>
        <c:axId val="156477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772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57149</xdr:colOff>
      <xdr:row>1</xdr:row>
      <xdr:rowOff>128586</xdr:rowOff>
    </xdr:from>
    <xdr:to>
      <xdr:col>18</xdr:col>
      <xdr:colOff>352424</xdr:colOff>
      <xdr:row>23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06D365-5DE0-FA60-03C3-524106DAD6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98C6F-4649-4694-A441-3800A6EF9D9F}">
  <dimension ref="A3:O57"/>
  <sheetViews>
    <sheetView tabSelected="1" topLeftCell="A28" zoomScale="130" zoomScaleNormal="130" workbookViewId="0">
      <selection activeCell="K37" sqref="K37"/>
    </sheetView>
  </sheetViews>
  <sheetFormatPr defaultRowHeight="15" x14ac:dyDescent="0.25"/>
  <sheetData>
    <row r="3" spans="2:8" x14ac:dyDescent="0.25">
      <c r="B3" t="s">
        <v>3</v>
      </c>
    </row>
    <row r="4" spans="2:8" x14ac:dyDescent="0.25">
      <c r="D4" t="s">
        <v>1</v>
      </c>
      <c r="F4" s="1" t="s">
        <v>2</v>
      </c>
    </row>
    <row r="5" spans="2:8" x14ac:dyDescent="0.25">
      <c r="B5">
        <v>100</v>
      </c>
      <c r="D5">
        <v>100.041</v>
      </c>
      <c r="F5">
        <v>-0.76200000000000001</v>
      </c>
      <c r="G5">
        <v>-8.6499999999999994E-2</v>
      </c>
      <c r="H5">
        <f>F5-G5</f>
        <v>-0.67549999999999999</v>
      </c>
    </row>
    <row r="6" spans="2:8" x14ac:dyDescent="0.25">
      <c r="B6">
        <v>200</v>
      </c>
      <c r="D6">
        <v>99.924000000000007</v>
      </c>
      <c r="F6">
        <v>-1.526</v>
      </c>
      <c r="G6">
        <f>$G$5*2</f>
        <v>-0.17299999999999999</v>
      </c>
      <c r="H6">
        <f t="shared" ref="H6:H11" si="0">F6-G6</f>
        <v>-1.353</v>
      </c>
    </row>
    <row r="7" spans="2:8" x14ac:dyDescent="0.25">
      <c r="B7">
        <v>300</v>
      </c>
      <c r="D7">
        <v>99.739000000000004</v>
      </c>
      <c r="F7">
        <v>-2.2650000000000001</v>
      </c>
      <c r="G7">
        <f>$G$5*3</f>
        <v>-0.25949999999999995</v>
      </c>
      <c r="H7">
        <f t="shared" si="0"/>
        <v>-2.0055000000000001</v>
      </c>
    </row>
    <row r="8" spans="2:8" x14ac:dyDescent="0.25">
      <c r="B8">
        <v>400</v>
      </c>
      <c r="D8">
        <v>99.534999999999997</v>
      </c>
      <c r="F8">
        <v>-3.0110000000000001</v>
      </c>
      <c r="G8">
        <f>$G$5*4</f>
        <v>-0.34599999999999997</v>
      </c>
      <c r="H8">
        <f t="shared" si="0"/>
        <v>-2.665</v>
      </c>
    </row>
    <row r="9" spans="2:8" x14ac:dyDescent="0.25">
      <c r="B9">
        <v>500</v>
      </c>
      <c r="D9">
        <v>99.209000000000003</v>
      </c>
      <c r="F9">
        <v>-3.734</v>
      </c>
      <c r="G9">
        <f>$G$5*5</f>
        <v>-0.4325</v>
      </c>
      <c r="H9">
        <f t="shared" si="0"/>
        <v>-3.3014999999999999</v>
      </c>
    </row>
    <row r="10" spans="2:8" x14ac:dyDescent="0.25">
      <c r="B10">
        <v>600</v>
      </c>
      <c r="D10">
        <v>99.043999999999997</v>
      </c>
      <c r="F10">
        <v>-4.43</v>
      </c>
      <c r="G10">
        <f>$G$5*6</f>
        <v>-0.51899999999999991</v>
      </c>
      <c r="H10">
        <f t="shared" si="0"/>
        <v>-3.9109999999999996</v>
      </c>
    </row>
    <row r="11" spans="2:8" x14ac:dyDescent="0.25">
      <c r="B11">
        <v>700</v>
      </c>
      <c r="D11">
        <v>98.602000000000004</v>
      </c>
      <c r="F11">
        <v>-5.2009999999999996</v>
      </c>
      <c r="G11">
        <f>$G$5*7</f>
        <v>-0.60549999999999993</v>
      </c>
      <c r="H11">
        <f t="shared" si="0"/>
        <v>-4.5954999999999995</v>
      </c>
    </row>
    <row r="29" spans="1:15" x14ac:dyDescent="0.25">
      <c r="B29">
        <v>100</v>
      </c>
      <c r="C29" t="s">
        <v>4</v>
      </c>
      <c r="O29" t="s">
        <v>24</v>
      </c>
    </row>
    <row r="30" spans="1:15" x14ac:dyDescent="0.25">
      <c r="B30" t="s">
        <v>10</v>
      </c>
      <c r="C30">
        <v>-0.43</v>
      </c>
      <c r="D30" s="2" t="s">
        <v>15</v>
      </c>
      <c r="F30" t="s">
        <v>12</v>
      </c>
      <c r="G30">
        <v>-1.1200000000000001</v>
      </c>
      <c r="H30" s="2" t="s">
        <v>15</v>
      </c>
      <c r="L30" t="s">
        <v>16</v>
      </c>
      <c r="M30">
        <v>-0.72</v>
      </c>
      <c r="N30" s="2" t="s">
        <v>15</v>
      </c>
      <c r="O30">
        <f>M30-M32</f>
        <v>4.0000000000000036E-2</v>
      </c>
    </row>
    <row r="31" spans="1:15" x14ac:dyDescent="0.25">
      <c r="B31" t="s">
        <v>9</v>
      </c>
      <c r="C31">
        <v>-0.67</v>
      </c>
      <c r="D31" s="2" t="s">
        <v>15</v>
      </c>
      <c r="F31" t="s">
        <v>13</v>
      </c>
      <c r="G31">
        <v>-0.86</v>
      </c>
      <c r="H31" s="2" t="s">
        <v>15</v>
      </c>
      <c r="L31" t="s">
        <v>21</v>
      </c>
      <c r="M31">
        <v>-0.76</v>
      </c>
      <c r="N31" s="2" t="s">
        <v>15</v>
      </c>
      <c r="O31">
        <f>M31-M32</f>
        <v>0</v>
      </c>
    </row>
    <row r="32" spans="1:15" x14ac:dyDescent="0.25">
      <c r="A32" t="s">
        <v>11</v>
      </c>
      <c r="B32" t="s">
        <v>5</v>
      </c>
      <c r="C32">
        <v>-0.76</v>
      </c>
      <c r="D32" s="2" t="s">
        <v>15</v>
      </c>
      <c r="F32" t="s">
        <v>5</v>
      </c>
      <c r="G32">
        <v>-0.76</v>
      </c>
      <c r="H32" s="2" t="s">
        <v>15</v>
      </c>
      <c r="L32" t="s">
        <v>5</v>
      </c>
      <c r="M32">
        <v>-0.76</v>
      </c>
      <c r="N32" s="2" t="s">
        <v>15</v>
      </c>
    </row>
    <row r="33" spans="2:15" x14ac:dyDescent="0.25">
      <c r="B33" t="s">
        <v>6</v>
      </c>
      <c r="C33">
        <v>-0.74</v>
      </c>
      <c r="D33" s="2" t="s">
        <v>15</v>
      </c>
      <c r="F33" t="s">
        <v>8</v>
      </c>
      <c r="G33">
        <v>-0.81</v>
      </c>
      <c r="H33" s="2" t="s">
        <v>15</v>
      </c>
      <c r="L33" t="s">
        <v>22</v>
      </c>
      <c r="M33">
        <v>-0.78</v>
      </c>
      <c r="N33" s="2" t="s">
        <v>15</v>
      </c>
      <c r="O33">
        <f>M33-M32</f>
        <v>-2.0000000000000018E-2</v>
      </c>
    </row>
    <row r="34" spans="2:15" x14ac:dyDescent="0.25">
      <c r="B34" t="s">
        <v>7</v>
      </c>
      <c r="C34">
        <v>-0.67</v>
      </c>
      <c r="D34" s="2" t="s">
        <v>15</v>
      </c>
      <c r="F34" t="s">
        <v>14</v>
      </c>
      <c r="G34">
        <v>-0.93</v>
      </c>
      <c r="H34" s="2" t="s">
        <v>15</v>
      </c>
      <c r="L34" t="s">
        <v>23</v>
      </c>
      <c r="M34">
        <v>-0.79</v>
      </c>
      <c r="N34" s="2" t="s">
        <v>15</v>
      </c>
      <c r="O34">
        <f>M34-M32</f>
        <v>-3.0000000000000027E-2</v>
      </c>
    </row>
    <row r="37" spans="2:15" x14ac:dyDescent="0.25">
      <c r="C37" t="s">
        <v>17</v>
      </c>
      <c r="G37" t="s">
        <v>18</v>
      </c>
    </row>
    <row r="38" spans="2:15" x14ac:dyDescent="0.25">
      <c r="B38" t="s">
        <v>10</v>
      </c>
      <c r="C38">
        <f>C30-$C$32</f>
        <v>0.33</v>
      </c>
      <c r="D38" s="2" t="s">
        <v>15</v>
      </c>
      <c r="F38" t="s">
        <v>12</v>
      </c>
      <c r="G38">
        <f>G30-$G$32</f>
        <v>-0.3600000000000001</v>
      </c>
      <c r="H38" s="2" t="s">
        <v>15</v>
      </c>
      <c r="J38" t="s">
        <v>25</v>
      </c>
    </row>
    <row r="39" spans="2:15" x14ac:dyDescent="0.25">
      <c r="B39" t="s">
        <v>9</v>
      </c>
      <c r="C39">
        <f>C31-$C$32</f>
        <v>8.9999999999999969E-2</v>
      </c>
      <c r="D39" s="2" t="s">
        <v>15</v>
      </c>
      <c r="F39" t="s">
        <v>13</v>
      </c>
      <c r="G39">
        <f>G31-$G$32</f>
        <v>-9.9999999999999978E-2</v>
      </c>
      <c r="H39" s="2" t="s">
        <v>15</v>
      </c>
    </row>
    <row r="40" spans="2:15" x14ac:dyDescent="0.25">
      <c r="B40" t="s">
        <v>5</v>
      </c>
      <c r="C40">
        <f>C32-$C$32</f>
        <v>0</v>
      </c>
      <c r="D40" s="2" t="s">
        <v>15</v>
      </c>
      <c r="F40" t="s">
        <v>5</v>
      </c>
      <c r="G40">
        <f>G32-$G$32</f>
        <v>0</v>
      </c>
      <c r="H40" s="2" t="s">
        <v>15</v>
      </c>
      <c r="J40" t="s">
        <v>26</v>
      </c>
      <c r="M40" t="s">
        <v>28</v>
      </c>
    </row>
    <row r="41" spans="2:15" x14ac:dyDescent="0.25">
      <c r="B41" t="s">
        <v>6</v>
      </c>
      <c r="C41">
        <f>C33-$C$32</f>
        <v>2.0000000000000018E-2</v>
      </c>
      <c r="D41" s="2" t="s">
        <v>15</v>
      </c>
      <c r="F41" t="s">
        <v>8</v>
      </c>
      <c r="G41">
        <f>G33-$G$32</f>
        <v>-5.0000000000000044E-2</v>
      </c>
      <c r="H41" s="2" t="s">
        <v>15</v>
      </c>
      <c r="J41" t="s">
        <v>30</v>
      </c>
      <c r="K41" t="s">
        <v>0</v>
      </c>
      <c r="M41" t="s">
        <v>30</v>
      </c>
      <c r="N41" t="s">
        <v>0</v>
      </c>
    </row>
    <row r="42" spans="2:15" x14ac:dyDescent="0.25">
      <c r="B42" t="s">
        <v>7</v>
      </c>
      <c r="C42">
        <f>C34-$C$32</f>
        <v>8.9999999999999969E-2</v>
      </c>
      <c r="D42" s="2" t="s">
        <v>15</v>
      </c>
      <c r="F42" t="s">
        <v>14</v>
      </c>
      <c r="G42">
        <f>G34-$G$32</f>
        <v>-0.17000000000000004</v>
      </c>
      <c r="H42" s="2" t="s">
        <v>15</v>
      </c>
      <c r="J42">
        <f>G38+C41+(O30+O33)</f>
        <v>-0.32000000000000006</v>
      </c>
      <c r="K42">
        <v>-0.35</v>
      </c>
      <c r="M42">
        <f>G41+C38-(O30-O34)</f>
        <v>0.20999999999999991</v>
      </c>
      <c r="N42">
        <v>0.22</v>
      </c>
    </row>
    <row r="44" spans="2:15" x14ac:dyDescent="0.25">
      <c r="B44" t="s">
        <v>19</v>
      </c>
      <c r="J44" t="s">
        <v>27</v>
      </c>
      <c r="M44" t="s">
        <v>29</v>
      </c>
    </row>
    <row r="45" spans="2:15" x14ac:dyDescent="0.25">
      <c r="B45" t="s">
        <v>20</v>
      </c>
      <c r="J45" t="s">
        <v>30</v>
      </c>
      <c r="K45" t="s">
        <v>0</v>
      </c>
      <c r="M45" t="s">
        <v>30</v>
      </c>
      <c r="N45" t="s">
        <v>0</v>
      </c>
    </row>
    <row r="46" spans="2:15" x14ac:dyDescent="0.25">
      <c r="B46">
        <v>-0.68</v>
      </c>
      <c r="J46">
        <f>C42+G38+(O30+O34)</f>
        <v>-0.26000000000000012</v>
      </c>
      <c r="K46">
        <v>-0.27</v>
      </c>
      <c r="M46">
        <f>C38+G42-(O30-O34)</f>
        <v>8.9999999999999913E-2</v>
      </c>
      <c r="N46">
        <v>-0.03</v>
      </c>
    </row>
    <row r="51" spans="2:13" x14ac:dyDescent="0.25">
      <c r="J51" t="s">
        <v>31</v>
      </c>
      <c r="M51" t="s">
        <v>33</v>
      </c>
    </row>
    <row r="52" spans="2:13" x14ac:dyDescent="0.25">
      <c r="J52" t="s">
        <v>32</v>
      </c>
      <c r="M52" t="s">
        <v>34</v>
      </c>
    </row>
    <row r="56" spans="2:13" x14ac:dyDescent="0.25">
      <c r="B56">
        <v>200</v>
      </c>
      <c r="C56" t="s">
        <v>4</v>
      </c>
    </row>
    <row r="57" spans="2:13" x14ac:dyDescent="0.25">
      <c r="B57" t="s">
        <v>27</v>
      </c>
      <c r="C57">
        <v>-2.08</v>
      </c>
      <c r="E57" t="s"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Friborg Thiesen</dc:creator>
  <cp:lastModifiedBy>Jakob Friborg Thiesen</cp:lastModifiedBy>
  <dcterms:created xsi:type="dcterms:W3CDTF">2025-01-09T15:01:30Z</dcterms:created>
  <dcterms:modified xsi:type="dcterms:W3CDTF">2025-01-13T08:34:48Z</dcterms:modified>
</cp:coreProperties>
</file>