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Desktop\P7---Bsc\TestRect\"/>
    </mc:Choice>
  </mc:AlternateContent>
  <xr:revisionPtr revIDLastSave="0" documentId="13_ncr:1_{EAFC1B5F-EBD0-40C3-8851-2C11872C2E75}" xr6:coauthVersionLast="47" xr6:coauthVersionMax="47" xr10:uidLastSave="{00000000-0000-0000-0000-000000000000}"/>
  <bookViews>
    <workbookView xWindow="-120" yWindow="-120" windowWidth="29040" windowHeight="15840" xr2:uid="{67C460F4-E782-4821-B0AA-B5E75255A56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4" i="1" l="1"/>
  <c r="AE64" i="1" s="1"/>
  <c r="AG64" i="1" s="1"/>
  <c r="AA63" i="1"/>
  <c r="AE63" i="1" s="1"/>
  <c r="AG63" i="1" s="1"/>
  <c r="AA62" i="1"/>
  <c r="AE62" i="1" s="1"/>
  <c r="AG62" i="1" s="1"/>
  <c r="AA61" i="1"/>
  <c r="AE61" i="1" s="1"/>
  <c r="AG61" i="1" s="1"/>
  <c r="AA60" i="1"/>
  <c r="AE60" i="1" s="1"/>
  <c r="AG60" i="1" s="1"/>
  <c r="AA59" i="1"/>
  <c r="AE59" i="1" s="1"/>
  <c r="AG59" i="1" s="1"/>
  <c r="H45" i="1"/>
  <c r="H44" i="1"/>
  <c r="H43" i="1"/>
  <c r="H42" i="1"/>
  <c r="H41" i="1"/>
  <c r="H40" i="1"/>
  <c r="AA54" i="1"/>
  <c r="AE54" i="1" s="1"/>
  <c r="AG54" i="1" s="1"/>
  <c r="AA53" i="1"/>
  <c r="AE53" i="1" s="1"/>
  <c r="AG53" i="1" s="1"/>
  <c r="AA52" i="1"/>
  <c r="AE52" i="1" s="1"/>
  <c r="AG52" i="1" s="1"/>
  <c r="AA51" i="1"/>
  <c r="AE51" i="1" s="1"/>
  <c r="AG51" i="1" s="1"/>
  <c r="AA50" i="1"/>
  <c r="AE50" i="1" s="1"/>
  <c r="AG50" i="1" s="1"/>
  <c r="AA49" i="1"/>
  <c r="AE49" i="1" s="1"/>
  <c r="AG49" i="1" s="1"/>
  <c r="AA48" i="1"/>
  <c r="AE48" i="1" s="1"/>
  <c r="AG48" i="1" s="1"/>
  <c r="AA43" i="1"/>
  <c r="AE43" i="1" s="1"/>
  <c r="AG43" i="1" s="1"/>
  <c r="AA42" i="1"/>
  <c r="AE42" i="1" s="1"/>
  <c r="AG42" i="1" s="1"/>
  <c r="AA41" i="1"/>
  <c r="AE41" i="1" s="1"/>
  <c r="AG41" i="1" s="1"/>
  <c r="AA40" i="1"/>
  <c r="AE40" i="1" s="1"/>
  <c r="AG40" i="1" s="1"/>
  <c r="AA39" i="1"/>
  <c r="AE39" i="1" s="1"/>
  <c r="AG39" i="1" s="1"/>
  <c r="AA38" i="1"/>
  <c r="AE38" i="1" s="1"/>
  <c r="AG38" i="1" s="1"/>
  <c r="AA37" i="1"/>
  <c r="AE37" i="1" s="1"/>
  <c r="AG37" i="1" s="1"/>
  <c r="AE30" i="1"/>
  <c r="AG30" i="1" s="1"/>
  <c r="AE29" i="1"/>
  <c r="AG29" i="1" s="1"/>
  <c r="AA32" i="1"/>
  <c r="AE32" i="1" s="1"/>
  <c r="AG32" i="1" s="1"/>
  <c r="AA31" i="1"/>
  <c r="AE31" i="1" s="1"/>
  <c r="AG31" i="1" s="1"/>
  <c r="AA30" i="1"/>
  <c r="AA29" i="1"/>
  <c r="AA28" i="1"/>
  <c r="AE28" i="1" s="1"/>
  <c r="AG28" i="1" s="1"/>
  <c r="AA27" i="1"/>
  <c r="AE27" i="1" s="1"/>
  <c r="AG27" i="1" s="1"/>
  <c r="AA26" i="1"/>
  <c r="AE26" i="1" s="1"/>
  <c r="AG26" i="1" s="1"/>
  <c r="AA15" i="1"/>
  <c r="AE15" i="1" s="1"/>
  <c r="AG15" i="1" s="1"/>
  <c r="AA14" i="1"/>
  <c r="AE14" i="1" s="1"/>
  <c r="AG14" i="1" s="1"/>
  <c r="AA13" i="1"/>
  <c r="AE13" i="1" s="1"/>
  <c r="AG13" i="1" s="1"/>
  <c r="AA12" i="1"/>
  <c r="AE12" i="1" s="1"/>
  <c r="AG12" i="1" s="1"/>
  <c r="AA11" i="1"/>
  <c r="AE11" i="1" s="1"/>
  <c r="AG11" i="1" s="1"/>
  <c r="AA10" i="1"/>
  <c r="AE10" i="1" s="1"/>
  <c r="AG10" i="1" s="1"/>
  <c r="AA9" i="1"/>
  <c r="AE9" i="1" s="1"/>
  <c r="AG9" i="1" s="1"/>
  <c r="Q31" i="1"/>
  <c r="Q30" i="1"/>
  <c r="Q29" i="1"/>
  <c r="Q28" i="1"/>
  <c r="Q27" i="1"/>
  <c r="Q26" i="1"/>
  <c r="Q25" i="1"/>
  <c r="H31" i="1"/>
  <c r="H30" i="1"/>
  <c r="H29" i="1"/>
  <c r="H28" i="1"/>
  <c r="H27" i="1"/>
  <c r="H26" i="1"/>
  <c r="H25" i="1"/>
  <c r="Q15" i="1"/>
  <c r="Q14" i="1"/>
  <c r="Q13" i="1"/>
  <c r="Q12" i="1"/>
  <c r="Q11" i="1"/>
  <c r="Q10" i="1"/>
  <c r="Q9" i="1"/>
  <c r="H10" i="1"/>
  <c r="H11" i="1"/>
  <c r="H12" i="1"/>
  <c r="H13" i="1"/>
  <c r="H14" i="1"/>
  <c r="H15" i="1"/>
  <c r="H9" i="1"/>
</calcChain>
</file>

<file path=xl/sharedStrings.xml><?xml version="1.0" encoding="utf-8"?>
<sst xmlns="http://schemas.openxmlformats.org/spreadsheetml/2006/main" count="284" uniqueCount="18">
  <si>
    <t>Hz</t>
  </si>
  <si>
    <t>Short:</t>
  </si>
  <si>
    <t>Ohm</t>
  </si>
  <si>
    <t>Ref</t>
  </si>
  <si>
    <t>Measured</t>
  </si>
  <si>
    <t>˚</t>
  </si>
  <si>
    <t>Error</t>
  </si>
  <si>
    <t>%</t>
  </si>
  <si>
    <t>kHz</t>
  </si>
  <si>
    <t>LCX</t>
  </si>
  <si>
    <t>BA</t>
  </si>
  <si>
    <t>Z0</t>
  </si>
  <si>
    <t>Zs</t>
  </si>
  <si>
    <t>BA Tot</t>
  </si>
  <si>
    <t>Kcl</t>
  </si>
  <si>
    <t>Cal</t>
  </si>
  <si>
    <t>kOhm</t>
  </si>
  <si>
    <t>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</si>
</sst>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7E10-3A5E-488C-976C-CBFDD3C2D781}">
  <dimension ref="B3:AG65"/>
  <sheetViews>
    <sheetView tabSelected="1" topLeftCell="A16" workbookViewId="0">
      <selection activeCell="S27" sqref="S27"/>
    </sheetView>
  </sheetViews>
  <sheetFormatPr defaultRowHeight="15" x14ac:dyDescent="0.25"/>
  <sheetData>
    <row r="3" spans="2:33" x14ac:dyDescent="0.25">
      <c r="B3">
        <v>100</v>
      </c>
      <c r="C3" t="s">
        <v>0</v>
      </c>
      <c r="K3">
        <v>1</v>
      </c>
      <c r="L3" t="s">
        <v>8</v>
      </c>
    </row>
    <row r="5" spans="2:33" x14ac:dyDescent="0.25">
      <c r="B5" t="s">
        <v>1</v>
      </c>
      <c r="K5" t="s">
        <v>1</v>
      </c>
    </row>
    <row r="6" spans="2:33" x14ac:dyDescent="0.25">
      <c r="B6">
        <v>5.1999999999999998E-3</v>
      </c>
      <c r="C6" t="s">
        <v>2</v>
      </c>
      <c r="D6">
        <v>0.77800000000000002</v>
      </c>
      <c r="E6" s="2" t="s">
        <v>5</v>
      </c>
      <c r="K6">
        <v>5.0000000000000001E-3</v>
      </c>
      <c r="L6" t="s">
        <v>2</v>
      </c>
      <c r="M6">
        <v>7.3369999999999997</v>
      </c>
      <c r="N6" s="2" t="s">
        <v>5</v>
      </c>
    </row>
    <row r="7" spans="2:33" x14ac:dyDescent="0.25">
      <c r="T7">
        <v>100</v>
      </c>
      <c r="U7" t="s">
        <v>0</v>
      </c>
      <c r="W7" t="s">
        <v>9</v>
      </c>
    </row>
    <row r="8" spans="2:33" x14ac:dyDescent="0.25">
      <c r="B8" t="s">
        <v>3</v>
      </c>
      <c r="D8" t="s">
        <v>4</v>
      </c>
      <c r="H8" t="s">
        <v>6</v>
      </c>
      <c r="K8" t="s">
        <v>3</v>
      </c>
      <c r="M8" t="s">
        <v>4</v>
      </c>
      <c r="Q8" t="s">
        <v>6</v>
      </c>
      <c r="T8" t="s">
        <v>3</v>
      </c>
      <c r="W8" t="s">
        <v>10</v>
      </c>
      <c r="X8" t="s">
        <v>11</v>
      </c>
      <c r="Y8" t="s">
        <v>12</v>
      </c>
      <c r="AA8" t="s">
        <v>13</v>
      </c>
      <c r="AB8" t="s">
        <v>14</v>
      </c>
      <c r="AC8" t="s">
        <v>15</v>
      </c>
    </row>
    <row r="9" spans="2:33" x14ac:dyDescent="0.25">
      <c r="B9">
        <v>1</v>
      </c>
      <c r="C9" t="s">
        <v>2</v>
      </c>
      <c r="D9">
        <v>0.99980000000000002</v>
      </c>
      <c r="E9" t="s">
        <v>2</v>
      </c>
      <c r="F9">
        <v>1E-3</v>
      </c>
      <c r="G9" s="2" t="s">
        <v>5</v>
      </c>
      <c r="H9">
        <f>(D9-B9)*100/B9</f>
        <v>-1.9999999999997797E-2</v>
      </c>
      <c r="I9" t="s">
        <v>7</v>
      </c>
      <c r="K9">
        <v>1</v>
      </c>
      <c r="L9" t="s">
        <v>2</v>
      </c>
      <c r="M9">
        <v>0.99880000000000002</v>
      </c>
      <c r="N9" t="s">
        <v>2</v>
      </c>
      <c r="O9">
        <v>4.0000000000000001E-3</v>
      </c>
      <c r="P9" s="2" t="s">
        <v>5</v>
      </c>
      <c r="Q9">
        <f>(M9-K9)*100/K9</f>
        <v>-0.11999999999999789</v>
      </c>
      <c r="R9" t="s">
        <v>7</v>
      </c>
      <c r="T9">
        <v>1</v>
      </c>
      <c r="U9" t="s">
        <v>2</v>
      </c>
      <c r="W9">
        <v>0.5</v>
      </c>
      <c r="X9" s="3">
        <v>2000000000</v>
      </c>
      <c r="Y9">
        <v>1E-3</v>
      </c>
      <c r="AA9" s="4">
        <f t="shared" ref="AA9:AA11" si="0">W9+(((T9*1)/X9)+(Y9/(T9*1)))*100</f>
        <v>0.60000005000000001</v>
      </c>
      <c r="AB9">
        <v>1.5</v>
      </c>
      <c r="AC9">
        <v>0.03</v>
      </c>
      <c r="AE9" s="1">
        <f t="shared" ref="AE9:AE15" si="1">AA9*AB9+AC9</f>
        <v>0.93000007500000004</v>
      </c>
      <c r="AF9" t="s">
        <v>7</v>
      </c>
      <c r="AG9">
        <f>(180/PI())*(AE9/100)</f>
        <v>0.53285079244350031</v>
      </c>
    </row>
    <row r="10" spans="2:33" x14ac:dyDescent="0.25">
      <c r="B10">
        <v>10</v>
      </c>
      <c r="C10" t="s">
        <v>2</v>
      </c>
      <c r="D10">
        <v>10.005000000000001</v>
      </c>
      <c r="E10" t="s">
        <v>2</v>
      </c>
      <c r="F10" s="1">
        <v>0</v>
      </c>
      <c r="G10" s="2" t="s">
        <v>5</v>
      </c>
      <c r="H10">
        <f t="shared" ref="H10:H15" si="2">(D10-B10)*100/B10</f>
        <v>5.0000000000007816E-2</v>
      </c>
      <c r="I10" t="s">
        <v>7</v>
      </c>
      <c r="K10">
        <v>10</v>
      </c>
      <c r="L10" t="s">
        <v>2</v>
      </c>
      <c r="M10">
        <v>10.005000000000001</v>
      </c>
      <c r="N10" t="s">
        <v>2</v>
      </c>
      <c r="O10" s="1">
        <v>-8.0000000000000002E-3</v>
      </c>
      <c r="P10" s="2" t="s">
        <v>5</v>
      </c>
      <c r="Q10">
        <f t="shared" ref="Q10:Q15" si="3">(M10-K10)*100/K10</f>
        <v>5.0000000000007816E-2</v>
      </c>
      <c r="R10" t="s">
        <v>7</v>
      </c>
      <c r="T10">
        <v>10</v>
      </c>
      <c r="U10" t="s">
        <v>2</v>
      </c>
      <c r="W10">
        <v>0.2</v>
      </c>
      <c r="X10" s="3">
        <v>2000000000</v>
      </c>
      <c r="Y10">
        <v>1E-3</v>
      </c>
      <c r="AA10" s="4">
        <f t="shared" si="0"/>
        <v>0.21000050000000001</v>
      </c>
      <c r="AB10">
        <v>1.5</v>
      </c>
      <c r="AC10">
        <v>0.03</v>
      </c>
      <c r="AE10" s="1">
        <f t="shared" si="1"/>
        <v>0.34500074999999997</v>
      </c>
      <c r="AF10" t="s">
        <v>7</v>
      </c>
      <c r="AG10">
        <f t="shared" ref="AG10:AG15" si="4">(180/PI())*(AE10/100)</f>
        <v>0.19767086903848033</v>
      </c>
    </row>
    <row r="11" spans="2:33" x14ac:dyDescent="0.25">
      <c r="B11">
        <v>100</v>
      </c>
      <c r="C11" t="s">
        <v>2</v>
      </c>
      <c r="D11">
        <v>100.027</v>
      </c>
      <c r="E11" t="s">
        <v>2</v>
      </c>
      <c r="F11">
        <v>-1E-3</v>
      </c>
      <c r="G11" s="2" t="s">
        <v>5</v>
      </c>
      <c r="H11">
        <f t="shared" si="2"/>
        <v>2.7000000000001023E-2</v>
      </c>
      <c r="I11" t="s">
        <v>7</v>
      </c>
      <c r="K11">
        <v>100</v>
      </c>
      <c r="L11" t="s">
        <v>2</v>
      </c>
      <c r="M11" s="1">
        <v>100.063</v>
      </c>
      <c r="N11" t="s">
        <v>2</v>
      </c>
      <c r="O11">
        <v>3.0000000000000001E-3</v>
      </c>
      <c r="P11" s="2" t="s">
        <v>5</v>
      </c>
      <c r="Q11">
        <f t="shared" si="3"/>
        <v>6.3000000000002387E-2</v>
      </c>
      <c r="R11" t="s">
        <v>7</v>
      </c>
      <c r="T11">
        <v>100</v>
      </c>
      <c r="U11" t="s">
        <v>2</v>
      </c>
      <c r="W11">
        <v>0.05</v>
      </c>
      <c r="X11" s="3">
        <v>2000000000</v>
      </c>
      <c r="Y11">
        <v>1E-3</v>
      </c>
      <c r="AA11" s="4">
        <f t="shared" si="0"/>
        <v>5.1005000000000002E-2</v>
      </c>
      <c r="AB11">
        <v>1.5</v>
      </c>
      <c r="AC11">
        <v>0.03</v>
      </c>
      <c r="AE11" s="1">
        <f t="shared" si="1"/>
        <v>0.1065075</v>
      </c>
      <c r="AF11" t="s">
        <v>7</v>
      </c>
      <c r="AG11">
        <f t="shared" si="4"/>
        <v>6.1024302364896151E-2</v>
      </c>
    </row>
    <row r="12" spans="2:33" x14ac:dyDescent="0.25">
      <c r="B12">
        <v>1000</v>
      </c>
      <c r="C12" t="s">
        <v>2</v>
      </c>
      <c r="D12">
        <v>1000.29</v>
      </c>
      <c r="E12" t="s">
        <v>2</v>
      </c>
      <c r="F12">
        <v>1E-3</v>
      </c>
      <c r="G12" s="2" t="s">
        <v>5</v>
      </c>
      <c r="H12">
        <f t="shared" si="2"/>
        <v>2.8999999999996362E-2</v>
      </c>
      <c r="I12" t="s">
        <v>7</v>
      </c>
      <c r="K12">
        <v>1000</v>
      </c>
      <c r="L12" t="s">
        <v>2</v>
      </c>
      <c r="M12">
        <v>1000.24</v>
      </c>
      <c r="N12" t="s">
        <v>2</v>
      </c>
      <c r="O12">
        <v>-3.0000000000000001E-3</v>
      </c>
      <c r="P12" s="2" t="s">
        <v>5</v>
      </c>
      <c r="Q12">
        <f t="shared" si="3"/>
        <v>2.4000000000000909E-2</v>
      </c>
      <c r="R12" t="s">
        <v>7</v>
      </c>
      <c r="T12">
        <v>1</v>
      </c>
      <c r="U12" t="s">
        <v>16</v>
      </c>
      <c r="W12">
        <v>0.05</v>
      </c>
      <c r="X12" s="3">
        <v>2000000000</v>
      </c>
      <c r="Y12">
        <v>1E-3</v>
      </c>
      <c r="AA12" s="4">
        <f>W12+(((T12*1000)/X12)+(Y12/(T12*1000)))*100</f>
        <v>5.015E-2</v>
      </c>
      <c r="AB12">
        <v>1.5</v>
      </c>
      <c r="AC12">
        <v>0.03</v>
      </c>
      <c r="AE12" s="1">
        <f t="shared" si="1"/>
        <v>0.105225</v>
      </c>
      <c r="AF12" t="s">
        <v>7</v>
      </c>
      <c r="AG12">
        <f t="shared" si="4"/>
        <v>6.0289483992640877E-2</v>
      </c>
    </row>
    <row r="13" spans="2:33" x14ac:dyDescent="0.25">
      <c r="B13">
        <v>10000</v>
      </c>
      <c r="C13" t="s">
        <v>2</v>
      </c>
      <c r="D13">
        <v>10004.700000000001</v>
      </c>
      <c r="E13" t="s">
        <v>2</v>
      </c>
      <c r="F13">
        <v>2E-3</v>
      </c>
      <c r="G13" s="2" t="s">
        <v>5</v>
      </c>
      <c r="H13">
        <f t="shared" si="2"/>
        <v>4.7000000000007279E-2</v>
      </c>
      <c r="I13" t="s">
        <v>7</v>
      </c>
      <c r="K13">
        <v>10000</v>
      </c>
      <c r="L13" t="s">
        <v>2</v>
      </c>
      <c r="M13">
        <v>10004.200000000001</v>
      </c>
      <c r="N13" t="s">
        <v>2</v>
      </c>
      <c r="O13">
        <v>3.0000000000000001E-3</v>
      </c>
      <c r="P13" s="2" t="s">
        <v>5</v>
      </c>
      <c r="Q13">
        <f t="shared" si="3"/>
        <v>4.2000000000007275E-2</v>
      </c>
      <c r="R13" t="s">
        <v>7</v>
      </c>
      <c r="T13">
        <v>10</v>
      </c>
      <c r="U13" t="s">
        <v>16</v>
      </c>
      <c r="W13">
        <v>0.05</v>
      </c>
      <c r="X13" s="3">
        <v>2000000000</v>
      </c>
      <c r="Y13">
        <v>1E-3</v>
      </c>
      <c r="AA13" s="4">
        <f>W13+(((T13*1000)/X13)+(Y13/(T13*1000)))*100</f>
        <v>5.0509999999999999E-2</v>
      </c>
      <c r="AB13">
        <v>1.5</v>
      </c>
      <c r="AC13">
        <v>0.03</v>
      </c>
      <c r="AE13" s="1">
        <f t="shared" si="1"/>
        <v>0.105765</v>
      </c>
      <c r="AF13" t="s">
        <v>7</v>
      </c>
      <c r="AG13">
        <f t="shared" si="4"/>
        <v>6.0598881202011519E-2</v>
      </c>
    </row>
    <row r="14" spans="2:33" x14ac:dyDescent="0.25">
      <c r="B14">
        <v>100000</v>
      </c>
      <c r="C14" t="s">
        <v>2</v>
      </c>
      <c r="D14">
        <v>100098.1</v>
      </c>
      <c r="E14" t="s">
        <v>2</v>
      </c>
      <c r="F14" s="1">
        <v>0.02</v>
      </c>
      <c r="G14" s="2" t="s">
        <v>5</v>
      </c>
      <c r="H14">
        <f t="shared" si="2"/>
        <v>9.8100000000005821E-2</v>
      </c>
      <c r="I14" t="s">
        <v>7</v>
      </c>
      <c r="K14">
        <v>100000</v>
      </c>
      <c r="L14" t="s">
        <v>2</v>
      </c>
      <c r="M14">
        <v>100057.8</v>
      </c>
      <c r="N14" t="s">
        <v>2</v>
      </c>
      <c r="O14" s="1">
        <v>-2E-3</v>
      </c>
      <c r="P14" s="2" t="s">
        <v>5</v>
      </c>
      <c r="Q14">
        <f t="shared" si="3"/>
        <v>5.7800000000002912E-2</v>
      </c>
      <c r="R14" t="s">
        <v>7</v>
      </c>
      <c r="T14">
        <v>100</v>
      </c>
      <c r="U14" t="s">
        <v>16</v>
      </c>
      <c r="W14">
        <v>0.05</v>
      </c>
      <c r="X14" s="3">
        <v>2000000000</v>
      </c>
      <c r="Y14">
        <v>1E-3</v>
      </c>
      <c r="AA14" s="4">
        <f>W14+(((T14*1000)/X14)+(Y14/(T14*1000)))*100</f>
        <v>5.5001000000000001E-2</v>
      </c>
      <c r="AB14">
        <v>1.5</v>
      </c>
      <c r="AC14">
        <v>0.03</v>
      </c>
      <c r="AE14" s="1">
        <f t="shared" si="1"/>
        <v>0.1125015</v>
      </c>
      <c r="AF14" t="s">
        <v>7</v>
      </c>
      <c r="AG14">
        <f t="shared" si="4"/>
        <v>6.4458611388910306E-2</v>
      </c>
    </row>
    <row r="15" spans="2:33" x14ac:dyDescent="0.25">
      <c r="B15">
        <v>1000000</v>
      </c>
      <c r="C15" t="s">
        <v>2</v>
      </c>
      <c r="D15">
        <v>1001085</v>
      </c>
      <c r="E15" t="s">
        <v>2</v>
      </c>
      <c r="F15">
        <v>-9.0999999999999998E-2</v>
      </c>
      <c r="G15" s="2" t="s">
        <v>5</v>
      </c>
      <c r="H15">
        <f t="shared" si="2"/>
        <v>0.1085</v>
      </c>
      <c r="I15" t="s">
        <v>7</v>
      </c>
      <c r="K15">
        <v>1000000</v>
      </c>
      <c r="L15" t="s">
        <v>2</v>
      </c>
      <c r="M15">
        <v>1000848</v>
      </c>
      <c r="N15" t="s">
        <v>2</v>
      </c>
      <c r="O15">
        <v>1.0999999999999999E-2</v>
      </c>
      <c r="P15" s="2" t="s">
        <v>5</v>
      </c>
      <c r="Q15">
        <f t="shared" si="3"/>
        <v>8.48E-2</v>
      </c>
      <c r="R15" t="s">
        <v>7</v>
      </c>
      <c r="T15">
        <v>1</v>
      </c>
      <c r="U15" t="s">
        <v>17</v>
      </c>
      <c r="W15">
        <v>0.2</v>
      </c>
      <c r="X15" s="3">
        <v>2000000000</v>
      </c>
      <c r="Y15">
        <v>1E-3</v>
      </c>
      <c r="AA15" s="4">
        <f>W15+(((T15*1000000)/X15)+(Y15/(T15*1000000)))*100</f>
        <v>0.2500001</v>
      </c>
      <c r="AB15">
        <v>1.5</v>
      </c>
      <c r="AC15">
        <v>0.03</v>
      </c>
      <c r="AE15" s="1">
        <f t="shared" si="1"/>
        <v>0.40500015</v>
      </c>
      <c r="AF15" t="s">
        <v>7</v>
      </c>
      <c r="AG15">
        <f t="shared" si="4"/>
        <v>0.23204799297165266</v>
      </c>
    </row>
    <row r="19" spans="2:33" x14ac:dyDescent="0.25">
      <c r="B19">
        <v>10</v>
      </c>
      <c r="C19" t="s">
        <v>8</v>
      </c>
      <c r="K19">
        <v>100</v>
      </c>
      <c r="L19" t="s">
        <v>8</v>
      </c>
    </row>
    <row r="21" spans="2:33" x14ac:dyDescent="0.25">
      <c r="B21" t="s">
        <v>1</v>
      </c>
      <c r="K21" t="s">
        <v>1</v>
      </c>
    </row>
    <row r="22" spans="2:33" x14ac:dyDescent="0.25">
      <c r="B22">
        <v>8.5000000000000006E-3</v>
      </c>
      <c r="C22" t="s">
        <v>2</v>
      </c>
      <c r="D22">
        <v>46.734000000000002</v>
      </c>
      <c r="E22" s="2" t="s">
        <v>5</v>
      </c>
      <c r="K22">
        <v>4.7300000000000002E-2</v>
      </c>
      <c r="L22" t="s">
        <v>2</v>
      </c>
      <c r="M22">
        <v>68.796000000000006</v>
      </c>
      <c r="N22" s="2" t="s">
        <v>5</v>
      </c>
    </row>
    <row r="24" spans="2:33" x14ac:dyDescent="0.25">
      <c r="B24" t="s">
        <v>3</v>
      </c>
      <c r="D24" t="s">
        <v>4</v>
      </c>
      <c r="H24" t="s">
        <v>6</v>
      </c>
      <c r="K24" t="s">
        <v>3</v>
      </c>
      <c r="M24" t="s">
        <v>4</v>
      </c>
      <c r="Q24" t="s">
        <v>6</v>
      </c>
      <c r="T24">
        <v>1</v>
      </c>
      <c r="U24" t="s">
        <v>8</v>
      </c>
      <c r="W24" t="s">
        <v>9</v>
      </c>
    </row>
    <row r="25" spans="2:33" x14ac:dyDescent="0.25">
      <c r="B25">
        <v>1</v>
      </c>
      <c r="C25" t="s">
        <v>2</v>
      </c>
      <c r="D25">
        <v>0.99819999999999998</v>
      </c>
      <c r="E25" t="s">
        <v>2</v>
      </c>
      <c r="F25">
        <v>-1.7999999999999999E-2</v>
      </c>
      <c r="G25" s="2" t="s">
        <v>5</v>
      </c>
      <c r="H25">
        <f>(D25-B25)*100/B25</f>
        <v>-0.18000000000000238</v>
      </c>
      <c r="I25" t="s">
        <v>7</v>
      </c>
      <c r="K25">
        <v>1</v>
      </c>
      <c r="L25" t="s">
        <v>2</v>
      </c>
      <c r="M25">
        <v>0.99480000000000002</v>
      </c>
      <c r="N25" t="s">
        <v>2</v>
      </c>
      <c r="O25">
        <v>-5.1999999999999998E-2</v>
      </c>
      <c r="P25" s="2" t="s">
        <v>5</v>
      </c>
      <c r="Q25">
        <f>(M25-K25)*100/K25</f>
        <v>-0.51999999999999824</v>
      </c>
      <c r="R25" t="s">
        <v>7</v>
      </c>
      <c r="T25" t="s">
        <v>3</v>
      </c>
      <c r="W25" t="s">
        <v>10</v>
      </c>
      <c r="X25" t="s">
        <v>11</v>
      </c>
      <c r="Y25" t="s">
        <v>12</v>
      </c>
      <c r="AA25" t="s">
        <v>13</v>
      </c>
      <c r="AB25" t="s">
        <v>14</v>
      </c>
      <c r="AC25" t="s">
        <v>15</v>
      </c>
    </row>
    <row r="26" spans="2:33" x14ac:dyDescent="0.25">
      <c r="B26">
        <v>10</v>
      </c>
      <c r="C26" t="s">
        <v>2</v>
      </c>
      <c r="D26">
        <v>10.0029</v>
      </c>
      <c r="E26" t="s">
        <v>2</v>
      </c>
      <c r="F26" s="1">
        <v>-1.6E-2</v>
      </c>
      <c r="G26" s="2" t="s">
        <v>5</v>
      </c>
      <c r="H26">
        <f t="shared" ref="H26:H31" si="5">(D26-B26)*100/B26</f>
        <v>2.9000000000003467E-2</v>
      </c>
      <c r="I26" t="s">
        <v>7</v>
      </c>
      <c r="K26">
        <v>10</v>
      </c>
      <c r="L26" t="s">
        <v>2</v>
      </c>
      <c r="M26">
        <v>9.9940999999999995</v>
      </c>
      <c r="N26" t="s">
        <v>2</v>
      </c>
      <c r="O26" s="1">
        <v>-8.5999999999999993E-2</v>
      </c>
      <c r="P26" s="2" t="s">
        <v>5</v>
      </c>
      <c r="Q26">
        <f t="shared" ref="Q26:Q31" si="6">(M26-K26)*100/K26</f>
        <v>-5.9000000000004604E-2</v>
      </c>
      <c r="R26" t="s">
        <v>7</v>
      </c>
      <c r="T26">
        <v>1</v>
      </c>
      <c r="U26" t="s">
        <v>2</v>
      </c>
      <c r="W26">
        <v>0.5</v>
      </c>
      <c r="X26" s="3">
        <v>2000000000</v>
      </c>
      <c r="Y26">
        <v>1E-3</v>
      </c>
      <c r="AA26" s="4">
        <f t="shared" ref="AA26:AA28" si="7">W26+(((T26*1)/X26)+(Y26/(T26*1)))*100</f>
        <v>0.60000005000000001</v>
      </c>
      <c r="AB26">
        <v>1.5</v>
      </c>
      <c r="AC26">
        <v>0.03</v>
      </c>
      <c r="AE26" s="1">
        <f t="shared" ref="AE26:AE32" si="8">AA26*AB26+AC26</f>
        <v>0.93000007500000004</v>
      </c>
      <c r="AF26" t="s">
        <v>7</v>
      </c>
      <c r="AG26">
        <f>(180/PI())*(AE26/100)</f>
        <v>0.53285079244350031</v>
      </c>
    </row>
    <row r="27" spans="2:33" x14ac:dyDescent="0.25">
      <c r="B27">
        <v>100</v>
      </c>
      <c r="C27" t="s">
        <v>2</v>
      </c>
      <c r="D27" s="1">
        <v>100.069</v>
      </c>
      <c r="E27" t="s">
        <v>2</v>
      </c>
      <c r="F27" s="1">
        <v>-0.01</v>
      </c>
      <c r="G27" s="2" t="s">
        <v>5</v>
      </c>
      <c r="H27">
        <f t="shared" si="5"/>
        <v>6.9000000000002615E-2</v>
      </c>
      <c r="I27" t="s">
        <v>7</v>
      </c>
      <c r="K27">
        <v>100</v>
      </c>
      <c r="L27" t="s">
        <v>2</v>
      </c>
      <c r="M27" s="1">
        <v>99.974000000000004</v>
      </c>
      <c r="N27" t="s">
        <v>2</v>
      </c>
      <c r="O27" s="1">
        <v>-1.2999999999999999E-2</v>
      </c>
      <c r="P27" s="2" t="s">
        <v>5</v>
      </c>
      <c r="Q27">
        <f t="shared" si="6"/>
        <v>-2.5999999999996248E-2</v>
      </c>
      <c r="R27" t="s">
        <v>7</v>
      </c>
      <c r="T27">
        <v>10</v>
      </c>
      <c r="U27" t="s">
        <v>2</v>
      </c>
      <c r="W27">
        <v>0.2</v>
      </c>
      <c r="X27" s="3">
        <v>2000000000</v>
      </c>
      <c r="Y27">
        <v>1E-3</v>
      </c>
      <c r="AA27" s="4">
        <f t="shared" si="7"/>
        <v>0.21000050000000001</v>
      </c>
      <c r="AB27">
        <v>1.5</v>
      </c>
      <c r="AC27">
        <v>0.03</v>
      </c>
      <c r="AE27" s="1">
        <f t="shared" si="8"/>
        <v>0.34500074999999997</v>
      </c>
      <c r="AF27" t="s">
        <v>7</v>
      </c>
      <c r="AG27">
        <f t="shared" ref="AG27:AG32" si="9">(180/PI())*(AE27/100)</f>
        <v>0.19767086903848033</v>
      </c>
    </row>
    <row r="28" spans="2:33" x14ac:dyDescent="0.25">
      <c r="B28">
        <v>1000</v>
      </c>
      <c r="C28" t="s">
        <v>2</v>
      </c>
      <c r="D28">
        <v>1000.71</v>
      </c>
      <c r="E28" t="s">
        <v>2</v>
      </c>
      <c r="F28">
        <v>8.9999999999999993E-3</v>
      </c>
      <c r="G28" s="2" t="s">
        <v>5</v>
      </c>
      <c r="H28">
        <f t="shared" si="5"/>
        <v>7.1000000000003644E-2</v>
      </c>
      <c r="I28" t="s">
        <v>7</v>
      </c>
      <c r="K28">
        <v>1000</v>
      </c>
      <c r="L28" t="s">
        <v>2</v>
      </c>
      <c r="M28">
        <v>1000.14</v>
      </c>
      <c r="N28" t="s">
        <v>2</v>
      </c>
      <c r="O28">
        <v>2.1000000000000001E-2</v>
      </c>
      <c r="P28" s="2" t="s">
        <v>5</v>
      </c>
      <c r="Q28">
        <f t="shared" si="6"/>
        <v>1.3999999999998635E-2</v>
      </c>
      <c r="R28" t="s">
        <v>7</v>
      </c>
      <c r="T28">
        <v>100</v>
      </c>
      <c r="U28" t="s">
        <v>2</v>
      </c>
      <c r="W28">
        <v>0.05</v>
      </c>
      <c r="X28" s="3">
        <v>2000000000</v>
      </c>
      <c r="Y28">
        <v>1E-3</v>
      </c>
      <c r="AA28" s="4">
        <f t="shared" si="7"/>
        <v>5.1005000000000002E-2</v>
      </c>
      <c r="AB28">
        <v>1.5</v>
      </c>
      <c r="AC28">
        <v>0.03</v>
      </c>
      <c r="AE28" s="1">
        <f t="shared" si="8"/>
        <v>0.1065075</v>
      </c>
      <c r="AF28" t="s">
        <v>7</v>
      </c>
      <c r="AG28">
        <f t="shared" si="9"/>
        <v>6.1024302364896151E-2</v>
      </c>
    </row>
    <row r="29" spans="2:33" x14ac:dyDescent="0.25">
      <c r="B29">
        <v>10000</v>
      </c>
      <c r="C29" t="s">
        <v>2</v>
      </c>
      <c r="D29">
        <v>10004.6</v>
      </c>
      <c r="E29" t="s">
        <v>2</v>
      </c>
      <c r="F29">
        <v>4.5999999999999999E-2</v>
      </c>
      <c r="G29" s="2" t="s">
        <v>5</v>
      </c>
      <c r="H29">
        <f t="shared" si="5"/>
        <v>4.6000000000003635E-2</v>
      </c>
      <c r="I29" t="s">
        <v>7</v>
      </c>
      <c r="K29">
        <v>10000</v>
      </c>
      <c r="L29" t="s">
        <v>2</v>
      </c>
      <c r="M29">
        <v>10018.9</v>
      </c>
      <c r="N29" t="s">
        <v>2</v>
      </c>
      <c r="O29">
        <v>0.23200000000000001</v>
      </c>
      <c r="P29" s="2" t="s">
        <v>5</v>
      </c>
      <c r="Q29">
        <f t="shared" si="6"/>
        <v>0.18899999999999637</v>
      </c>
      <c r="R29" t="s">
        <v>7</v>
      </c>
      <c r="T29">
        <v>1</v>
      </c>
      <c r="U29" t="s">
        <v>16</v>
      </c>
      <c r="W29">
        <v>0.05</v>
      </c>
      <c r="X29" s="3">
        <v>2000000000</v>
      </c>
      <c r="Y29">
        <v>1E-3</v>
      </c>
      <c r="AA29" s="4">
        <f>W29+(((T29*1000)/X29)+(Y29/(T29*1000)))*100</f>
        <v>5.015E-2</v>
      </c>
      <c r="AB29">
        <v>1.5</v>
      </c>
      <c r="AC29">
        <v>0.03</v>
      </c>
      <c r="AE29" s="1">
        <f t="shared" si="8"/>
        <v>0.105225</v>
      </c>
      <c r="AF29" t="s">
        <v>7</v>
      </c>
      <c r="AG29">
        <f t="shared" si="9"/>
        <v>6.0289483992640877E-2</v>
      </c>
    </row>
    <row r="30" spans="2:33" x14ac:dyDescent="0.25">
      <c r="B30">
        <v>100000</v>
      </c>
      <c r="C30" t="s">
        <v>2</v>
      </c>
      <c r="D30">
        <v>100105.3</v>
      </c>
      <c r="E30" t="s">
        <v>2</v>
      </c>
      <c r="F30" s="1">
        <v>4.1000000000000002E-2</v>
      </c>
      <c r="G30" s="2" t="s">
        <v>5</v>
      </c>
      <c r="H30">
        <f t="shared" si="5"/>
        <v>0.10530000000000291</v>
      </c>
      <c r="I30" t="s">
        <v>7</v>
      </c>
      <c r="K30">
        <v>100000</v>
      </c>
      <c r="L30" t="s">
        <v>2</v>
      </c>
      <c r="M30">
        <v>99594.3</v>
      </c>
      <c r="N30" t="s">
        <v>2</v>
      </c>
      <c r="O30" s="1">
        <v>0.157</v>
      </c>
      <c r="P30" s="2" t="s">
        <v>5</v>
      </c>
      <c r="Q30">
        <f t="shared" si="6"/>
        <v>-0.40569999999999706</v>
      </c>
      <c r="R30" t="s">
        <v>7</v>
      </c>
      <c r="T30">
        <v>10</v>
      </c>
      <c r="U30" t="s">
        <v>16</v>
      </c>
      <c r="W30">
        <v>0.05</v>
      </c>
      <c r="X30" s="3">
        <v>2000000000</v>
      </c>
      <c r="Y30">
        <v>1E-3</v>
      </c>
      <c r="AA30" s="4">
        <f>W30+(((T30*1000)/X30)+(Y30/(T30*1000)))*100</f>
        <v>5.0509999999999999E-2</v>
      </c>
      <c r="AB30">
        <v>1.5</v>
      </c>
      <c r="AC30">
        <v>0.03</v>
      </c>
      <c r="AE30" s="1">
        <f t="shared" si="8"/>
        <v>0.105765</v>
      </c>
      <c r="AF30" t="s">
        <v>7</v>
      </c>
      <c r="AG30">
        <f t="shared" si="9"/>
        <v>6.0598881202011519E-2</v>
      </c>
    </row>
    <row r="31" spans="2:33" x14ac:dyDescent="0.25">
      <c r="B31">
        <v>1000000</v>
      </c>
      <c r="C31" t="s">
        <v>2</v>
      </c>
      <c r="D31">
        <v>1003969</v>
      </c>
      <c r="E31" t="s">
        <v>2</v>
      </c>
      <c r="F31" s="1">
        <v>-0.188</v>
      </c>
      <c r="G31" s="2" t="s">
        <v>5</v>
      </c>
      <c r="H31">
        <f t="shared" si="5"/>
        <v>0.39689999999999998</v>
      </c>
      <c r="I31" t="s">
        <v>7</v>
      </c>
      <c r="K31">
        <v>1000000</v>
      </c>
      <c r="L31" t="s">
        <v>2</v>
      </c>
      <c r="M31">
        <v>941590</v>
      </c>
      <c r="N31" t="s">
        <v>2</v>
      </c>
      <c r="O31" s="1">
        <v>-1.296</v>
      </c>
      <c r="P31" s="2" t="s">
        <v>5</v>
      </c>
      <c r="Q31">
        <f t="shared" si="6"/>
        <v>-5.8410000000000002</v>
      </c>
      <c r="R31" t="s">
        <v>7</v>
      </c>
      <c r="T31">
        <v>100</v>
      </c>
      <c r="U31" t="s">
        <v>16</v>
      </c>
      <c r="W31">
        <v>0.05</v>
      </c>
      <c r="X31" s="3">
        <v>2000000000</v>
      </c>
      <c r="Y31">
        <v>1E-3</v>
      </c>
      <c r="AA31" s="4">
        <f>W31+(((T31*1000)/X31)+(Y31/(T31*1000)))*100</f>
        <v>5.5001000000000001E-2</v>
      </c>
      <c r="AB31">
        <v>1.5</v>
      </c>
      <c r="AC31">
        <v>0.03</v>
      </c>
      <c r="AE31" s="1">
        <f t="shared" si="8"/>
        <v>0.1125015</v>
      </c>
      <c r="AF31" t="s">
        <v>7</v>
      </c>
      <c r="AG31">
        <f t="shared" si="9"/>
        <v>6.4458611388910306E-2</v>
      </c>
    </row>
    <row r="32" spans="2:33" x14ac:dyDescent="0.25">
      <c r="T32">
        <v>1</v>
      </c>
      <c r="U32" t="s">
        <v>17</v>
      </c>
      <c r="W32">
        <v>0.2</v>
      </c>
      <c r="X32" s="3">
        <v>2000000000</v>
      </c>
      <c r="Y32">
        <v>1E-3</v>
      </c>
      <c r="AA32" s="4">
        <f>W32+(((T32*1000000)/X32)+(Y32/(T32*1000000)))*100</f>
        <v>0.2500001</v>
      </c>
      <c r="AB32">
        <v>1.5</v>
      </c>
      <c r="AC32">
        <v>0.03</v>
      </c>
      <c r="AE32" s="1">
        <f t="shared" si="8"/>
        <v>0.40500015</v>
      </c>
      <c r="AF32" t="s">
        <v>7</v>
      </c>
      <c r="AG32">
        <f t="shared" si="9"/>
        <v>0.23204799297165266</v>
      </c>
    </row>
    <row r="34" spans="2:33" x14ac:dyDescent="0.25">
      <c r="B34">
        <v>300</v>
      </c>
      <c r="C34" t="s">
        <v>8</v>
      </c>
    </row>
    <row r="35" spans="2:33" x14ac:dyDescent="0.25">
      <c r="T35">
        <v>10</v>
      </c>
      <c r="U35" t="s">
        <v>8</v>
      </c>
      <c r="W35" t="s">
        <v>9</v>
      </c>
    </row>
    <row r="36" spans="2:33" x14ac:dyDescent="0.25">
      <c r="B36" t="s">
        <v>1</v>
      </c>
      <c r="T36" t="s">
        <v>3</v>
      </c>
      <c r="W36" t="s">
        <v>10</v>
      </c>
      <c r="X36" t="s">
        <v>11</v>
      </c>
      <c r="Y36" t="s">
        <v>12</v>
      </c>
      <c r="AA36" t="s">
        <v>13</v>
      </c>
      <c r="AB36" t="s">
        <v>14</v>
      </c>
      <c r="AC36" t="s">
        <v>15</v>
      </c>
    </row>
    <row r="37" spans="2:33" x14ac:dyDescent="0.25">
      <c r="B37">
        <v>9.8900000000000002E-2</v>
      </c>
      <c r="C37" t="s">
        <v>2</v>
      </c>
      <c r="D37">
        <v>79.069999999999993</v>
      </c>
      <c r="E37" s="2" t="s">
        <v>5</v>
      </c>
      <c r="T37">
        <v>1</v>
      </c>
      <c r="U37" t="s">
        <v>2</v>
      </c>
      <c r="W37">
        <v>0.5</v>
      </c>
      <c r="X37" s="3">
        <v>1000000000</v>
      </c>
      <c r="Y37">
        <v>1E-3</v>
      </c>
      <c r="AA37" s="4">
        <f t="shared" ref="AA37:AA39" si="10">W37+(((T37*1)/X37)+(Y37/(T37*1)))*100</f>
        <v>0.60000010000000004</v>
      </c>
      <c r="AB37">
        <v>1.5</v>
      </c>
      <c r="AC37">
        <v>0.03</v>
      </c>
      <c r="AE37" s="1">
        <f t="shared" ref="AE37:AE43" si="11">AA37*AB37+AC37</f>
        <v>0.93000015000000014</v>
      </c>
      <c r="AF37" t="s">
        <v>7</v>
      </c>
      <c r="AG37">
        <f>(180/PI())*(AE37/100)</f>
        <v>0.53285083541533496</v>
      </c>
    </row>
    <row r="38" spans="2:33" x14ac:dyDescent="0.25">
      <c r="T38">
        <v>10</v>
      </c>
      <c r="U38" t="s">
        <v>2</v>
      </c>
      <c r="W38">
        <v>0.2</v>
      </c>
      <c r="X38" s="3">
        <v>1000000000</v>
      </c>
      <c r="Y38">
        <v>1E-3</v>
      </c>
      <c r="AA38" s="4">
        <f t="shared" si="10"/>
        <v>0.21000100000000002</v>
      </c>
      <c r="AB38">
        <v>1.5</v>
      </c>
      <c r="AC38">
        <v>0.03</v>
      </c>
      <c r="AE38" s="1">
        <f t="shared" si="11"/>
        <v>0.34500150000000007</v>
      </c>
      <c r="AF38" t="s">
        <v>7</v>
      </c>
      <c r="AG38">
        <f t="shared" ref="AG38:AG43" si="12">(180/PI())*(AE38/100)</f>
        <v>0.19767129875682676</v>
      </c>
    </row>
    <row r="39" spans="2:33" x14ac:dyDescent="0.25">
      <c r="B39" t="s">
        <v>3</v>
      </c>
      <c r="D39" t="s">
        <v>4</v>
      </c>
      <c r="H39" t="s">
        <v>6</v>
      </c>
      <c r="T39">
        <v>100</v>
      </c>
      <c r="U39" t="s">
        <v>2</v>
      </c>
      <c r="W39">
        <v>0.05</v>
      </c>
      <c r="X39" s="3">
        <v>1000000000</v>
      </c>
      <c r="Y39">
        <v>1E-3</v>
      </c>
      <c r="AA39" s="4">
        <f t="shared" si="10"/>
        <v>5.101E-2</v>
      </c>
      <c r="AB39">
        <v>1.5</v>
      </c>
      <c r="AC39">
        <v>0.03</v>
      </c>
      <c r="AE39" s="1">
        <f t="shared" si="11"/>
        <v>0.106515</v>
      </c>
      <c r="AF39" t="s">
        <v>7</v>
      </c>
      <c r="AG39">
        <f t="shared" si="12"/>
        <v>6.1028599548359631E-2</v>
      </c>
    </row>
    <row r="40" spans="2:33" x14ac:dyDescent="0.25">
      <c r="B40">
        <v>1</v>
      </c>
      <c r="C40" t="s">
        <v>2</v>
      </c>
      <c r="D40">
        <v>0.98150000000000004</v>
      </c>
      <c r="E40" t="s">
        <v>2</v>
      </c>
      <c r="F40">
        <v>0.109</v>
      </c>
      <c r="G40" s="2" t="s">
        <v>5</v>
      </c>
      <c r="H40">
        <f>(D40-B40)*100/B40</f>
        <v>-1.8499999999999961</v>
      </c>
      <c r="I40" t="s">
        <v>7</v>
      </c>
      <c r="T40">
        <v>1</v>
      </c>
      <c r="U40" t="s">
        <v>16</v>
      </c>
      <c r="W40">
        <v>0.05</v>
      </c>
      <c r="X40" s="3">
        <v>1000000000</v>
      </c>
      <c r="Y40">
        <v>1E-3</v>
      </c>
      <c r="AA40" s="4">
        <f>W40+(((T40*1000)/X40)+(Y40/(T40*1000)))*100</f>
        <v>5.0200000000000002E-2</v>
      </c>
      <c r="AB40">
        <v>1.5</v>
      </c>
      <c r="AC40">
        <v>0.03</v>
      </c>
      <c r="AE40" s="1">
        <f t="shared" si="11"/>
        <v>0.1053</v>
      </c>
      <c r="AF40" t="s">
        <v>7</v>
      </c>
      <c r="AG40">
        <f t="shared" si="12"/>
        <v>6.0332455827275693E-2</v>
      </c>
    </row>
    <row r="41" spans="2:33" x14ac:dyDescent="0.25">
      <c r="B41">
        <v>10</v>
      </c>
      <c r="C41" t="s">
        <v>2</v>
      </c>
      <c r="D41">
        <v>9.9610000000000003</v>
      </c>
      <c r="E41" t="s">
        <v>2</v>
      </c>
      <c r="F41" s="1">
        <v>-0.46600000000000003</v>
      </c>
      <c r="G41" s="2" t="s">
        <v>5</v>
      </c>
      <c r="H41">
        <f t="shared" ref="H41:H45" si="13">(D41-B41)*100/B41</f>
        <v>-0.38999999999999702</v>
      </c>
      <c r="I41" t="s">
        <v>7</v>
      </c>
      <c r="T41">
        <v>10</v>
      </c>
      <c r="U41" t="s">
        <v>16</v>
      </c>
      <c r="W41">
        <v>0.05</v>
      </c>
      <c r="X41" s="3">
        <v>1000000000</v>
      </c>
      <c r="Y41">
        <v>1E-3</v>
      </c>
      <c r="AA41" s="4">
        <f>W41+(((T41*1000)/X41)+(Y41/(T41*1000)))*100</f>
        <v>5.101E-2</v>
      </c>
      <c r="AB41">
        <v>1.5</v>
      </c>
      <c r="AC41">
        <v>0.03</v>
      </c>
      <c r="AE41" s="1">
        <f t="shared" si="11"/>
        <v>0.106515</v>
      </c>
      <c r="AF41" t="s">
        <v>7</v>
      </c>
      <c r="AG41">
        <f t="shared" si="12"/>
        <v>6.1028599548359631E-2</v>
      </c>
    </row>
    <row r="42" spans="2:33" x14ac:dyDescent="0.25">
      <c r="B42">
        <v>100</v>
      </c>
      <c r="C42" t="s">
        <v>2</v>
      </c>
      <c r="D42" s="1">
        <v>99.772999999999996</v>
      </c>
      <c r="E42" t="s">
        <v>2</v>
      </c>
      <c r="F42" s="1">
        <v>-7.9000000000000001E-2</v>
      </c>
      <c r="G42" s="2" t="s">
        <v>5</v>
      </c>
      <c r="H42">
        <f t="shared" si="13"/>
        <v>-0.22700000000000387</v>
      </c>
      <c r="I42" t="s">
        <v>7</v>
      </c>
      <c r="T42">
        <v>100</v>
      </c>
      <c r="U42" t="s">
        <v>16</v>
      </c>
      <c r="W42">
        <v>0.05</v>
      </c>
      <c r="X42" s="3">
        <v>1000000000</v>
      </c>
      <c r="Y42">
        <v>1E-3</v>
      </c>
      <c r="AA42" s="4">
        <f>W42+(((T42*1000)/X42)+(Y42/(T42*1000)))*100</f>
        <v>6.0000999999999999E-2</v>
      </c>
      <c r="AB42">
        <v>1.5</v>
      </c>
      <c r="AC42">
        <v>0.03</v>
      </c>
      <c r="AE42" s="1">
        <f t="shared" si="11"/>
        <v>0.1200015</v>
      </c>
      <c r="AF42" t="s">
        <v>7</v>
      </c>
      <c r="AG42">
        <f t="shared" si="12"/>
        <v>6.8755794852391486E-2</v>
      </c>
    </row>
    <row r="43" spans="2:33" x14ac:dyDescent="0.25">
      <c r="B43">
        <v>1000</v>
      </c>
      <c r="C43" t="s">
        <v>2</v>
      </c>
      <c r="D43">
        <v>999.25</v>
      </c>
      <c r="E43" t="s">
        <v>2</v>
      </c>
      <c r="F43">
        <v>-0.11799999999999999</v>
      </c>
      <c r="G43" s="2" t="s">
        <v>5</v>
      </c>
      <c r="H43">
        <f t="shared" si="13"/>
        <v>-7.4999999999999997E-2</v>
      </c>
      <c r="I43" t="s">
        <v>7</v>
      </c>
      <c r="T43">
        <v>1</v>
      </c>
      <c r="U43" t="s">
        <v>17</v>
      </c>
      <c r="W43">
        <v>0.2</v>
      </c>
      <c r="X43" s="3">
        <v>1000000000</v>
      </c>
      <c r="Y43">
        <v>1E-3</v>
      </c>
      <c r="AA43" s="4">
        <f>W43+(((T43*1000000)/X43)+(Y43/(T43*1000000)))*100</f>
        <v>0.30000009999999999</v>
      </c>
      <c r="AB43">
        <v>1.5</v>
      </c>
      <c r="AC43">
        <v>0.03</v>
      </c>
      <c r="AE43" s="1">
        <f t="shared" si="11"/>
        <v>0.48000014999999996</v>
      </c>
      <c r="AF43" t="s">
        <v>7</v>
      </c>
      <c r="AG43">
        <f t="shared" si="12"/>
        <v>0.27501982760646437</v>
      </c>
    </row>
    <row r="44" spans="2:33" x14ac:dyDescent="0.25">
      <c r="B44">
        <v>10000</v>
      </c>
      <c r="C44" t="s">
        <v>2</v>
      </c>
      <c r="D44">
        <v>9988.75</v>
      </c>
      <c r="E44" t="s">
        <v>2</v>
      </c>
      <c r="F44">
        <v>-0.40300000000000002</v>
      </c>
      <c r="G44" s="2" t="s">
        <v>5</v>
      </c>
      <c r="H44">
        <f t="shared" si="13"/>
        <v>-0.1125</v>
      </c>
      <c r="I44" t="s">
        <v>7</v>
      </c>
    </row>
    <row r="45" spans="2:33" x14ac:dyDescent="0.25">
      <c r="B45">
        <v>100000</v>
      </c>
      <c r="C45" t="s">
        <v>2</v>
      </c>
      <c r="D45">
        <v>99387.4</v>
      </c>
      <c r="E45" t="s">
        <v>2</v>
      </c>
      <c r="F45" s="1">
        <v>-3.9670000000000001</v>
      </c>
      <c r="G45" s="2" t="s">
        <v>5</v>
      </c>
      <c r="H45">
        <f t="shared" si="13"/>
        <v>-0.61260000000000581</v>
      </c>
      <c r="I45" t="s">
        <v>7</v>
      </c>
    </row>
    <row r="46" spans="2:33" x14ac:dyDescent="0.25">
      <c r="F46" s="1"/>
      <c r="G46" s="2"/>
      <c r="T46">
        <v>100</v>
      </c>
      <c r="U46" t="s">
        <v>8</v>
      </c>
      <c r="W46" t="s">
        <v>9</v>
      </c>
    </row>
    <row r="47" spans="2:33" x14ac:dyDescent="0.25">
      <c r="T47" t="s">
        <v>3</v>
      </c>
      <c r="W47" t="s">
        <v>10</v>
      </c>
      <c r="X47" t="s">
        <v>11</v>
      </c>
      <c r="Y47" t="s">
        <v>12</v>
      </c>
      <c r="AA47" t="s">
        <v>13</v>
      </c>
      <c r="AB47" t="s">
        <v>14</v>
      </c>
      <c r="AC47" t="s">
        <v>15</v>
      </c>
    </row>
    <row r="48" spans="2:33" x14ac:dyDescent="0.25">
      <c r="T48">
        <v>1</v>
      </c>
      <c r="U48" t="s">
        <v>2</v>
      </c>
      <c r="W48">
        <v>0.5</v>
      </c>
      <c r="X48" s="3">
        <v>250000000</v>
      </c>
      <c r="Y48">
        <v>1E-3</v>
      </c>
      <c r="AA48" s="4">
        <f t="shared" ref="AA48:AA50" si="14">W48+(((T48*1)/X48)+(Y48/(T48*1)))*100</f>
        <v>0.60000039999999999</v>
      </c>
      <c r="AB48">
        <v>1.5</v>
      </c>
      <c r="AC48">
        <v>0.03</v>
      </c>
      <c r="AE48" s="1">
        <f t="shared" ref="AE48:AE54" si="15">AA48*AB48+AC48</f>
        <v>0.93000060000000007</v>
      </c>
      <c r="AF48" t="s">
        <v>7</v>
      </c>
      <c r="AG48">
        <f>(180/PI())*(AE48/100)</f>
        <v>0.53285109324634272</v>
      </c>
    </row>
    <row r="49" spans="7:33" x14ac:dyDescent="0.25">
      <c r="G49" s="3"/>
      <c r="J49" s="4"/>
      <c r="T49">
        <v>10</v>
      </c>
      <c r="U49" t="s">
        <v>2</v>
      </c>
      <c r="W49">
        <v>0.2</v>
      </c>
      <c r="X49" s="3">
        <v>250000000</v>
      </c>
      <c r="Y49">
        <v>1E-3</v>
      </c>
      <c r="AA49" s="4">
        <f t="shared" si="14"/>
        <v>0.21000400000000002</v>
      </c>
      <c r="AB49">
        <v>1.5</v>
      </c>
      <c r="AC49">
        <v>0.03</v>
      </c>
      <c r="AE49" s="1">
        <f t="shared" si="15"/>
        <v>0.34500600000000003</v>
      </c>
      <c r="AF49" t="s">
        <v>7</v>
      </c>
      <c r="AG49">
        <f t="shared" ref="AG49:AG54" si="16">(180/PI())*(AE49/100)</f>
        <v>0.19767387706690481</v>
      </c>
    </row>
    <row r="50" spans="7:33" x14ac:dyDescent="0.25">
      <c r="G50" s="3"/>
      <c r="J50" s="4"/>
      <c r="T50">
        <v>100</v>
      </c>
      <c r="U50" t="s">
        <v>2</v>
      </c>
      <c r="W50">
        <v>0.1</v>
      </c>
      <c r="X50" s="3">
        <v>250000000</v>
      </c>
      <c r="Y50">
        <v>1E-3</v>
      </c>
      <c r="AA50" s="4">
        <f t="shared" si="14"/>
        <v>0.10104</v>
      </c>
      <c r="AB50">
        <v>1.5</v>
      </c>
      <c r="AC50">
        <v>0.03</v>
      </c>
      <c r="AE50" s="1">
        <f t="shared" si="15"/>
        <v>0.18156</v>
      </c>
      <c r="AF50" t="s">
        <v>7</v>
      </c>
      <c r="AG50">
        <f t="shared" si="16"/>
        <v>0.10402621728395225</v>
      </c>
    </row>
    <row r="51" spans="7:33" x14ac:dyDescent="0.25">
      <c r="G51" s="3"/>
      <c r="J51" s="4"/>
      <c r="T51">
        <v>1</v>
      </c>
      <c r="U51" t="s">
        <v>16</v>
      </c>
      <c r="W51">
        <v>0.1</v>
      </c>
      <c r="X51" s="3">
        <v>250000000</v>
      </c>
      <c r="Y51">
        <v>1E-3</v>
      </c>
      <c r="AA51" s="4">
        <f>W51+(((T51*1000)/X51)+(Y51/(T51*1000)))*100</f>
        <v>0.10050000000000001</v>
      </c>
      <c r="AB51">
        <v>1.5</v>
      </c>
      <c r="AC51">
        <v>0.03</v>
      </c>
      <c r="AE51" s="1">
        <f t="shared" si="15"/>
        <v>0.18074999999999999</v>
      </c>
      <c r="AF51" t="s">
        <v>7</v>
      </c>
      <c r="AG51">
        <f t="shared" si="16"/>
        <v>0.1035621214698963</v>
      </c>
    </row>
    <row r="52" spans="7:33" x14ac:dyDescent="0.25">
      <c r="G52" s="3"/>
      <c r="J52" s="4"/>
      <c r="T52">
        <v>10</v>
      </c>
      <c r="U52" t="s">
        <v>16</v>
      </c>
      <c r="W52">
        <v>0.1</v>
      </c>
      <c r="X52" s="3">
        <v>250000000</v>
      </c>
      <c r="Y52">
        <v>1E-3</v>
      </c>
      <c r="AA52" s="4">
        <f>W52+(((T52*1000)/X52)+(Y52/(T52*1000)))*100</f>
        <v>0.10401000000000001</v>
      </c>
      <c r="AB52">
        <v>1.5</v>
      </c>
      <c r="AC52">
        <v>0.03</v>
      </c>
      <c r="AE52" s="1">
        <f t="shared" si="15"/>
        <v>0.18601500000000001</v>
      </c>
      <c r="AF52" t="s">
        <v>7</v>
      </c>
      <c r="AG52">
        <f t="shared" si="16"/>
        <v>0.10657874426126009</v>
      </c>
    </row>
    <row r="53" spans="7:33" x14ac:dyDescent="0.25">
      <c r="G53" s="3"/>
      <c r="J53" s="4"/>
      <c r="T53">
        <v>100</v>
      </c>
      <c r="U53" t="s">
        <v>16</v>
      </c>
      <c r="W53">
        <v>0.1</v>
      </c>
      <c r="X53" s="3">
        <v>250000000</v>
      </c>
      <c r="Y53">
        <v>1E-3</v>
      </c>
      <c r="AA53" s="4">
        <f>W53+(((T53*1000)/X53)+(Y53/(T53*1000)))*100</f>
        <v>0.14000100000000001</v>
      </c>
      <c r="AB53">
        <v>1.5</v>
      </c>
      <c r="AC53">
        <v>0.03</v>
      </c>
      <c r="AE53" s="1">
        <f t="shared" si="15"/>
        <v>0.24000150000000001</v>
      </c>
      <c r="AF53" t="s">
        <v>7</v>
      </c>
      <c r="AG53">
        <f t="shared" si="16"/>
        <v>0.13751073026809027</v>
      </c>
    </row>
    <row r="54" spans="7:33" x14ac:dyDescent="0.25">
      <c r="T54">
        <v>1</v>
      </c>
      <c r="U54" t="s">
        <v>17</v>
      </c>
      <c r="W54">
        <v>0.2</v>
      </c>
      <c r="X54" s="3">
        <v>250000000</v>
      </c>
      <c r="Y54">
        <v>1E-3</v>
      </c>
      <c r="AA54" s="4">
        <f>W54+(((T54*1000000)/X54)+(Y54/(T54*1000000)))*100</f>
        <v>0.60000010000000004</v>
      </c>
      <c r="AB54">
        <v>1.5</v>
      </c>
      <c r="AC54">
        <v>0.03</v>
      </c>
      <c r="AE54" s="1">
        <f t="shared" si="15"/>
        <v>0.93000015000000014</v>
      </c>
      <c r="AF54" t="s">
        <v>7</v>
      </c>
      <c r="AG54">
        <f t="shared" si="16"/>
        <v>0.53285083541533496</v>
      </c>
    </row>
    <row r="57" spans="7:33" x14ac:dyDescent="0.25">
      <c r="T57">
        <v>300</v>
      </c>
      <c r="U57" t="s">
        <v>8</v>
      </c>
      <c r="W57" t="s">
        <v>9</v>
      </c>
    </row>
    <row r="58" spans="7:33" x14ac:dyDescent="0.25">
      <c r="T58" t="s">
        <v>3</v>
      </c>
      <c r="W58" t="s">
        <v>10</v>
      </c>
      <c r="X58" t="s">
        <v>11</v>
      </c>
      <c r="Y58" t="s">
        <v>12</v>
      </c>
      <c r="AA58" t="s">
        <v>13</v>
      </c>
      <c r="AB58" t="s">
        <v>14</v>
      </c>
      <c r="AC58" t="s">
        <v>15</v>
      </c>
    </row>
    <row r="59" spans="7:33" x14ac:dyDescent="0.25">
      <c r="T59">
        <v>1</v>
      </c>
      <c r="U59" t="s">
        <v>2</v>
      </c>
      <c r="W59">
        <v>0.5</v>
      </c>
      <c r="X59" s="3">
        <v>150000000</v>
      </c>
      <c r="Y59">
        <v>1.5E-3</v>
      </c>
      <c r="AA59" s="4">
        <f t="shared" ref="AA59:AA61" si="17">W59+(((T59*1)/X59)+(Y59/(T59*1)))*100</f>
        <v>0.65000066666666667</v>
      </c>
      <c r="AB59">
        <v>1.5</v>
      </c>
      <c r="AC59">
        <v>0.03</v>
      </c>
      <c r="AE59" s="1">
        <f t="shared" ref="AE59:AE64" si="18">AA59*AB59+AC59</f>
        <v>1.005001</v>
      </c>
      <c r="AF59" t="s">
        <v>7</v>
      </c>
      <c r="AG59">
        <f>(180/PI())*(AE59/100)</f>
        <v>0.57582315706427245</v>
      </c>
    </row>
    <row r="60" spans="7:33" x14ac:dyDescent="0.25">
      <c r="T60">
        <v>10</v>
      </c>
      <c r="U60" t="s">
        <v>2</v>
      </c>
      <c r="W60">
        <v>0.2</v>
      </c>
      <c r="X60" s="3">
        <v>150000000</v>
      </c>
      <c r="Y60">
        <v>1.5E-3</v>
      </c>
      <c r="AA60" s="4">
        <f t="shared" si="17"/>
        <v>0.21500666666666668</v>
      </c>
      <c r="AB60">
        <v>1.5</v>
      </c>
      <c r="AC60">
        <v>0.03</v>
      </c>
      <c r="AE60" s="1">
        <f t="shared" si="18"/>
        <v>0.35250999999999999</v>
      </c>
      <c r="AF60" t="s">
        <v>7</v>
      </c>
      <c r="AG60">
        <f t="shared" ref="AG60:AG64" si="19">(180/PI())*(AE60/100)</f>
        <v>0.20197335236156649</v>
      </c>
    </row>
    <row r="61" spans="7:33" x14ac:dyDescent="0.25">
      <c r="T61">
        <v>100</v>
      </c>
      <c r="U61" t="s">
        <v>2</v>
      </c>
      <c r="W61">
        <v>0.2</v>
      </c>
      <c r="X61" s="3">
        <v>150000000</v>
      </c>
      <c r="Y61">
        <v>1.5E-3</v>
      </c>
      <c r="AA61" s="4">
        <f t="shared" si="17"/>
        <v>0.20156666666666667</v>
      </c>
      <c r="AB61">
        <v>1.5</v>
      </c>
      <c r="AC61">
        <v>0.03</v>
      </c>
      <c r="AE61" s="1">
        <f t="shared" si="18"/>
        <v>0.33235000000000003</v>
      </c>
      <c r="AF61" t="s">
        <v>7</v>
      </c>
      <c r="AG61">
        <f t="shared" si="19"/>
        <v>0.19042252321172912</v>
      </c>
    </row>
    <row r="62" spans="7:33" x14ac:dyDescent="0.25">
      <c r="T62">
        <v>1</v>
      </c>
      <c r="U62" t="s">
        <v>16</v>
      </c>
      <c r="W62">
        <v>0.2</v>
      </c>
      <c r="X62" s="3">
        <v>150000000</v>
      </c>
      <c r="Y62">
        <v>1.5E-3</v>
      </c>
      <c r="AA62" s="4">
        <f>W62+(((T62*1000)/X62)+(Y62/(T62*1000)))*100</f>
        <v>0.20081666666666667</v>
      </c>
      <c r="AB62">
        <v>1.5</v>
      </c>
      <c r="AC62">
        <v>0.03</v>
      </c>
      <c r="AE62" s="1">
        <f t="shared" si="18"/>
        <v>0.33122499999999999</v>
      </c>
      <c r="AF62" t="s">
        <v>7</v>
      </c>
      <c r="AG62">
        <f t="shared" si="19"/>
        <v>0.18977794569220693</v>
      </c>
    </row>
    <row r="63" spans="7:33" x14ac:dyDescent="0.25">
      <c r="T63">
        <v>10</v>
      </c>
      <c r="U63" t="s">
        <v>16</v>
      </c>
      <c r="W63">
        <v>0.2</v>
      </c>
      <c r="X63" s="3">
        <v>150000000</v>
      </c>
      <c r="Y63">
        <v>1.5E-3</v>
      </c>
      <c r="AA63" s="4">
        <f>W63+(((T63*1000)/X63)+(Y63/(T63*1000)))*100</f>
        <v>0.20668166666666668</v>
      </c>
      <c r="AB63">
        <v>1.5</v>
      </c>
      <c r="AC63">
        <v>0.03</v>
      </c>
      <c r="AE63" s="1">
        <f t="shared" si="18"/>
        <v>0.34002250000000001</v>
      </c>
      <c r="AF63" t="s">
        <v>7</v>
      </c>
      <c r="AG63">
        <f t="shared" si="19"/>
        <v>0.19481854189487036</v>
      </c>
    </row>
    <row r="64" spans="7:33" x14ac:dyDescent="0.25">
      <c r="T64">
        <v>100</v>
      </c>
      <c r="U64" t="s">
        <v>16</v>
      </c>
      <c r="W64">
        <v>0.2</v>
      </c>
      <c r="X64" s="3">
        <v>150000000</v>
      </c>
      <c r="Y64">
        <v>1.5E-3</v>
      </c>
      <c r="AA64" s="4">
        <f>W64+(((T64*1000)/X64)+(Y64/(T64*1000)))*100</f>
        <v>0.26666816666666671</v>
      </c>
      <c r="AB64">
        <v>1.5</v>
      </c>
      <c r="AC64">
        <v>0.03</v>
      </c>
      <c r="AE64" s="1">
        <f t="shared" si="18"/>
        <v>0.43000225000000003</v>
      </c>
      <c r="AF64" t="s">
        <v>7</v>
      </c>
      <c r="AG64">
        <f t="shared" si="19"/>
        <v>0.24637314106129304</v>
      </c>
    </row>
    <row r="65" spans="24:31" x14ac:dyDescent="0.25">
      <c r="X65" s="3"/>
      <c r="AA65" s="4"/>
      <c r="AE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Friborg Thiesen</dc:creator>
  <cp:lastModifiedBy>Jakob Friborg Thiesen</cp:lastModifiedBy>
  <dcterms:created xsi:type="dcterms:W3CDTF">2025-01-13T11:03:41Z</dcterms:created>
  <dcterms:modified xsi:type="dcterms:W3CDTF">2025-01-15T13:55:42Z</dcterms:modified>
</cp:coreProperties>
</file>