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개인프로젝트_조하진\"/>
    </mc:Choice>
  </mc:AlternateContent>
  <xr:revisionPtr revIDLastSave="0" documentId="13_ncr:1_{003A3001-C5AE-49FF-B708-7552BA375017}" xr6:coauthVersionLast="36" xr6:coauthVersionMax="36" xr10:uidLastSave="{00000000-0000-0000-0000-000000000000}"/>
  <bookViews>
    <workbookView xWindow="0" yWindow="0" windowWidth="21570" windowHeight="7965" activeTab="4" xr2:uid="{BD638DF2-6CCD-47DB-9D68-03F74730622D}"/>
  </bookViews>
  <sheets>
    <sheet name="플레이어블" sheetId="1" r:id="rId1"/>
    <sheet name="보스" sheetId="2" r:id="rId2"/>
    <sheet name="기본유닛" sheetId="9" r:id="rId3"/>
    <sheet name="외부유닛" sheetId="10" r:id="rId4"/>
    <sheet name="고유유닛" sheetId="3" r:id="rId5"/>
    <sheet name="지형" sheetId="4" r:id="rId6"/>
    <sheet name="기본유닛효과" sheetId="5" r:id="rId7"/>
    <sheet name="외부유닛효과" sheetId="7" r:id="rId8"/>
    <sheet name="고유유닛효과" sheetId="8" r:id="rId9"/>
    <sheet name="평균 수치(레벨 디자인용)" sheetId="12" r:id="rId10"/>
  </sheets>
  <definedNames>
    <definedName name="Name">플레이어블!$A$1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F12" i="10"/>
  <c r="F11" i="10"/>
  <c r="E8" i="10"/>
  <c r="E15" i="10"/>
  <c r="F15" i="10"/>
  <c r="E13" i="10"/>
  <c r="E12" i="10"/>
  <c r="E11" i="10"/>
  <c r="F4" i="10"/>
  <c r="E4" i="10"/>
  <c r="F7" i="10"/>
  <c r="J14" i="3"/>
  <c r="J7" i="10"/>
  <c r="F5" i="10"/>
  <c r="E5" i="10"/>
  <c r="J15" i="10"/>
  <c r="J4" i="10"/>
  <c r="J5" i="10"/>
  <c r="J6" i="10"/>
  <c r="J8" i="10"/>
  <c r="J9" i="10"/>
  <c r="J10" i="10"/>
  <c r="J11" i="10"/>
  <c r="J12" i="10"/>
  <c r="J13" i="10"/>
  <c r="J14" i="10"/>
  <c r="J3" i="10"/>
  <c r="J2" i="10"/>
  <c r="J15" i="9"/>
  <c r="J14" i="9"/>
  <c r="J13" i="9"/>
  <c r="J12" i="9"/>
  <c r="J10" i="9"/>
  <c r="J8" i="9"/>
  <c r="J6" i="9"/>
  <c r="J7" i="9"/>
  <c r="J9" i="9"/>
  <c r="J11" i="9"/>
  <c r="J5" i="9"/>
  <c r="J4" i="9"/>
  <c r="J3" i="9"/>
  <c r="J2" i="9"/>
  <c r="E3" i="10"/>
  <c r="F3" i="10"/>
  <c r="E2" i="10"/>
  <c r="F11" i="3"/>
  <c r="E11" i="3"/>
  <c r="F15" i="9"/>
  <c r="E15" i="9"/>
  <c r="E14" i="3"/>
  <c r="F13" i="9"/>
  <c r="E13" i="9"/>
  <c r="F12" i="3"/>
  <c r="E12" i="3"/>
  <c r="E11" i="9"/>
  <c r="F12" i="9"/>
  <c r="E12" i="9"/>
  <c r="F11" i="9"/>
  <c r="F8" i="3"/>
  <c r="E8" i="3"/>
  <c r="J15" i="3"/>
  <c r="J13" i="3"/>
  <c r="J12" i="3"/>
  <c r="J11" i="3"/>
  <c r="J10" i="3"/>
  <c r="J9" i="3"/>
  <c r="J8" i="3"/>
  <c r="J7" i="3"/>
  <c r="J6" i="3"/>
  <c r="J2" i="3"/>
  <c r="J3" i="3"/>
  <c r="J4" i="3"/>
  <c r="J5" i="3"/>
  <c r="F7" i="3"/>
  <c r="E7" i="3"/>
  <c r="E7" i="9"/>
  <c r="F7" i="9"/>
  <c r="F6" i="9"/>
  <c r="F5" i="9"/>
  <c r="F4" i="3"/>
  <c r="E4" i="3"/>
  <c r="F3" i="3"/>
  <c r="E3" i="3"/>
  <c r="E9" i="9"/>
  <c r="F4" i="9"/>
  <c r="E4" i="9"/>
  <c r="F10" i="3"/>
  <c r="E10" i="3"/>
  <c r="F2" i="3"/>
  <c r="F14" i="3"/>
  <c r="F13" i="3"/>
  <c r="E13" i="3"/>
  <c r="F9" i="3"/>
  <c r="E9" i="3"/>
  <c r="F6" i="3"/>
  <c r="E6" i="3"/>
  <c r="F5" i="3"/>
  <c r="E5" i="3"/>
  <c r="F14" i="10"/>
  <c r="E14" i="10"/>
  <c r="E9" i="10"/>
  <c r="F9" i="10"/>
  <c r="E10" i="10"/>
  <c r="F10" i="10"/>
  <c r="F8" i="10"/>
  <c r="E7" i="10"/>
  <c r="F6" i="10"/>
  <c r="E6" i="10"/>
  <c r="F2" i="10"/>
  <c r="F14" i="9"/>
  <c r="E14" i="9"/>
  <c r="F10" i="9"/>
  <c r="E10" i="9"/>
  <c r="F9" i="9"/>
  <c r="F8" i="9"/>
  <c r="E8" i="9"/>
  <c r="E6" i="9"/>
  <c r="E5" i="9"/>
  <c r="F3" i="9"/>
  <c r="E3" i="9"/>
  <c r="F2" i="9"/>
  <c r="E2" i="9"/>
  <c r="E2" i="3" l="1"/>
  <c r="E15" i="3"/>
  <c r="F15" i="3"/>
</calcChain>
</file>

<file path=xl/sharedStrings.xml><?xml version="1.0" encoding="utf-8"?>
<sst xmlns="http://schemas.openxmlformats.org/spreadsheetml/2006/main" count="563" uniqueCount="207">
  <si>
    <t>앨리스</t>
    <phoneticPr fontId="1" type="noConversion"/>
  </si>
  <si>
    <t>행복한 왕자</t>
    <phoneticPr fontId="1" type="noConversion"/>
  </si>
  <si>
    <t>하트퀸</t>
    <phoneticPr fontId="1" type="noConversion"/>
  </si>
  <si>
    <t>오스카 와일드</t>
    <phoneticPr fontId="1" type="noConversion"/>
  </si>
  <si>
    <t>Name</t>
    <phoneticPr fontId="1" type="noConversion"/>
  </si>
  <si>
    <t>하트 퀸</t>
    <phoneticPr fontId="1" type="noConversion"/>
  </si>
  <si>
    <t>대응</t>
    <phoneticPr fontId="1" type="noConversion"/>
  </si>
  <si>
    <t>관련</t>
    <phoneticPr fontId="1" type="noConversion"/>
  </si>
  <si>
    <t>종류</t>
    <phoneticPr fontId="1" type="noConversion"/>
  </si>
  <si>
    <t>기본</t>
    <phoneticPr fontId="1" type="noConversion"/>
  </si>
  <si>
    <t>고유</t>
    <phoneticPr fontId="1" type="noConversion"/>
  </si>
  <si>
    <t>흰 토끼</t>
    <phoneticPr fontId="1" type="noConversion"/>
  </si>
  <si>
    <t>체셔 캣</t>
    <phoneticPr fontId="1" type="noConversion"/>
  </si>
  <si>
    <t>보석을 문 제비</t>
    <phoneticPr fontId="1" type="noConversion"/>
  </si>
  <si>
    <t>제비</t>
    <phoneticPr fontId="1" type="noConversion"/>
  </si>
  <si>
    <t>트럼프 병사</t>
    <phoneticPr fontId="1" type="noConversion"/>
  </si>
  <si>
    <t>하트 잭</t>
    <phoneticPr fontId="1" type="noConversion"/>
  </si>
  <si>
    <t>성난 군중</t>
    <phoneticPr fontId="1" type="noConversion"/>
  </si>
  <si>
    <t>정예병</t>
    <phoneticPr fontId="1" type="noConversion"/>
  </si>
  <si>
    <t>부엉이</t>
    <phoneticPr fontId="1" type="noConversion"/>
  </si>
  <si>
    <t>유니콘</t>
    <phoneticPr fontId="1" type="noConversion"/>
  </si>
  <si>
    <t>외부</t>
    <phoneticPr fontId="1" type="noConversion"/>
  </si>
  <si>
    <t>숫자 최대치</t>
    <phoneticPr fontId="1" type="noConversion"/>
  </si>
  <si>
    <t>숫자 최소치</t>
    <phoneticPr fontId="1" type="noConversion"/>
  </si>
  <si>
    <t>이동 횟수</t>
    <phoneticPr fontId="1" type="noConversion"/>
  </si>
  <si>
    <t>영입 희귀도</t>
    <phoneticPr fontId="1" type="noConversion"/>
  </si>
  <si>
    <t>어린왕자</t>
    <phoneticPr fontId="1" type="noConversion"/>
  </si>
  <si>
    <t>하트퀸</t>
    <phoneticPr fontId="1" type="noConversion"/>
  </si>
  <si>
    <t>ID</t>
    <phoneticPr fontId="1" type="noConversion"/>
  </si>
  <si>
    <t>boss_01</t>
    <phoneticPr fontId="1" type="noConversion"/>
  </si>
  <si>
    <t>boss_02</t>
    <phoneticPr fontId="1" type="noConversion"/>
  </si>
  <si>
    <t>pCa_01</t>
    <phoneticPr fontId="1" type="noConversion"/>
  </si>
  <si>
    <t>pCa_02</t>
    <phoneticPr fontId="1" type="noConversion"/>
  </si>
  <si>
    <t>boss_03</t>
  </si>
  <si>
    <t>boss_04</t>
  </si>
  <si>
    <t>boss_05</t>
  </si>
  <si>
    <t>boss_06</t>
  </si>
  <si>
    <t>boss_07</t>
  </si>
  <si>
    <t>boss_08</t>
  </si>
  <si>
    <t>boss_09</t>
  </si>
  <si>
    <t>boss_10</t>
  </si>
  <si>
    <t>boss_11</t>
  </si>
  <si>
    <t>pCa_03</t>
  </si>
  <si>
    <t>pCa_04</t>
  </si>
  <si>
    <t>pCa_05</t>
  </si>
  <si>
    <t>pCa_06</t>
  </si>
  <si>
    <t>pCa_07</t>
  </si>
  <si>
    <t>pCa_08</t>
  </si>
  <si>
    <t>pCa_09</t>
  </si>
  <si>
    <t>pCa_10</t>
  </si>
  <si>
    <t>pCa_11</t>
  </si>
  <si>
    <t>n001</t>
    <phoneticPr fontId="1" type="noConversion"/>
  </si>
  <si>
    <t>n002</t>
    <phoneticPr fontId="1" type="noConversion"/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</si>
  <si>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</si>
  <si>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</si>
  <si>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</si>
  <si>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</si>
  <si>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</si>
  <si>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</si>
  <si>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</si>
  <si>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</si>
  <si>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</si>
  <si>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</si>
  <si>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o001</t>
    <phoneticPr fontId="1" type="noConversion"/>
  </si>
  <si>
    <t>o002</t>
  </si>
  <si>
    <t>o003</t>
  </si>
  <si>
    <t>o004</t>
  </si>
  <si>
    <t>u001</t>
    <phoneticPr fontId="1" type="noConversion"/>
  </si>
  <si>
    <t>u002</t>
  </si>
  <si>
    <t>u003</t>
  </si>
  <si>
    <t>u004</t>
  </si>
  <si>
    <t>u005</t>
  </si>
  <si>
    <t>u006</t>
  </si>
  <si>
    <t>u007</t>
  </si>
  <si>
    <t>u008</t>
  </si>
  <si>
    <t>좌우 워프</t>
    <phoneticPr fontId="1" type="noConversion"/>
  </si>
  <si>
    <t>위치 교체</t>
    <phoneticPr fontId="1" type="noConversion"/>
  </si>
  <si>
    <t>홀수 차례만 효과</t>
    <phoneticPr fontId="1" type="noConversion"/>
  </si>
  <si>
    <t>짝수 차례만 효과</t>
    <phoneticPr fontId="1" type="noConversion"/>
  </si>
  <si>
    <t>위치 고정</t>
    <phoneticPr fontId="1" type="noConversion"/>
  </si>
  <si>
    <t>상대 진영 끝에 도달하면 강화(뒤집기)</t>
    <phoneticPr fontId="1" type="noConversion"/>
  </si>
  <si>
    <t>전방위 이동</t>
    <phoneticPr fontId="1" type="noConversion"/>
  </si>
  <si>
    <t>대각선만 이동</t>
    <phoneticPr fontId="1" type="noConversion"/>
  </si>
  <si>
    <t>자신 진영에서만 이동 가능</t>
    <phoneticPr fontId="1" type="noConversion"/>
  </si>
  <si>
    <t>중립진영에 배치</t>
    <phoneticPr fontId="1" type="noConversion"/>
  </si>
  <si>
    <t>숫자 범위 변하지 않음</t>
    <phoneticPr fontId="1" type="noConversion"/>
  </si>
  <si>
    <t>뒤로 이동 불가</t>
    <phoneticPr fontId="1" type="noConversion"/>
  </si>
  <si>
    <t>네모 선장</t>
    <phoneticPr fontId="1" type="noConversion"/>
  </si>
  <si>
    <t>군함</t>
    <phoneticPr fontId="1" type="noConversion"/>
  </si>
  <si>
    <t>노틸러스호</t>
    <phoneticPr fontId="1" type="noConversion"/>
  </si>
  <si>
    <t>노틀러스호 선원</t>
    <phoneticPr fontId="1" type="noConversion"/>
  </si>
  <si>
    <t>군함 선원</t>
    <phoneticPr fontId="1" type="noConversion"/>
  </si>
  <si>
    <t>대왕 오징어</t>
    <phoneticPr fontId="1" type="noConversion"/>
  </si>
  <si>
    <t>u009</t>
  </si>
  <si>
    <t>u010</t>
  </si>
  <si>
    <t>필리어스 포그</t>
    <phoneticPr fontId="1" type="noConversion"/>
  </si>
  <si>
    <t>픽스</t>
    <phoneticPr fontId="1" type="noConversion"/>
  </si>
  <si>
    <t>포그의 친구들</t>
    <phoneticPr fontId="1" type="noConversion"/>
  </si>
  <si>
    <t>인디언</t>
    <phoneticPr fontId="1" type="noConversion"/>
  </si>
  <si>
    <t>장 파스파르투</t>
    <phoneticPr fontId="1" type="noConversion"/>
  </si>
  <si>
    <t>u011</t>
  </si>
  <si>
    <t>u012</t>
  </si>
  <si>
    <t>u013</t>
  </si>
  <si>
    <t>u014</t>
  </si>
  <si>
    <t>o005</t>
  </si>
  <si>
    <t>o006</t>
  </si>
  <si>
    <t>o007</t>
  </si>
  <si>
    <t>백설공주</t>
    <phoneticPr fontId="1" type="noConversion"/>
  </si>
  <si>
    <t>사과 마녀</t>
    <phoneticPr fontId="1" type="noConversion"/>
  </si>
  <si>
    <t>빨간 망토</t>
    <phoneticPr fontId="1" type="noConversion"/>
  </si>
  <si>
    <t>빨간 망토의 늑대</t>
    <phoneticPr fontId="1" type="noConversion"/>
  </si>
  <si>
    <t>빨간망토</t>
    <phoneticPr fontId="1" type="noConversion"/>
  </si>
  <si>
    <t>빨간망토의 늑대</t>
    <phoneticPr fontId="1" type="noConversion"/>
  </si>
  <si>
    <t>난쟁이</t>
    <phoneticPr fontId="1" type="noConversion"/>
  </si>
  <si>
    <t>백설공주 왕자</t>
    <phoneticPr fontId="1" type="noConversion"/>
  </si>
  <si>
    <t>거울</t>
    <phoneticPr fontId="1" type="noConversion"/>
  </si>
  <si>
    <t>독사과</t>
    <phoneticPr fontId="1" type="noConversion"/>
  </si>
  <si>
    <t>다람쥐</t>
    <phoneticPr fontId="1" type="noConversion"/>
  </si>
  <si>
    <t>새끼 늑대</t>
    <phoneticPr fontId="1" type="noConversion"/>
  </si>
  <si>
    <t>중간 늑대</t>
    <phoneticPr fontId="1" type="noConversion"/>
  </si>
  <si>
    <t>영입시 말 개수</t>
    <phoneticPr fontId="1" type="noConversion"/>
  </si>
  <si>
    <t>u012</t>
    <phoneticPr fontId="1" type="noConversion"/>
  </si>
  <si>
    <t>눈의 여왕</t>
    <phoneticPr fontId="1" type="noConversion"/>
  </si>
  <si>
    <t>게르다</t>
    <phoneticPr fontId="1" type="noConversion"/>
  </si>
  <si>
    <t>눈 군단병</t>
    <phoneticPr fontId="1" type="noConversion"/>
  </si>
  <si>
    <t>눈 군단장</t>
    <phoneticPr fontId="1" type="noConversion"/>
  </si>
  <si>
    <t>연기 기둥 천사</t>
    <phoneticPr fontId="1" type="noConversion"/>
  </si>
  <si>
    <t>순록</t>
    <phoneticPr fontId="1" type="noConversion"/>
  </si>
  <si>
    <t>네시</t>
    <phoneticPr fontId="1" type="noConversion"/>
  </si>
  <si>
    <t>개구리</t>
    <phoneticPr fontId="1" type="noConversion"/>
  </si>
  <si>
    <t>말하는 장미꽃</t>
    <phoneticPr fontId="1" type="noConversion"/>
  </si>
  <si>
    <t>사막여우</t>
    <phoneticPr fontId="1" type="noConversion"/>
  </si>
  <si>
    <t>강화 레벨</t>
    <phoneticPr fontId="1" type="noConversion"/>
  </si>
  <si>
    <t>숫자 최소치 강화</t>
    <phoneticPr fontId="1" type="noConversion"/>
  </si>
  <si>
    <t>숫자최대치 강화</t>
    <phoneticPr fontId="1" type="noConversion"/>
  </si>
  <si>
    <t>이동횟수 강화</t>
    <phoneticPr fontId="1" type="noConversion"/>
  </si>
  <si>
    <t>AI 타입</t>
    <phoneticPr fontId="1" type="noConversion"/>
  </si>
  <si>
    <t>방어적</t>
    <phoneticPr fontId="1" type="noConversion"/>
  </si>
  <si>
    <t>공격적</t>
    <phoneticPr fontId="1" type="noConversion"/>
  </si>
  <si>
    <t>중립적</t>
    <phoneticPr fontId="1" type="noConversion"/>
  </si>
  <si>
    <t>전방향 전투</t>
    <phoneticPr fontId="1" type="noConversion"/>
  </si>
  <si>
    <t>MapMaxX</t>
    <phoneticPr fontId="1" type="noConversion"/>
  </si>
  <si>
    <t>MapMaxZ</t>
    <phoneticPr fontId="1" type="noConversion"/>
  </si>
  <si>
    <t>FriendlyZone</t>
    <phoneticPr fontId="1" type="noConversion"/>
  </si>
  <si>
    <t>n003</t>
  </si>
  <si>
    <t>n014</t>
  </si>
  <si>
    <t>죽으면 패배</t>
    <phoneticPr fontId="1" type="noConversion"/>
  </si>
  <si>
    <t>o008</t>
  </si>
  <si>
    <t>o009</t>
  </si>
  <si>
    <t>o010</t>
  </si>
  <si>
    <t>o011</t>
  </si>
  <si>
    <t>o012</t>
  </si>
  <si>
    <t>o013</t>
  </si>
  <si>
    <t>o014</t>
  </si>
  <si>
    <t>보아뱀</t>
    <phoneticPr fontId="1" type="noConversion"/>
  </si>
  <si>
    <t>독사</t>
    <phoneticPr fontId="1" type="noConversion"/>
  </si>
  <si>
    <t>n015</t>
  </si>
  <si>
    <t>n016</t>
  </si>
  <si>
    <t>n017</t>
  </si>
  <si>
    <t>n018</t>
  </si>
  <si>
    <t>n019</t>
  </si>
  <si>
    <t>n020</t>
  </si>
  <si>
    <t>n021</t>
  </si>
  <si>
    <t>u015</t>
  </si>
  <si>
    <t>u016</t>
  </si>
  <si>
    <t>u017</t>
  </si>
  <si>
    <t>u018</t>
  </si>
  <si>
    <t>u019</t>
  </si>
  <si>
    <t>n022</t>
  </si>
  <si>
    <t>도마우스</t>
    <phoneticPr fontId="1" type="noConversion"/>
  </si>
  <si>
    <t>매드 해터</t>
    <phoneticPr fontId="1" type="noConversion"/>
  </si>
  <si>
    <t>마치 헤어</t>
    <phoneticPr fontId="1" type="noConversion"/>
  </si>
  <si>
    <t>차례 종료시 랜덤 이동</t>
  </si>
  <si>
    <t>차례 종료시 랜덤 이동</t>
    <phoneticPr fontId="1" type="noConversion"/>
  </si>
  <si>
    <t>험프티 덤프티</t>
    <phoneticPr fontId="1" type="noConversion"/>
  </si>
  <si>
    <t>재버워크</t>
    <phoneticPr fontId="1" type="noConversion"/>
  </si>
  <si>
    <t>다른 아군 숫자 변동</t>
    <phoneticPr fontId="1" type="noConversion"/>
  </si>
  <si>
    <t>자신 숫자 변동</t>
    <phoneticPr fontId="1" type="noConversion"/>
  </si>
  <si>
    <t>0강</t>
    <phoneticPr fontId="1" type="noConversion"/>
  </si>
  <si>
    <t>3강</t>
    <phoneticPr fontId="1" type="noConversion"/>
  </si>
  <si>
    <t>6강</t>
    <phoneticPr fontId="1" type="noConversion"/>
  </si>
  <si>
    <t>유닛 수</t>
    <phoneticPr fontId="1" type="noConversion"/>
  </si>
  <si>
    <t>기본 2 고유 1</t>
    <phoneticPr fontId="1" type="noConversion"/>
  </si>
  <si>
    <t>기본 4 고유 1</t>
    <phoneticPr fontId="1" type="noConversion"/>
  </si>
  <si>
    <t>앤드류 스피디</t>
    <phoneticPr fontId="1" type="noConversion"/>
  </si>
  <si>
    <t>늑대 사냥꾼</t>
    <phoneticPr fontId="1" type="noConversion"/>
  </si>
  <si>
    <t>희귀도</t>
    <phoneticPr fontId="1" type="noConversion"/>
  </si>
  <si>
    <t>1.5~3</t>
    <phoneticPr fontId="1" type="noConversion"/>
  </si>
  <si>
    <t>6.5~9</t>
    <phoneticPr fontId="1" type="noConversion"/>
  </si>
  <si>
    <t>7.5~11</t>
    <phoneticPr fontId="1" type="noConversion"/>
  </si>
  <si>
    <t>1.5~4</t>
    <phoneticPr fontId="1" type="noConversion"/>
  </si>
  <si>
    <t>2~4.5</t>
    <phoneticPr fontId="1" type="noConversion"/>
  </si>
  <si>
    <t>8.5~13</t>
    <phoneticPr fontId="1" type="noConversion"/>
  </si>
  <si>
    <t>2~5</t>
    <phoneticPr fontId="1" type="noConversion"/>
  </si>
  <si>
    <t>9.5~15</t>
    <phoneticPr fontId="1" type="noConversion"/>
  </si>
  <si>
    <t>11.5~17</t>
    <phoneticPr fontId="1" type="noConversion"/>
  </si>
  <si>
    <t>2.5~5.5</t>
    <phoneticPr fontId="1" type="noConversion"/>
  </si>
  <si>
    <t>3~6</t>
    <phoneticPr fontId="1" type="noConversion"/>
  </si>
  <si>
    <t>12~20</t>
    <phoneticPr fontId="1" type="noConversion"/>
  </si>
  <si>
    <t>어린왕자(동시에 영입된다)</t>
    <phoneticPr fontId="1" type="noConversion"/>
  </si>
  <si>
    <t>말하는 장미꽃(동시에 영입된다)</t>
    <phoneticPr fontId="1" type="noConversion"/>
  </si>
  <si>
    <t>기본</t>
    <phoneticPr fontId="1" type="noConversion"/>
  </si>
  <si>
    <t>고유</t>
    <phoneticPr fontId="1" type="noConversion"/>
  </si>
  <si>
    <t>n002</t>
  </si>
  <si>
    <t>못 움직임 사망시</t>
    <phoneticPr fontId="1" type="noConversion"/>
  </si>
  <si>
    <t>못 움직임 이동 대신</t>
    <phoneticPr fontId="1" type="noConversion"/>
  </si>
  <si>
    <t>공격시 상대 숫자 변동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</si>
</sst>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A0A2-BCD2-4654-8BE1-AB64AC5F8665}">
  <dimension ref="A1:E12"/>
  <sheetViews>
    <sheetView workbookViewId="0">
      <pane ySplit="1" topLeftCell="A2" activePane="bottomLeft" state="frozen"/>
      <selection pane="bottomLeft" activeCell="E13" sqref="E13"/>
    </sheetView>
  </sheetViews>
  <sheetFormatPr defaultRowHeight="16.5" x14ac:dyDescent="0.3"/>
  <cols>
    <col min="2" max="2" width="11.625" bestFit="1" customWidth="1"/>
    <col min="3" max="3" width="13.75" bestFit="1" customWidth="1"/>
  </cols>
  <sheetData>
    <row r="1" spans="1:5" x14ac:dyDescent="0.3">
      <c r="A1" s="1" t="s">
        <v>28</v>
      </c>
      <c r="B1" s="1" t="s">
        <v>4</v>
      </c>
      <c r="C1" s="1" t="s">
        <v>6</v>
      </c>
      <c r="D1" s="2" t="s">
        <v>201</v>
      </c>
      <c r="E1" s="2" t="s">
        <v>202</v>
      </c>
    </row>
    <row r="2" spans="1:5" x14ac:dyDescent="0.3">
      <c r="A2" t="s">
        <v>31</v>
      </c>
      <c r="B2" t="s">
        <v>0</v>
      </c>
      <c r="C2" t="s">
        <v>5</v>
      </c>
      <c r="D2" t="s">
        <v>51</v>
      </c>
      <c r="E2" t="s">
        <v>67</v>
      </c>
    </row>
    <row r="3" spans="1:5" x14ac:dyDescent="0.3">
      <c r="A3" t="s">
        <v>32</v>
      </c>
      <c r="B3" t="s">
        <v>1</v>
      </c>
      <c r="C3" t="s">
        <v>3</v>
      </c>
      <c r="D3" t="s">
        <v>203</v>
      </c>
      <c r="E3" t="s">
        <v>68</v>
      </c>
    </row>
    <row r="4" spans="1:5" x14ac:dyDescent="0.3">
      <c r="A4" t="s">
        <v>42</v>
      </c>
      <c r="B4" t="s">
        <v>95</v>
      </c>
      <c r="C4" t="s">
        <v>97</v>
      </c>
      <c r="D4" t="s">
        <v>144</v>
      </c>
      <c r="E4" t="s">
        <v>69</v>
      </c>
    </row>
    <row r="5" spans="1:5" x14ac:dyDescent="0.3">
      <c r="A5" t="s">
        <v>43</v>
      </c>
      <c r="B5" t="s">
        <v>87</v>
      </c>
      <c r="C5" t="s">
        <v>88</v>
      </c>
      <c r="D5" t="s">
        <v>53</v>
      </c>
      <c r="E5" t="s">
        <v>70</v>
      </c>
    </row>
    <row r="6" spans="1:5" x14ac:dyDescent="0.3">
      <c r="A6" t="s">
        <v>44</v>
      </c>
      <c r="B6" t="s">
        <v>109</v>
      </c>
      <c r="C6" t="s">
        <v>110</v>
      </c>
      <c r="D6" t="s">
        <v>54</v>
      </c>
      <c r="E6" t="s">
        <v>71</v>
      </c>
    </row>
    <row r="7" spans="1:5" x14ac:dyDescent="0.3">
      <c r="A7" t="s">
        <v>45</v>
      </c>
      <c r="B7" t="s">
        <v>107</v>
      </c>
      <c r="C7" t="s">
        <v>108</v>
      </c>
      <c r="D7" t="s">
        <v>55</v>
      </c>
      <c r="E7" t="s">
        <v>72</v>
      </c>
    </row>
    <row r="8" spans="1:5" x14ac:dyDescent="0.3">
      <c r="A8" t="s">
        <v>46</v>
      </c>
      <c r="B8" t="s">
        <v>123</v>
      </c>
      <c r="C8" t="s">
        <v>122</v>
      </c>
      <c r="D8" t="s">
        <v>56</v>
      </c>
      <c r="E8" t="s">
        <v>73</v>
      </c>
    </row>
    <row r="9" spans="1:5" x14ac:dyDescent="0.3">
      <c r="A9" t="s">
        <v>47</v>
      </c>
    </row>
    <row r="10" spans="1:5" x14ac:dyDescent="0.3">
      <c r="A10" t="s">
        <v>48</v>
      </c>
    </row>
    <row r="11" spans="1:5" x14ac:dyDescent="0.3">
      <c r="A11" t="s">
        <v>49</v>
      </c>
    </row>
    <row r="12" spans="1:5" x14ac:dyDescent="0.3">
      <c r="A12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7345-D5E7-40D0-8A81-073313F1591A}">
  <dimension ref="A1:L33"/>
  <sheetViews>
    <sheetView topLeftCell="A13" workbookViewId="0">
      <selection activeCell="E17" sqref="E17"/>
    </sheetView>
  </sheetViews>
  <sheetFormatPr defaultRowHeight="16.5" x14ac:dyDescent="0.3"/>
  <cols>
    <col min="1" max="1" width="13.125" bestFit="1" customWidth="1"/>
    <col min="2" max="2" width="13.75" bestFit="1" customWidth="1"/>
  </cols>
  <sheetData>
    <row r="1" spans="1:12" x14ac:dyDescent="0.3">
      <c r="A1" s="1" t="s">
        <v>181</v>
      </c>
      <c r="B1" s="1" t="s">
        <v>4</v>
      </c>
      <c r="C1" s="1" t="s">
        <v>178</v>
      </c>
      <c r="D1" s="1" t="s">
        <v>179</v>
      </c>
      <c r="E1" s="1" t="s">
        <v>180</v>
      </c>
      <c r="J1" s="1" t="s">
        <v>186</v>
      </c>
      <c r="K1" s="1" t="s">
        <v>178</v>
      </c>
      <c r="L1" s="1" t="s">
        <v>180</v>
      </c>
    </row>
    <row r="2" spans="1:12" x14ac:dyDescent="0.3">
      <c r="A2" t="s">
        <v>182</v>
      </c>
      <c r="B2" t="s">
        <v>0</v>
      </c>
      <c r="C2">
        <v>6.5</v>
      </c>
      <c r="D2">
        <v>18.5</v>
      </c>
      <c r="E2">
        <v>31.5</v>
      </c>
      <c r="J2">
        <v>5</v>
      </c>
      <c r="K2" t="s">
        <v>187</v>
      </c>
      <c r="L2" t="s">
        <v>188</v>
      </c>
    </row>
    <row r="3" spans="1:12" x14ac:dyDescent="0.3">
      <c r="A3" t="s">
        <v>183</v>
      </c>
      <c r="B3" t="s">
        <v>0</v>
      </c>
      <c r="C3">
        <v>13</v>
      </c>
      <c r="D3">
        <v>27.5</v>
      </c>
      <c r="E3">
        <v>46.5</v>
      </c>
      <c r="J3">
        <v>4</v>
      </c>
      <c r="K3" t="s">
        <v>190</v>
      </c>
      <c r="L3" t="s">
        <v>189</v>
      </c>
    </row>
    <row r="4" spans="1:12" x14ac:dyDescent="0.3">
      <c r="A4" t="s">
        <v>182</v>
      </c>
      <c r="B4" t="s">
        <v>1</v>
      </c>
      <c r="C4">
        <v>5.5</v>
      </c>
      <c r="D4">
        <v>13.5</v>
      </c>
      <c r="E4">
        <v>22</v>
      </c>
      <c r="J4">
        <v>3</v>
      </c>
      <c r="K4" t="s">
        <v>191</v>
      </c>
      <c r="L4" t="s">
        <v>192</v>
      </c>
    </row>
    <row r="5" spans="1:12" x14ac:dyDescent="0.3">
      <c r="A5" t="s">
        <v>183</v>
      </c>
      <c r="B5" t="s">
        <v>1</v>
      </c>
      <c r="C5">
        <v>8.5</v>
      </c>
      <c r="D5">
        <v>21.5</v>
      </c>
      <c r="E5">
        <v>35</v>
      </c>
      <c r="J5">
        <v>2</v>
      </c>
      <c r="K5" t="s">
        <v>193</v>
      </c>
      <c r="L5" t="s">
        <v>194</v>
      </c>
    </row>
    <row r="6" spans="1:12" x14ac:dyDescent="0.3">
      <c r="A6" t="s">
        <v>182</v>
      </c>
      <c r="B6" t="s">
        <v>95</v>
      </c>
      <c r="C6">
        <v>9</v>
      </c>
      <c r="D6">
        <v>20</v>
      </c>
      <c r="E6">
        <v>31.5</v>
      </c>
      <c r="J6">
        <v>1</v>
      </c>
      <c r="K6" t="s">
        <v>196</v>
      </c>
      <c r="L6" t="s">
        <v>195</v>
      </c>
    </row>
    <row r="7" spans="1:12" x14ac:dyDescent="0.3">
      <c r="A7" t="s">
        <v>183</v>
      </c>
      <c r="B7" t="s">
        <v>95</v>
      </c>
      <c r="C7">
        <v>15</v>
      </c>
      <c r="D7">
        <v>31</v>
      </c>
      <c r="E7">
        <v>47.5</v>
      </c>
      <c r="J7">
        <v>0</v>
      </c>
      <c r="K7" t="s">
        <v>197</v>
      </c>
      <c r="L7" t="s">
        <v>198</v>
      </c>
    </row>
    <row r="8" spans="1:12" x14ac:dyDescent="0.3">
      <c r="A8" t="s">
        <v>182</v>
      </c>
      <c r="B8" t="s">
        <v>87</v>
      </c>
      <c r="C8">
        <v>8</v>
      </c>
      <c r="D8">
        <v>22</v>
      </c>
      <c r="E8">
        <v>36</v>
      </c>
    </row>
    <row r="9" spans="1:12" x14ac:dyDescent="0.3">
      <c r="A9" t="s">
        <v>183</v>
      </c>
      <c r="B9" t="s">
        <v>87</v>
      </c>
      <c r="C9">
        <v>13</v>
      </c>
      <c r="D9">
        <v>32</v>
      </c>
      <c r="E9">
        <v>51</v>
      </c>
    </row>
    <row r="10" spans="1:12" x14ac:dyDescent="0.3">
      <c r="A10" t="s">
        <v>182</v>
      </c>
      <c r="B10" t="s">
        <v>109</v>
      </c>
      <c r="C10">
        <v>8</v>
      </c>
      <c r="D10">
        <v>18.5</v>
      </c>
      <c r="E10">
        <v>30</v>
      </c>
    </row>
    <row r="11" spans="1:12" x14ac:dyDescent="0.3">
      <c r="A11" t="s">
        <v>183</v>
      </c>
      <c r="B11" t="s">
        <v>109</v>
      </c>
      <c r="C11">
        <v>12</v>
      </c>
      <c r="D11">
        <v>27.5</v>
      </c>
      <c r="E11">
        <v>44</v>
      </c>
    </row>
    <row r="12" spans="1:12" x14ac:dyDescent="0.3">
      <c r="A12" t="s">
        <v>182</v>
      </c>
      <c r="B12" t="s">
        <v>107</v>
      </c>
      <c r="C12">
        <v>9.5</v>
      </c>
      <c r="D12">
        <v>19.5</v>
      </c>
      <c r="E12">
        <v>29.5</v>
      </c>
    </row>
    <row r="13" spans="1:12" x14ac:dyDescent="0.3">
      <c r="A13" t="s">
        <v>183</v>
      </c>
      <c r="B13" t="s">
        <v>107</v>
      </c>
      <c r="C13">
        <v>14.5</v>
      </c>
      <c r="D13">
        <v>29.5</v>
      </c>
      <c r="E13">
        <v>44.5</v>
      </c>
    </row>
    <row r="14" spans="1:12" x14ac:dyDescent="0.3">
      <c r="A14" t="s">
        <v>182</v>
      </c>
      <c r="B14" t="s">
        <v>123</v>
      </c>
      <c r="C14">
        <v>14</v>
      </c>
      <c r="D14">
        <v>20</v>
      </c>
      <c r="E14">
        <v>27</v>
      </c>
    </row>
    <row r="15" spans="1:12" x14ac:dyDescent="0.3">
      <c r="A15" t="s">
        <v>183</v>
      </c>
      <c r="B15" t="s">
        <v>123</v>
      </c>
      <c r="C15">
        <v>19</v>
      </c>
      <c r="D15">
        <v>31</v>
      </c>
      <c r="E15">
        <v>45</v>
      </c>
    </row>
    <row r="16" spans="1:12" x14ac:dyDescent="0.3">
      <c r="A16" t="s">
        <v>182</v>
      </c>
      <c r="B16" t="s">
        <v>2</v>
      </c>
      <c r="C16">
        <v>8</v>
      </c>
      <c r="D16">
        <v>18</v>
      </c>
      <c r="E16">
        <v>31</v>
      </c>
    </row>
    <row r="17" spans="1:5" x14ac:dyDescent="0.3">
      <c r="A17" t="s">
        <v>183</v>
      </c>
      <c r="B17" t="s">
        <v>2</v>
      </c>
      <c r="C17">
        <v>12</v>
      </c>
      <c r="D17">
        <v>28</v>
      </c>
      <c r="E17">
        <v>49</v>
      </c>
    </row>
    <row r="18" spans="1:5" x14ac:dyDescent="0.3">
      <c r="A18" t="s">
        <v>182</v>
      </c>
      <c r="B18" t="s">
        <v>3</v>
      </c>
      <c r="C18">
        <v>9</v>
      </c>
      <c r="D18">
        <v>20</v>
      </c>
      <c r="E18">
        <v>31</v>
      </c>
    </row>
    <row r="19" spans="1:5" x14ac:dyDescent="0.3">
      <c r="A19" t="s">
        <v>183</v>
      </c>
      <c r="B19" t="s">
        <v>3</v>
      </c>
      <c r="C19">
        <v>15</v>
      </c>
      <c r="D19">
        <v>32</v>
      </c>
      <c r="E19">
        <v>49</v>
      </c>
    </row>
    <row r="20" spans="1:5" x14ac:dyDescent="0.3">
      <c r="A20" t="s">
        <v>182</v>
      </c>
      <c r="B20" t="s">
        <v>97</v>
      </c>
      <c r="C20">
        <v>9</v>
      </c>
      <c r="D20">
        <v>17</v>
      </c>
      <c r="E20">
        <v>28</v>
      </c>
    </row>
    <row r="21" spans="1:5" x14ac:dyDescent="0.3">
      <c r="A21" t="s">
        <v>183</v>
      </c>
      <c r="B21" t="s">
        <v>97</v>
      </c>
      <c r="C21">
        <v>14</v>
      </c>
      <c r="D21">
        <v>25</v>
      </c>
      <c r="E21">
        <v>41</v>
      </c>
    </row>
    <row r="22" spans="1:5" x14ac:dyDescent="0.3">
      <c r="A22" t="s">
        <v>182</v>
      </c>
      <c r="B22" t="s">
        <v>88</v>
      </c>
      <c r="C22">
        <v>9.5</v>
      </c>
      <c r="D22">
        <v>21</v>
      </c>
      <c r="E22">
        <v>33</v>
      </c>
    </row>
    <row r="23" spans="1:5" x14ac:dyDescent="0.3">
      <c r="A23" t="s">
        <v>183</v>
      </c>
      <c r="B23" t="s">
        <v>88</v>
      </c>
      <c r="C23">
        <v>13.5</v>
      </c>
      <c r="D23">
        <v>30</v>
      </c>
      <c r="E23">
        <v>47</v>
      </c>
    </row>
    <row r="24" spans="1:5" x14ac:dyDescent="0.3">
      <c r="A24" t="s">
        <v>182</v>
      </c>
      <c r="B24" t="s">
        <v>110</v>
      </c>
      <c r="C24">
        <v>8</v>
      </c>
      <c r="D24">
        <v>18.5</v>
      </c>
      <c r="E24">
        <v>31</v>
      </c>
    </row>
    <row r="25" spans="1:5" x14ac:dyDescent="0.3">
      <c r="A25" t="s">
        <v>183</v>
      </c>
      <c r="B25" t="s">
        <v>110</v>
      </c>
      <c r="C25">
        <v>12</v>
      </c>
      <c r="D25">
        <v>26.5</v>
      </c>
      <c r="E25">
        <v>44</v>
      </c>
    </row>
    <row r="26" spans="1:5" x14ac:dyDescent="0.3">
      <c r="A26" t="s">
        <v>182</v>
      </c>
      <c r="B26" t="s">
        <v>108</v>
      </c>
      <c r="C26">
        <v>8</v>
      </c>
      <c r="D26">
        <v>20</v>
      </c>
      <c r="E26">
        <v>33</v>
      </c>
    </row>
    <row r="27" spans="1:5" x14ac:dyDescent="0.3">
      <c r="A27" t="s">
        <v>183</v>
      </c>
      <c r="B27" t="s">
        <v>108</v>
      </c>
      <c r="C27">
        <v>11</v>
      </c>
      <c r="D27">
        <v>28</v>
      </c>
      <c r="E27">
        <v>41</v>
      </c>
    </row>
    <row r="28" spans="1:5" x14ac:dyDescent="0.3">
      <c r="A28" t="s">
        <v>182</v>
      </c>
      <c r="B28" t="s">
        <v>122</v>
      </c>
      <c r="C28">
        <v>9</v>
      </c>
      <c r="D28">
        <v>16</v>
      </c>
      <c r="E28">
        <v>27</v>
      </c>
    </row>
    <row r="29" spans="1:5" x14ac:dyDescent="0.3">
      <c r="A29" t="s">
        <v>183</v>
      </c>
      <c r="B29" t="s">
        <v>122</v>
      </c>
      <c r="C29">
        <v>14</v>
      </c>
      <c r="D29">
        <v>25</v>
      </c>
      <c r="E29">
        <v>42</v>
      </c>
    </row>
    <row r="30" spans="1:5" x14ac:dyDescent="0.3">
      <c r="A30" t="s">
        <v>182</v>
      </c>
    </row>
    <row r="31" spans="1:5" x14ac:dyDescent="0.3">
      <c r="A31" t="s">
        <v>183</v>
      </c>
    </row>
    <row r="32" spans="1:5" x14ac:dyDescent="0.3">
      <c r="A32" t="s">
        <v>182</v>
      </c>
    </row>
    <row r="33" spans="1:1" x14ac:dyDescent="0.3">
      <c r="A33" t="s">
        <v>183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14B5-4473-4FA0-8D90-C9980C5B2016}">
  <dimension ref="A1:F8"/>
  <sheetViews>
    <sheetView workbookViewId="0">
      <pane ySplit="1" topLeftCell="A2" activePane="bottomLeft" state="frozen"/>
      <selection pane="bottomLeft" activeCell="D16" sqref="D16"/>
    </sheetView>
  </sheetViews>
  <sheetFormatPr defaultRowHeight="16.5" x14ac:dyDescent="0.3"/>
  <cols>
    <col min="2" max="2" width="13.75" bestFit="1" customWidth="1"/>
    <col min="3" max="3" width="11.625" bestFit="1" customWidth="1"/>
  </cols>
  <sheetData>
    <row r="1" spans="1:6" x14ac:dyDescent="0.3">
      <c r="A1" s="1" t="s">
        <v>28</v>
      </c>
      <c r="B1" s="1" t="s">
        <v>4</v>
      </c>
      <c r="C1" s="1" t="s">
        <v>6</v>
      </c>
      <c r="D1" s="1" t="s">
        <v>136</v>
      </c>
      <c r="E1" s="2" t="s">
        <v>201</v>
      </c>
      <c r="F1" s="2" t="s">
        <v>202</v>
      </c>
    </row>
    <row r="2" spans="1:6" x14ac:dyDescent="0.3">
      <c r="A2" t="s">
        <v>29</v>
      </c>
      <c r="B2" t="s">
        <v>2</v>
      </c>
      <c r="C2" t="s">
        <v>0</v>
      </c>
      <c r="D2" t="s">
        <v>138</v>
      </c>
      <c r="E2" t="s">
        <v>57</v>
      </c>
      <c r="F2" t="s">
        <v>74</v>
      </c>
    </row>
    <row r="3" spans="1:6" x14ac:dyDescent="0.3">
      <c r="A3" t="s">
        <v>30</v>
      </c>
      <c r="B3" t="s">
        <v>3</v>
      </c>
      <c r="C3" t="s">
        <v>1</v>
      </c>
      <c r="D3" t="s">
        <v>138</v>
      </c>
      <c r="E3" t="s">
        <v>58</v>
      </c>
      <c r="F3" t="s">
        <v>93</v>
      </c>
    </row>
    <row r="4" spans="1:6" x14ac:dyDescent="0.3">
      <c r="A4" t="s">
        <v>33</v>
      </c>
      <c r="B4" t="s">
        <v>97</v>
      </c>
      <c r="C4" t="s">
        <v>95</v>
      </c>
      <c r="D4" t="s">
        <v>137</v>
      </c>
      <c r="E4" t="s">
        <v>59</v>
      </c>
      <c r="F4" t="s">
        <v>94</v>
      </c>
    </row>
    <row r="5" spans="1:6" x14ac:dyDescent="0.3">
      <c r="A5" t="s">
        <v>34</v>
      </c>
      <c r="B5" t="s">
        <v>88</v>
      </c>
      <c r="C5" t="s">
        <v>87</v>
      </c>
      <c r="D5" t="s">
        <v>139</v>
      </c>
      <c r="E5" t="s">
        <v>60</v>
      </c>
      <c r="F5" t="s">
        <v>100</v>
      </c>
    </row>
    <row r="6" spans="1:6" x14ac:dyDescent="0.3">
      <c r="A6" t="s">
        <v>35</v>
      </c>
      <c r="B6" t="s">
        <v>110</v>
      </c>
      <c r="C6" t="s">
        <v>109</v>
      </c>
      <c r="D6" t="s">
        <v>138</v>
      </c>
      <c r="E6" t="s">
        <v>61</v>
      </c>
      <c r="F6" t="s">
        <v>101</v>
      </c>
    </row>
    <row r="7" spans="1:6" x14ac:dyDescent="0.3">
      <c r="A7" t="s">
        <v>36</v>
      </c>
      <c r="B7" t="s">
        <v>108</v>
      </c>
      <c r="C7" t="s">
        <v>107</v>
      </c>
      <c r="D7" t="s">
        <v>139</v>
      </c>
      <c r="E7" t="s">
        <v>62</v>
      </c>
      <c r="F7" t="s">
        <v>102</v>
      </c>
    </row>
    <row r="8" spans="1:6" x14ac:dyDescent="0.3">
      <c r="A8" t="s">
        <v>37</v>
      </c>
      <c r="B8" t="s">
        <v>122</v>
      </c>
      <c r="C8" t="s">
        <v>123</v>
      </c>
      <c r="D8" t="s">
        <v>137</v>
      </c>
      <c r="E8" t="s">
        <v>145</v>
      </c>
      <c r="F8" t="s">
        <v>103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E6B7-D427-494A-B770-D1B751C777C9}">
  <dimension ref="A1:O15"/>
  <sheetViews>
    <sheetView workbookViewId="0">
      <pane ySplit="1" topLeftCell="A2" activePane="bottomLeft" state="frozen"/>
      <selection pane="bottomLeft" activeCell="D12" sqref="D12"/>
    </sheetView>
  </sheetViews>
  <sheetFormatPr defaultRowHeight="16.5" x14ac:dyDescent="0.3"/>
  <cols>
    <col min="1" max="1" width="5.625" bestFit="1" customWidth="1"/>
    <col min="2" max="3" width="15.875" bestFit="1" customWidth="1"/>
    <col min="4" max="4" width="5.25" bestFit="1" customWidth="1"/>
    <col min="5" max="6" width="11.625" bestFit="1" customWidth="1"/>
    <col min="7" max="7" width="16.5" bestFit="1" customWidth="1"/>
    <col min="8" max="8" width="15.875" bestFit="1" customWidth="1"/>
    <col min="9" max="9" width="13.75" bestFit="1" customWidth="1"/>
    <col min="10" max="10" width="14.375" bestFit="1" customWidth="1"/>
  </cols>
  <sheetData>
    <row r="1" spans="1:15" x14ac:dyDescent="0.3">
      <c r="A1" s="1" t="s">
        <v>28</v>
      </c>
      <c r="B1" s="1" t="s">
        <v>4</v>
      </c>
      <c r="C1" s="1" t="s">
        <v>7</v>
      </c>
      <c r="D1" s="1" t="s">
        <v>8</v>
      </c>
      <c r="E1" s="1" t="s">
        <v>23</v>
      </c>
      <c r="F1" s="1" t="s">
        <v>22</v>
      </c>
      <c r="G1" s="1" t="s">
        <v>133</v>
      </c>
      <c r="H1" s="1" t="s">
        <v>134</v>
      </c>
      <c r="I1" s="1" t="s">
        <v>135</v>
      </c>
      <c r="J1" s="1" t="s">
        <v>24</v>
      </c>
      <c r="K1" s="1" t="s">
        <v>25</v>
      </c>
      <c r="L1" s="1" t="s">
        <v>120</v>
      </c>
      <c r="M1" s="1" t="s">
        <v>132</v>
      </c>
      <c r="N1" s="1"/>
      <c r="O1" s="1"/>
    </row>
    <row r="2" spans="1:15" x14ac:dyDescent="0.3">
      <c r="A2" t="s">
        <v>51</v>
      </c>
      <c r="B2" t="s">
        <v>11</v>
      </c>
      <c r="C2" t="s">
        <v>0</v>
      </c>
      <c r="D2" t="s">
        <v>9</v>
      </c>
      <c r="E2">
        <f>INT(1+M2*G2)</f>
        <v>1</v>
      </c>
      <c r="F2">
        <f>INT(3+M2*H2)</f>
        <v>3</v>
      </c>
      <c r="G2">
        <v>0.8</v>
      </c>
      <c r="H2">
        <v>1.3</v>
      </c>
      <c r="I2">
        <v>0</v>
      </c>
      <c r="J2">
        <f>1+INT(M2*I2)</f>
        <v>1</v>
      </c>
      <c r="K2">
        <v>5</v>
      </c>
      <c r="L2">
        <v>1</v>
      </c>
      <c r="M2">
        <v>0</v>
      </c>
    </row>
    <row r="3" spans="1:15" x14ac:dyDescent="0.3">
      <c r="A3" t="s">
        <v>203</v>
      </c>
      <c r="B3" t="s">
        <v>14</v>
      </c>
      <c r="C3" t="s">
        <v>1</v>
      </c>
      <c r="D3" t="s">
        <v>9</v>
      </c>
      <c r="E3">
        <f>INT(1+M3*G3)</f>
        <v>1</v>
      </c>
      <c r="F3">
        <f>INT(2+M3*H3)</f>
        <v>2</v>
      </c>
      <c r="G3">
        <v>0.7</v>
      </c>
      <c r="H3">
        <v>1</v>
      </c>
      <c r="I3">
        <v>0</v>
      </c>
      <c r="J3">
        <f>2+INT(M3*I3)</f>
        <v>2</v>
      </c>
      <c r="K3">
        <v>5</v>
      </c>
      <c r="L3">
        <v>1</v>
      </c>
      <c r="M3">
        <v>0</v>
      </c>
    </row>
    <row r="4" spans="1:15" x14ac:dyDescent="0.3">
      <c r="A4" t="s">
        <v>144</v>
      </c>
      <c r="B4" t="s">
        <v>184</v>
      </c>
      <c r="C4" t="s">
        <v>95</v>
      </c>
      <c r="D4" t="s">
        <v>9</v>
      </c>
      <c r="E4">
        <f>INT(2+M4*G4)</f>
        <v>2</v>
      </c>
      <c r="F4">
        <f>INT(4+M4*H4)</f>
        <v>4</v>
      </c>
      <c r="G4">
        <v>0.7</v>
      </c>
      <c r="H4">
        <v>1</v>
      </c>
      <c r="I4">
        <v>0</v>
      </c>
      <c r="J4">
        <f>1+INT(M4*I4)</f>
        <v>1</v>
      </c>
      <c r="K4">
        <v>5</v>
      </c>
      <c r="L4">
        <v>1</v>
      </c>
      <c r="M4">
        <v>0</v>
      </c>
    </row>
    <row r="5" spans="1:15" x14ac:dyDescent="0.3">
      <c r="A5" t="s">
        <v>53</v>
      </c>
      <c r="B5" t="s">
        <v>90</v>
      </c>
      <c r="C5" t="s">
        <v>87</v>
      </c>
      <c r="D5" t="s">
        <v>9</v>
      </c>
      <c r="E5">
        <f>INT(2+M5*G5)</f>
        <v>2</v>
      </c>
      <c r="F5">
        <f>INT(3+M5*H5)</f>
        <v>3</v>
      </c>
      <c r="G5">
        <v>0.7</v>
      </c>
      <c r="H5">
        <v>1</v>
      </c>
      <c r="I5">
        <v>0</v>
      </c>
      <c r="J5">
        <f>1+INT(M5*I5)</f>
        <v>1</v>
      </c>
      <c r="K5">
        <v>5</v>
      </c>
      <c r="L5">
        <v>1</v>
      </c>
      <c r="M5">
        <v>0</v>
      </c>
    </row>
    <row r="6" spans="1:15" x14ac:dyDescent="0.3">
      <c r="A6" t="s">
        <v>54</v>
      </c>
      <c r="B6" t="s">
        <v>117</v>
      </c>
      <c r="C6" t="s">
        <v>111</v>
      </c>
      <c r="D6" t="s">
        <v>9</v>
      </c>
      <c r="E6">
        <f t="shared" ref="E6:E14" si="0">INT(1+M6*G6)</f>
        <v>1</v>
      </c>
      <c r="F6">
        <f>INT(3+M6*H6)</f>
        <v>3</v>
      </c>
      <c r="G6">
        <v>0.8</v>
      </c>
      <c r="H6">
        <v>1</v>
      </c>
      <c r="I6">
        <v>0</v>
      </c>
      <c r="J6">
        <f>1+INT(M6*I6)</f>
        <v>1</v>
      </c>
      <c r="K6">
        <v>5</v>
      </c>
      <c r="L6">
        <v>1</v>
      </c>
      <c r="M6">
        <v>0</v>
      </c>
    </row>
    <row r="7" spans="1:15" x14ac:dyDescent="0.3">
      <c r="A7" t="s">
        <v>55</v>
      </c>
      <c r="B7" t="s">
        <v>113</v>
      </c>
      <c r="C7" t="s">
        <v>107</v>
      </c>
      <c r="D7" t="s">
        <v>9</v>
      </c>
      <c r="E7">
        <f>INT(2+M7*G7)</f>
        <v>2</v>
      </c>
      <c r="F7">
        <f>INT(3+M7*H7)</f>
        <v>3</v>
      </c>
      <c r="G7">
        <v>0.8</v>
      </c>
      <c r="H7">
        <v>1</v>
      </c>
      <c r="I7">
        <v>0</v>
      </c>
      <c r="J7">
        <f t="shared" ref="J7:J11" si="1">1+INT(M7*I7)</f>
        <v>1</v>
      </c>
      <c r="K7">
        <v>4</v>
      </c>
      <c r="L7">
        <v>1</v>
      </c>
      <c r="M7">
        <v>0</v>
      </c>
    </row>
    <row r="8" spans="1:15" x14ac:dyDescent="0.3">
      <c r="A8" t="s">
        <v>56</v>
      </c>
      <c r="B8" t="s">
        <v>127</v>
      </c>
      <c r="C8" t="s">
        <v>123</v>
      </c>
      <c r="D8" t="s">
        <v>9</v>
      </c>
      <c r="E8">
        <f>INT(2+M8*G8)</f>
        <v>2</v>
      </c>
      <c r="F8">
        <f t="shared" ref="F8" si="2">INT(3+M8*H8)</f>
        <v>3</v>
      </c>
      <c r="G8">
        <v>1</v>
      </c>
      <c r="H8">
        <v>1.2</v>
      </c>
      <c r="I8">
        <v>0</v>
      </c>
      <c r="J8">
        <f>1+INT(M8*I8)</f>
        <v>1</v>
      </c>
      <c r="K8">
        <v>5</v>
      </c>
      <c r="L8">
        <v>1</v>
      </c>
      <c r="M8">
        <v>0</v>
      </c>
    </row>
    <row r="9" spans="1:15" x14ac:dyDescent="0.3">
      <c r="A9" t="s">
        <v>57</v>
      </c>
      <c r="B9" t="s">
        <v>15</v>
      </c>
      <c r="C9" t="s">
        <v>5</v>
      </c>
      <c r="D9" t="s">
        <v>9</v>
      </c>
      <c r="E9">
        <f>INT(2+M9*G9)</f>
        <v>2</v>
      </c>
      <c r="F9">
        <f>INT(2+M9*H9)</f>
        <v>2</v>
      </c>
      <c r="G9">
        <v>1.2</v>
      </c>
      <c r="H9">
        <v>1.2</v>
      </c>
      <c r="I9">
        <v>0</v>
      </c>
      <c r="J9">
        <f t="shared" si="1"/>
        <v>1</v>
      </c>
      <c r="K9">
        <v>5</v>
      </c>
      <c r="L9">
        <v>1</v>
      </c>
      <c r="M9">
        <v>0</v>
      </c>
    </row>
    <row r="10" spans="1:15" x14ac:dyDescent="0.3">
      <c r="A10" t="s">
        <v>58</v>
      </c>
      <c r="B10" t="s">
        <v>17</v>
      </c>
      <c r="C10" t="s">
        <v>3</v>
      </c>
      <c r="D10" t="s">
        <v>9</v>
      </c>
      <c r="E10">
        <f t="shared" si="0"/>
        <v>1</v>
      </c>
      <c r="F10">
        <f>INT(2+M10*H10)</f>
        <v>2</v>
      </c>
      <c r="G10">
        <v>0.4</v>
      </c>
      <c r="H10">
        <v>0.7</v>
      </c>
      <c r="I10">
        <v>0</v>
      </c>
      <c r="J10">
        <f>1+INT(M10*I10)</f>
        <v>1</v>
      </c>
      <c r="K10">
        <v>5</v>
      </c>
      <c r="L10">
        <v>2</v>
      </c>
      <c r="M10">
        <v>0</v>
      </c>
    </row>
    <row r="11" spans="1:15" x14ac:dyDescent="0.3">
      <c r="A11" t="s">
        <v>59</v>
      </c>
      <c r="B11" t="s">
        <v>98</v>
      </c>
      <c r="C11" t="s">
        <v>97</v>
      </c>
      <c r="D11" t="s">
        <v>9</v>
      </c>
      <c r="E11">
        <f>INT(2+M11*G11)</f>
        <v>2</v>
      </c>
      <c r="F11">
        <f>INT(3+M11*H11)</f>
        <v>3</v>
      </c>
      <c r="G11">
        <v>0.5</v>
      </c>
      <c r="H11">
        <v>0.9</v>
      </c>
      <c r="I11">
        <v>0</v>
      </c>
      <c r="J11">
        <f t="shared" si="1"/>
        <v>1</v>
      </c>
      <c r="K11">
        <v>5</v>
      </c>
      <c r="L11">
        <v>1</v>
      </c>
      <c r="M11">
        <v>0</v>
      </c>
    </row>
    <row r="12" spans="1:15" x14ac:dyDescent="0.3">
      <c r="A12" t="s">
        <v>60</v>
      </c>
      <c r="B12" t="s">
        <v>91</v>
      </c>
      <c r="C12" t="s">
        <v>88</v>
      </c>
      <c r="D12" t="s">
        <v>9</v>
      </c>
      <c r="E12">
        <f>INT(2+M12*G12)</f>
        <v>2</v>
      </c>
      <c r="F12">
        <f>INT(2+M12*H12)</f>
        <v>2</v>
      </c>
      <c r="G12">
        <v>0.7</v>
      </c>
      <c r="H12">
        <v>1</v>
      </c>
      <c r="I12">
        <v>0</v>
      </c>
      <c r="J12">
        <f>1+INT(M12*I12)</f>
        <v>1</v>
      </c>
      <c r="K12">
        <v>5</v>
      </c>
      <c r="L12">
        <v>1</v>
      </c>
      <c r="M12">
        <v>0</v>
      </c>
    </row>
    <row r="13" spans="1:15" x14ac:dyDescent="0.3">
      <c r="A13" t="s">
        <v>61</v>
      </c>
      <c r="B13" t="s">
        <v>118</v>
      </c>
      <c r="C13" t="s">
        <v>112</v>
      </c>
      <c r="D13" t="s">
        <v>9</v>
      </c>
      <c r="E13">
        <f>INT(2+M13*G13)</f>
        <v>2</v>
      </c>
      <c r="F13">
        <f>INT(2+M13*H13)</f>
        <v>2</v>
      </c>
      <c r="G13">
        <v>0.5</v>
      </c>
      <c r="H13">
        <v>1</v>
      </c>
      <c r="I13">
        <v>0</v>
      </c>
      <c r="J13">
        <f>1+INT(M13*I13)</f>
        <v>1</v>
      </c>
      <c r="K13">
        <v>5</v>
      </c>
      <c r="L13">
        <v>1</v>
      </c>
      <c r="M13">
        <v>0</v>
      </c>
    </row>
    <row r="14" spans="1:15" x14ac:dyDescent="0.3">
      <c r="A14" t="s">
        <v>62</v>
      </c>
      <c r="B14" t="s">
        <v>116</v>
      </c>
      <c r="C14" t="s">
        <v>108</v>
      </c>
      <c r="D14" t="s">
        <v>9</v>
      </c>
      <c r="E14">
        <f t="shared" si="0"/>
        <v>1</v>
      </c>
      <c r="F14">
        <f>INT(2+M14*H14)</f>
        <v>2</v>
      </c>
      <c r="G14">
        <v>0.8</v>
      </c>
      <c r="H14">
        <v>1</v>
      </c>
      <c r="I14">
        <v>0</v>
      </c>
      <c r="J14">
        <f>1+INT(M14*I14)</f>
        <v>1</v>
      </c>
      <c r="K14">
        <v>4</v>
      </c>
      <c r="L14">
        <v>1</v>
      </c>
      <c r="M14">
        <v>0</v>
      </c>
    </row>
    <row r="15" spans="1:15" x14ac:dyDescent="0.3">
      <c r="A15" t="s">
        <v>145</v>
      </c>
      <c r="B15" t="s">
        <v>124</v>
      </c>
      <c r="C15" t="s">
        <v>122</v>
      </c>
      <c r="D15" t="s">
        <v>9</v>
      </c>
      <c r="E15">
        <f>INT(1+M15*G15)</f>
        <v>1</v>
      </c>
      <c r="F15">
        <f>INT(4+M15*H15)</f>
        <v>4</v>
      </c>
      <c r="G15">
        <v>0.9</v>
      </c>
      <c r="H15">
        <v>0.9</v>
      </c>
      <c r="I15">
        <v>0</v>
      </c>
      <c r="J15">
        <f>1+INT(M15*I15)</f>
        <v>1</v>
      </c>
      <c r="K15">
        <v>5</v>
      </c>
      <c r="L15">
        <v>1</v>
      </c>
      <c r="M1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67A8-248E-4BF5-9F76-ADF2E29F758A}">
  <dimension ref="A1:O15"/>
  <sheetViews>
    <sheetView workbookViewId="0">
      <selection activeCell="M16" sqref="A16:M39"/>
    </sheetView>
  </sheetViews>
  <sheetFormatPr defaultRowHeight="16.5" x14ac:dyDescent="0.3"/>
  <cols>
    <col min="1" max="1" width="5.625" bestFit="1" customWidth="1"/>
    <col min="2" max="3" width="15.875" bestFit="1" customWidth="1"/>
    <col min="4" max="4" width="5.25" bestFit="1" customWidth="1"/>
    <col min="5" max="6" width="11.625" bestFit="1" customWidth="1"/>
    <col min="7" max="7" width="16.5" bestFit="1" customWidth="1"/>
    <col min="8" max="8" width="15.875" bestFit="1" customWidth="1"/>
    <col min="9" max="9" width="13.75" bestFit="1" customWidth="1"/>
    <col min="10" max="10" width="14.375" bestFit="1" customWidth="1"/>
  </cols>
  <sheetData>
    <row r="1" spans="1:15" x14ac:dyDescent="0.3">
      <c r="A1" s="1" t="s">
        <v>28</v>
      </c>
      <c r="B1" s="1" t="s">
        <v>4</v>
      </c>
      <c r="C1" s="1" t="s">
        <v>7</v>
      </c>
      <c r="D1" s="1" t="s">
        <v>8</v>
      </c>
      <c r="E1" s="1" t="s">
        <v>23</v>
      </c>
      <c r="F1" s="1" t="s">
        <v>22</v>
      </c>
      <c r="G1" s="1" t="s">
        <v>133</v>
      </c>
      <c r="H1" s="1" t="s">
        <v>134</v>
      </c>
      <c r="I1" s="1" t="s">
        <v>135</v>
      </c>
      <c r="J1" s="1" t="s">
        <v>24</v>
      </c>
      <c r="K1" s="1" t="s">
        <v>25</v>
      </c>
      <c r="L1" s="1" t="s">
        <v>120</v>
      </c>
      <c r="M1" s="1" t="s">
        <v>132</v>
      </c>
      <c r="N1" s="1"/>
      <c r="O1" s="1"/>
    </row>
    <row r="2" spans="1:15" x14ac:dyDescent="0.3">
      <c r="A2" t="s">
        <v>63</v>
      </c>
      <c r="B2" t="s">
        <v>19</v>
      </c>
      <c r="D2" t="s">
        <v>21</v>
      </c>
      <c r="E2">
        <f>INT(1+M2*G2)</f>
        <v>1</v>
      </c>
      <c r="F2">
        <f>INT(2+M2*H2)</f>
        <v>2</v>
      </c>
      <c r="G2">
        <v>1</v>
      </c>
      <c r="H2">
        <v>1</v>
      </c>
      <c r="I2">
        <v>0</v>
      </c>
      <c r="J2">
        <f>1+INT(M2*I2)</f>
        <v>1</v>
      </c>
      <c r="K2">
        <v>5</v>
      </c>
      <c r="L2">
        <v>1</v>
      </c>
      <c r="M2">
        <v>0</v>
      </c>
    </row>
    <row r="3" spans="1:15" x14ac:dyDescent="0.3">
      <c r="A3" t="s">
        <v>64</v>
      </c>
      <c r="B3" t="s">
        <v>20</v>
      </c>
      <c r="D3" t="s">
        <v>21</v>
      </c>
      <c r="E3">
        <f>INT(2+M3*G3)</f>
        <v>2</v>
      </c>
      <c r="F3">
        <f>INT(6+M3*H3)</f>
        <v>6</v>
      </c>
      <c r="G3">
        <v>1.4</v>
      </c>
      <c r="H3">
        <v>2</v>
      </c>
      <c r="I3">
        <v>0</v>
      </c>
      <c r="J3">
        <f>1+INT(M3*I3)</f>
        <v>1</v>
      </c>
      <c r="K3">
        <v>2</v>
      </c>
      <c r="L3">
        <v>1</v>
      </c>
      <c r="M3">
        <v>0</v>
      </c>
    </row>
    <row r="4" spans="1:15" x14ac:dyDescent="0.3">
      <c r="A4" t="s">
        <v>65</v>
      </c>
      <c r="B4" t="s">
        <v>26</v>
      </c>
      <c r="C4" t="s">
        <v>200</v>
      </c>
      <c r="D4" t="s">
        <v>21</v>
      </c>
      <c r="E4">
        <f>INT(3+M4*G4)</f>
        <v>3</v>
      </c>
      <c r="F4">
        <f>INT(3+M4*H4)</f>
        <v>3</v>
      </c>
      <c r="G4">
        <v>2.7</v>
      </c>
      <c r="H4">
        <v>3.7</v>
      </c>
      <c r="I4">
        <v>0.15</v>
      </c>
      <c r="J4">
        <f t="shared" ref="J4:J14" si="0">1+INT(M4*I4)</f>
        <v>1</v>
      </c>
      <c r="K4">
        <v>0</v>
      </c>
      <c r="L4">
        <v>1</v>
      </c>
      <c r="M4">
        <v>0</v>
      </c>
    </row>
    <row r="5" spans="1:15" x14ac:dyDescent="0.3">
      <c r="A5" t="s">
        <v>66</v>
      </c>
      <c r="B5" t="s">
        <v>128</v>
      </c>
      <c r="D5" t="s">
        <v>21</v>
      </c>
      <c r="E5">
        <f>INT(3+M5*G5)</f>
        <v>3</v>
      </c>
      <c r="F5">
        <f>INT(5+M5*H5)</f>
        <v>5</v>
      </c>
      <c r="G5">
        <v>1.4</v>
      </c>
      <c r="H5">
        <v>2</v>
      </c>
      <c r="I5">
        <v>0</v>
      </c>
      <c r="J5">
        <f t="shared" si="0"/>
        <v>1</v>
      </c>
      <c r="K5">
        <v>2</v>
      </c>
      <c r="L5">
        <v>1</v>
      </c>
      <c r="M5">
        <v>0</v>
      </c>
    </row>
    <row r="6" spans="1:15" x14ac:dyDescent="0.3">
      <c r="A6" t="s">
        <v>104</v>
      </c>
      <c r="B6" t="s">
        <v>129</v>
      </c>
      <c r="D6" t="s">
        <v>21</v>
      </c>
      <c r="E6">
        <f>INT(1+M6*G6)</f>
        <v>1</v>
      </c>
      <c r="F6">
        <f>INT(3+M6*H6)</f>
        <v>3</v>
      </c>
      <c r="G6">
        <v>0.8</v>
      </c>
      <c r="H6">
        <v>1</v>
      </c>
      <c r="I6">
        <v>0</v>
      </c>
      <c r="J6">
        <f t="shared" si="0"/>
        <v>1</v>
      </c>
      <c r="K6">
        <v>5</v>
      </c>
      <c r="L6">
        <v>1</v>
      </c>
      <c r="M6">
        <v>0</v>
      </c>
    </row>
    <row r="7" spans="1:15" x14ac:dyDescent="0.3">
      <c r="A7" t="s">
        <v>105</v>
      </c>
      <c r="B7" t="s">
        <v>130</v>
      </c>
      <c r="C7" t="s">
        <v>199</v>
      </c>
      <c r="D7" t="s">
        <v>21</v>
      </c>
      <c r="E7">
        <f>INT(1+M7*G7)</f>
        <v>1</v>
      </c>
      <c r="F7">
        <f>INT(1+M7*H7)</f>
        <v>1</v>
      </c>
      <c r="G7">
        <v>0</v>
      </c>
      <c r="H7">
        <v>0</v>
      </c>
      <c r="I7">
        <v>0</v>
      </c>
      <c r="J7">
        <f>0+INT(M7*I7)</f>
        <v>0</v>
      </c>
      <c r="K7">
        <v>0</v>
      </c>
      <c r="L7">
        <v>1</v>
      </c>
      <c r="M7">
        <v>0</v>
      </c>
    </row>
    <row r="8" spans="1:15" x14ac:dyDescent="0.3">
      <c r="A8" t="s">
        <v>106</v>
      </c>
      <c r="B8" t="s">
        <v>131</v>
      </c>
      <c r="C8" t="s">
        <v>26</v>
      </c>
      <c r="D8" t="s">
        <v>21</v>
      </c>
      <c r="E8">
        <f>INT(3+M8*G8)</f>
        <v>3</v>
      </c>
      <c r="F8">
        <f>INT(3+M8*H8)</f>
        <v>3</v>
      </c>
      <c r="G8">
        <v>1.35</v>
      </c>
      <c r="H8">
        <v>1.35</v>
      </c>
      <c r="I8">
        <v>0</v>
      </c>
      <c r="J8">
        <f t="shared" si="0"/>
        <v>1</v>
      </c>
      <c r="K8">
        <v>3</v>
      </c>
      <c r="L8">
        <v>1</v>
      </c>
      <c r="M8">
        <v>0</v>
      </c>
    </row>
    <row r="9" spans="1:15" x14ac:dyDescent="0.3">
      <c r="A9" t="s">
        <v>147</v>
      </c>
      <c r="B9" t="s">
        <v>154</v>
      </c>
      <c r="C9" t="s">
        <v>26</v>
      </c>
      <c r="D9" t="s">
        <v>21</v>
      </c>
      <c r="E9">
        <f t="shared" ref="E9:E10" si="1">INT(1+M9*G9)</f>
        <v>1</v>
      </c>
      <c r="F9">
        <f t="shared" ref="F9:F10" si="2">INT(3+M9*H9)</f>
        <v>3</v>
      </c>
      <c r="G9">
        <v>1.3</v>
      </c>
      <c r="H9">
        <v>1.4</v>
      </c>
      <c r="I9">
        <v>0</v>
      </c>
      <c r="J9">
        <f t="shared" si="0"/>
        <v>1</v>
      </c>
      <c r="K9">
        <v>4</v>
      </c>
      <c r="L9">
        <v>1</v>
      </c>
      <c r="M9">
        <v>0</v>
      </c>
    </row>
    <row r="10" spans="1:15" x14ac:dyDescent="0.3">
      <c r="A10" t="s">
        <v>148</v>
      </c>
      <c r="B10" t="s">
        <v>155</v>
      </c>
      <c r="C10" t="s">
        <v>26</v>
      </c>
      <c r="D10" t="s">
        <v>21</v>
      </c>
      <c r="E10">
        <f t="shared" si="1"/>
        <v>1</v>
      </c>
      <c r="F10">
        <f t="shared" si="2"/>
        <v>3</v>
      </c>
      <c r="G10">
        <v>1</v>
      </c>
      <c r="H10">
        <v>1.4</v>
      </c>
      <c r="I10">
        <v>0</v>
      </c>
      <c r="J10">
        <f t="shared" si="0"/>
        <v>1</v>
      </c>
      <c r="K10">
        <v>4</v>
      </c>
      <c r="L10">
        <v>1</v>
      </c>
      <c r="M10">
        <v>0</v>
      </c>
    </row>
    <row r="11" spans="1:15" x14ac:dyDescent="0.3">
      <c r="A11" t="s">
        <v>149</v>
      </c>
      <c r="B11" t="s">
        <v>170</v>
      </c>
      <c r="C11" t="s">
        <v>0</v>
      </c>
      <c r="D11" t="s">
        <v>21</v>
      </c>
      <c r="E11">
        <f>INT(0+M11*G11)</f>
        <v>0</v>
      </c>
      <c r="F11">
        <f>INT(7+M11*H11)</f>
        <v>7</v>
      </c>
      <c r="G11">
        <v>0</v>
      </c>
      <c r="H11">
        <v>3</v>
      </c>
      <c r="I11">
        <v>0</v>
      </c>
      <c r="J11">
        <f t="shared" si="0"/>
        <v>1</v>
      </c>
      <c r="K11">
        <v>1</v>
      </c>
      <c r="L11">
        <v>1</v>
      </c>
      <c r="M11">
        <v>0</v>
      </c>
    </row>
    <row r="12" spans="1:15" x14ac:dyDescent="0.3">
      <c r="A12" t="s">
        <v>150</v>
      </c>
      <c r="B12" t="s">
        <v>171</v>
      </c>
      <c r="C12" t="s">
        <v>0</v>
      </c>
      <c r="D12" t="s">
        <v>21</v>
      </c>
      <c r="E12">
        <f>INT(0+M12*G12)</f>
        <v>0</v>
      </c>
      <c r="F12">
        <f>INT(6+M12*H12)</f>
        <v>6</v>
      </c>
      <c r="G12">
        <v>0</v>
      </c>
      <c r="H12">
        <v>3.5</v>
      </c>
      <c r="I12">
        <v>0</v>
      </c>
      <c r="J12">
        <f t="shared" si="0"/>
        <v>1</v>
      </c>
      <c r="K12">
        <v>1</v>
      </c>
      <c r="L12">
        <v>1</v>
      </c>
      <c r="M12">
        <v>0</v>
      </c>
    </row>
    <row r="13" spans="1:15" x14ac:dyDescent="0.3">
      <c r="A13" t="s">
        <v>151</v>
      </c>
      <c r="B13" t="s">
        <v>169</v>
      </c>
      <c r="C13" t="s">
        <v>0</v>
      </c>
      <c r="D13" t="s">
        <v>21</v>
      </c>
      <c r="E13">
        <f>INT(0+M13*G13)</f>
        <v>0</v>
      </c>
      <c r="F13">
        <f>INT(6+M13*H13)</f>
        <v>6</v>
      </c>
      <c r="G13">
        <v>0</v>
      </c>
      <c r="H13">
        <v>4</v>
      </c>
      <c r="I13">
        <v>0</v>
      </c>
      <c r="J13">
        <f t="shared" si="0"/>
        <v>1</v>
      </c>
      <c r="K13">
        <v>1</v>
      </c>
      <c r="L13">
        <v>1</v>
      </c>
      <c r="M13">
        <v>0</v>
      </c>
    </row>
    <row r="14" spans="1:15" x14ac:dyDescent="0.3">
      <c r="A14" t="s">
        <v>152</v>
      </c>
      <c r="B14" t="s">
        <v>174</v>
      </c>
      <c r="C14" t="s">
        <v>0</v>
      </c>
      <c r="D14" t="s">
        <v>21</v>
      </c>
      <c r="E14">
        <f>INT(2+M14*G14)</f>
        <v>2</v>
      </c>
      <c r="F14">
        <f>INT(4+M14*H14)</f>
        <v>4</v>
      </c>
      <c r="G14">
        <v>1.4</v>
      </c>
      <c r="H14">
        <v>1.7</v>
      </c>
      <c r="I14">
        <v>0</v>
      </c>
      <c r="J14">
        <f t="shared" si="0"/>
        <v>1</v>
      </c>
      <c r="K14">
        <v>1</v>
      </c>
      <c r="L14">
        <v>1</v>
      </c>
      <c r="M14">
        <v>0</v>
      </c>
    </row>
    <row r="15" spans="1:15" x14ac:dyDescent="0.3">
      <c r="A15" t="s">
        <v>153</v>
      </c>
      <c r="B15" t="s">
        <v>175</v>
      </c>
      <c r="C15" t="s">
        <v>0</v>
      </c>
      <c r="D15" t="s">
        <v>21</v>
      </c>
      <c r="E15">
        <f>INT(8+M15*G15)</f>
        <v>8</v>
      </c>
      <c r="F15">
        <f>INT(8+M15*H15)</f>
        <v>8</v>
      </c>
      <c r="G15">
        <v>1.5</v>
      </c>
      <c r="H15">
        <v>1.5</v>
      </c>
      <c r="I15">
        <v>0</v>
      </c>
      <c r="J15">
        <f>2+INT(M15*I15)</f>
        <v>2</v>
      </c>
      <c r="K15">
        <v>0</v>
      </c>
      <c r="L15">
        <v>1</v>
      </c>
      <c r="M1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90C7-0FFC-4DDD-829B-2EA2FC4DE81C}">
  <dimension ref="A1:O15"/>
  <sheetViews>
    <sheetView tabSelected="1" workbookViewId="0">
      <selection activeCell="M16" sqref="A16:M21"/>
    </sheetView>
  </sheetViews>
  <sheetFormatPr defaultRowHeight="16.5" x14ac:dyDescent="0.3"/>
  <cols>
    <col min="1" max="1" width="5.625" bestFit="1" customWidth="1"/>
    <col min="2" max="3" width="15.875" bestFit="1" customWidth="1"/>
    <col min="4" max="4" width="5.25" bestFit="1" customWidth="1"/>
    <col min="5" max="6" width="11.625" bestFit="1" customWidth="1"/>
    <col min="7" max="7" width="16.5" bestFit="1" customWidth="1"/>
    <col min="8" max="8" width="15.875" bestFit="1" customWidth="1"/>
    <col min="9" max="9" width="13.75" bestFit="1" customWidth="1"/>
    <col min="10" max="10" width="14.375" bestFit="1" customWidth="1"/>
  </cols>
  <sheetData>
    <row r="1" spans="1:15" x14ac:dyDescent="0.3">
      <c r="A1" s="1" t="s">
        <v>28</v>
      </c>
      <c r="B1" s="1" t="s">
        <v>4</v>
      </c>
      <c r="C1" s="1" t="s">
        <v>7</v>
      </c>
      <c r="D1" s="1" t="s">
        <v>8</v>
      </c>
      <c r="E1" s="1" t="s">
        <v>23</v>
      </c>
      <c r="F1" s="1" t="s">
        <v>22</v>
      </c>
      <c r="G1" s="1" t="s">
        <v>133</v>
      </c>
      <c r="H1" s="1" t="s">
        <v>134</v>
      </c>
      <c r="I1" s="1" t="s">
        <v>135</v>
      </c>
      <c r="J1" s="1" t="s">
        <v>24</v>
      </c>
      <c r="K1" s="1" t="s">
        <v>25</v>
      </c>
      <c r="L1" s="1" t="s">
        <v>120</v>
      </c>
      <c r="M1" s="1" t="s">
        <v>132</v>
      </c>
      <c r="N1" s="1"/>
      <c r="O1" s="1"/>
    </row>
    <row r="2" spans="1:15" x14ac:dyDescent="0.3">
      <c r="A2" t="s">
        <v>67</v>
      </c>
      <c r="B2" t="s">
        <v>12</v>
      </c>
      <c r="C2" t="s">
        <v>0</v>
      </c>
      <c r="D2" t="s">
        <v>10</v>
      </c>
      <c r="E2">
        <f>INT(1+M2*G2)</f>
        <v>1</v>
      </c>
      <c r="F2">
        <f>INT(4+M2*H2)</f>
        <v>4</v>
      </c>
      <c r="G2">
        <v>0</v>
      </c>
      <c r="H2">
        <v>4.7</v>
      </c>
      <c r="I2">
        <v>0</v>
      </c>
      <c r="J2">
        <f>1+INT(M2*I2)</f>
        <v>1</v>
      </c>
      <c r="K2">
        <v>0</v>
      </c>
      <c r="L2">
        <v>1</v>
      </c>
      <c r="M2">
        <v>0</v>
      </c>
    </row>
    <row r="3" spans="1:15" x14ac:dyDescent="0.3">
      <c r="A3" t="s">
        <v>68</v>
      </c>
      <c r="B3" t="s">
        <v>13</v>
      </c>
      <c r="C3" t="s">
        <v>1</v>
      </c>
      <c r="D3" t="s">
        <v>10</v>
      </c>
      <c r="E3">
        <f>INT(2+M3*G3)</f>
        <v>2</v>
      </c>
      <c r="F3">
        <f>INT(3+M3*H3)</f>
        <v>3</v>
      </c>
      <c r="G3">
        <v>1</v>
      </c>
      <c r="H3">
        <v>1.2</v>
      </c>
      <c r="I3">
        <v>0</v>
      </c>
      <c r="J3">
        <f>2+INT(I3*M3)</f>
        <v>2</v>
      </c>
      <c r="K3">
        <v>0</v>
      </c>
      <c r="L3">
        <v>1</v>
      </c>
      <c r="M3">
        <v>0</v>
      </c>
    </row>
    <row r="4" spans="1:15" x14ac:dyDescent="0.3">
      <c r="A4" t="s">
        <v>69</v>
      </c>
      <c r="B4" t="s">
        <v>99</v>
      </c>
      <c r="C4" t="s">
        <v>95</v>
      </c>
      <c r="D4" t="s">
        <v>10</v>
      </c>
      <c r="E4">
        <f>INT(1+M4*G4)</f>
        <v>1</v>
      </c>
      <c r="F4">
        <f>INT(5+M4*H4)</f>
        <v>5</v>
      </c>
      <c r="G4">
        <v>2.2999999999999998</v>
      </c>
      <c r="H4">
        <v>2</v>
      </c>
      <c r="I4">
        <v>0</v>
      </c>
      <c r="J4">
        <f t="shared" ref="J4:J13" si="0">1+INT(M4*I4)</f>
        <v>1</v>
      </c>
      <c r="K4">
        <v>0</v>
      </c>
      <c r="L4">
        <v>1</v>
      </c>
      <c r="M4">
        <v>0</v>
      </c>
    </row>
    <row r="5" spans="1:15" x14ac:dyDescent="0.3">
      <c r="A5" t="s">
        <v>70</v>
      </c>
      <c r="B5" t="s">
        <v>89</v>
      </c>
      <c r="C5" t="s">
        <v>87</v>
      </c>
      <c r="D5" t="s">
        <v>10</v>
      </c>
      <c r="E5">
        <f>INT(2+M5*G5)</f>
        <v>2</v>
      </c>
      <c r="F5">
        <f>INT(4+M5*H5)</f>
        <v>4</v>
      </c>
      <c r="G5">
        <v>2.7</v>
      </c>
      <c r="H5">
        <v>3.4</v>
      </c>
      <c r="I5">
        <v>0.3</v>
      </c>
      <c r="J5">
        <f t="shared" si="0"/>
        <v>1</v>
      </c>
      <c r="K5">
        <v>0</v>
      </c>
      <c r="L5">
        <v>1</v>
      </c>
      <c r="M5">
        <v>0</v>
      </c>
    </row>
    <row r="6" spans="1:15" x14ac:dyDescent="0.3">
      <c r="A6" t="s">
        <v>71</v>
      </c>
      <c r="B6" t="s">
        <v>185</v>
      </c>
      <c r="C6" t="s">
        <v>111</v>
      </c>
      <c r="D6" t="s">
        <v>10</v>
      </c>
      <c r="E6">
        <f>INT(3+M6*G6)</f>
        <v>3</v>
      </c>
      <c r="F6">
        <f>INT(5+M6*H6)</f>
        <v>5</v>
      </c>
      <c r="G6">
        <v>1.9</v>
      </c>
      <c r="H6">
        <v>2.2000000000000002</v>
      </c>
      <c r="I6">
        <v>0</v>
      </c>
      <c r="J6">
        <f t="shared" si="0"/>
        <v>1</v>
      </c>
      <c r="K6">
        <v>0</v>
      </c>
      <c r="L6">
        <v>1</v>
      </c>
      <c r="M6">
        <v>0</v>
      </c>
    </row>
    <row r="7" spans="1:15" x14ac:dyDescent="0.3">
      <c r="A7" t="s">
        <v>72</v>
      </c>
      <c r="B7" t="s">
        <v>114</v>
      </c>
      <c r="C7" t="s">
        <v>107</v>
      </c>
      <c r="D7" t="s">
        <v>10</v>
      </c>
      <c r="E7">
        <f>INT(4+M7*G7)</f>
        <v>4</v>
      </c>
      <c r="F7">
        <f>INT(5+M7*H7)</f>
        <v>5</v>
      </c>
      <c r="G7">
        <v>1.8</v>
      </c>
      <c r="H7">
        <v>1.8</v>
      </c>
      <c r="I7">
        <v>0</v>
      </c>
      <c r="J7">
        <f t="shared" si="0"/>
        <v>1</v>
      </c>
      <c r="K7">
        <v>0</v>
      </c>
      <c r="L7">
        <v>1</v>
      </c>
      <c r="M7">
        <v>0</v>
      </c>
    </row>
    <row r="8" spans="1:15" x14ac:dyDescent="0.3">
      <c r="A8" t="s">
        <v>73</v>
      </c>
      <c r="B8" t="s">
        <v>126</v>
      </c>
      <c r="C8" t="s">
        <v>123</v>
      </c>
      <c r="D8" t="s">
        <v>10</v>
      </c>
      <c r="E8">
        <f>INT(9+M8*G8)</f>
        <v>9</v>
      </c>
      <c r="F8">
        <f>INT(9+M8*H8)</f>
        <v>9</v>
      </c>
      <c r="G8">
        <v>0.15</v>
      </c>
      <c r="H8">
        <v>0.15</v>
      </c>
      <c r="I8">
        <v>0.15</v>
      </c>
      <c r="J8">
        <f t="shared" si="0"/>
        <v>1</v>
      </c>
      <c r="K8">
        <v>0</v>
      </c>
      <c r="L8">
        <v>1</v>
      </c>
      <c r="M8">
        <v>0</v>
      </c>
    </row>
    <row r="9" spans="1:15" x14ac:dyDescent="0.3">
      <c r="A9" t="s">
        <v>74</v>
      </c>
      <c r="B9" t="s">
        <v>16</v>
      </c>
      <c r="C9" t="s">
        <v>5</v>
      </c>
      <c r="D9" t="s">
        <v>10</v>
      </c>
      <c r="E9">
        <f>INT(4+M9*G9)</f>
        <v>4</v>
      </c>
      <c r="F9">
        <f>INT(4+M9*H9)</f>
        <v>4</v>
      </c>
      <c r="G9">
        <v>1.6</v>
      </c>
      <c r="H9">
        <v>1.6</v>
      </c>
      <c r="I9">
        <v>0</v>
      </c>
      <c r="J9">
        <f t="shared" si="0"/>
        <v>1</v>
      </c>
      <c r="K9">
        <v>0</v>
      </c>
      <c r="L9">
        <v>1</v>
      </c>
      <c r="M9">
        <v>0</v>
      </c>
    </row>
    <row r="10" spans="1:15" x14ac:dyDescent="0.3">
      <c r="A10" t="s">
        <v>93</v>
      </c>
      <c r="B10" t="s">
        <v>18</v>
      </c>
      <c r="C10" t="s">
        <v>3</v>
      </c>
      <c r="D10" t="s">
        <v>10</v>
      </c>
      <c r="E10">
        <f>INT(2+M10*G10)</f>
        <v>2</v>
      </c>
      <c r="F10">
        <f>INT(4+M10*H10)</f>
        <v>4</v>
      </c>
      <c r="G10">
        <v>1.7</v>
      </c>
      <c r="H10">
        <v>1.7</v>
      </c>
      <c r="I10">
        <v>0</v>
      </c>
      <c r="J10">
        <f t="shared" si="0"/>
        <v>1</v>
      </c>
      <c r="K10">
        <v>0</v>
      </c>
      <c r="L10">
        <v>1</v>
      </c>
      <c r="M10">
        <v>0</v>
      </c>
    </row>
    <row r="11" spans="1:15" x14ac:dyDescent="0.3">
      <c r="A11" t="s">
        <v>94</v>
      </c>
      <c r="B11" t="s">
        <v>96</v>
      </c>
      <c r="C11" t="s">
        <v>97</v>
      </c>
      <c r="D11" t="s">
        <v>10</v>
      </c>
      <c r="E11">
        <f>INT(4+M11*G11)</f>
        <v>4</v>
      </c>
      <c r="F11">
        <f>INT(4+M11*H11)</f>
        <v>4</v>
      </c>
      <c r="G11">
        <v>1</v>
      </c>
      <c r="H11">
        <v>2.4</v>
      </c>
      <c r="I11">
        <v>0</v>
      </c>
      <c r="J11">
        <f t="shared" si="0"/>
        <v>1</v>
      </c>
      <c r="K11">
        <v>0</v>
      </c>
      <c r="L11">
        <v>1</v>
      </c>
      <c r="M11">
        <v>0</v>
      </c>
    </row>
    <row r="12" spans="1:15" x14ac:dyDescent="0.3">
      <c r="A12" t="s">
        <v>100</v>
      </c>
      <c r="B12" t="s">
        <v>92</v>
      </c>
      <c r="C12" t="s">
        <v>88</v>
      </c>
      <c r="D12" t="s">
        <v>10</v>
      </c>
      <c r="E12">
        <f>INT(5+M12*G12)</f>
        <v>5</v>
      </c>
      <c r="F12">
        <f>INT(6+M12*H12)</f>
        <v>6</v>
      </c>
      <c r="G12">
        <v>2.2000000000000002</v>
      </c>
      <c r="H12">
        <v>2.4</v>
      </c>
      <c r="I12">
        <v>0</v>
      </c>
      <c r="J12">
        <f t="shared" si="0"/>
        <v>1</v>
      </c>
      <c r="K12">
        <v>0</v>
      </c>
      <c r="L12">
        <v>1</v>
      </c>
      <c r="M12">
        <v>0</v>
      </c>
    </row>
    <row r="13" spans="1:15" x14ac:dyDescent="0.3">
      <c r="A13" t="s">
        <v>101</v>
      </c>
      <c r="B13" t="s">
        <v>119</v>
      </c>
      <c r="C13" t="s">
        <v>112</v>
      </c>
      <c r="D13" t="s">
        <v>10</v>
      </c>
      <c r="E13">
        <f>INT(3+M13*G13)</f>
        <v>3</v>
      </c>
      <c r="F13">
        <f>INT(5+M13*H13)</f>
        <v>5</v>
      </c>
      <c r="G13">
        <v>2.2999999999999998</v>
      </c>
      <c r="H13">
        <v>2.6</v>
      </c>
      <c r="I13">
        <v>0</v>
      </c>
      <c r="J13">
        <f t="shared" si="0"/>
        <v>1</v>
      </c>
      <c r="K13">
        <v>0</v>
      </c>
      <c r="L13">
        <v>1</v>
      </c>
      <c r="M13">
        <v>0</v>
      </c>
    </row>
    <row r="14" spans="1:15" x14ac:dyDescent="0.3">
      <c r="A14" t="s">
        <v>102</v>
      </c>
      <c r="B14" t="s">
        <v>115</v>
      </c>
      <c r="C14" t="s">
        <v>108</v>
      </c>
      <c r="D14" t="s">
        <v>10</v>
      </c>
      <c r="E14">
        <f>INT(5+M14*G14)</f>
        <v>5</v>
      </c>
      <c r="F14">
        <f>INT(5+M14*H14)</f>
        <v>5</v>
      </c>
      <c r="G14">
        <v>2.6</v>
      </c>
      <c r="H14">
        <v>2.6</v>
      </c>
      <c r="I14">
        <v>0</v>
      </c>
      <c r="J14">
        <f>0+INT(M14*I14)</f>
        <v>0</v>
      </c>
      <c r="K14">
        <v>0</v>
      </c>
      <c r="L14">
        <v>1</v>
      </c>
      <c r="M14">
        <v>0</v>
      </c>
    </row>
    <row r="15" spans="1:15" x14ac:dyDescent="0.3">
      <c r="A15" t="s">
        <v>103</v>
      </c>
      <c r="B15" t="s">
        <v>125</v>
      </c>
      <c r="C15" t="s">
        <v>122</v>
      </c>
      <c r="D15" t="s">
        <v>10</v>
      </c>
      <c r="E15">
        <f>INT(1+M15*G15)</f>
        <v>1</v>
      </c>
      <c r="F15">
        <f>INT(3+M15*H15)</f>
        <v>3</v>
      </c>
      <c r="G15">
        <v>1.7</v>
      </c>
      <c r="H15">
        <v>1.7</v>
      </c>
      <c r="I15">
        <v>0</v>
      </c>
      <c r="J15">
        <f>1+INT(M15*I15)</f>
        <v>1</v>
      </c>
      <c r="K15">
        <v>0</v>
      </c>
      <c r="L15">
        <v>1</v>
      </c>
      <c r="M1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BEF2-5708-45A1-94CA-0F6F8CEC7363}">
  <dimension ref="A1:E12"/>
  <sheetViews>
    <sheetView workbookViewId="0">
      <pane ySplit="1" topLeftCell="A2" activePane="bottomLeft" state="frozen"/>
      <selection pane="bottomLeft" activeCell="J8" sqref="J8"/>
    </sheetView>
  </sheetViews>
  <sheetFormatPr defaultRowHeight="16.5" x14ac:dyDescent="0.3"/>
  <sheetData>
    <row r="1" spans="1:5" x14ac:dyDescent="0.3">
      <c r="A1" s="1" t="s">
        <v>28</v>
      </c>
      <c r="B1" s="1" t="s">
        <v>4</v>
      </c>
      <c r="C1" s="1" t="s">
        <v>141</v>
      </c>
      <c r="D1" s="1" t="s">
        <v>142</v>
      </c>
      <c r="E1" s="1" t="s">
        <v>143</v>
      </c>
    </row>
    <row r="2" spans="1:5" x14ac:dyDescent="0.3">
      <c r="A2" t="s">
        <v>29</v>
      </c>
      <c r="B2" t="s">
        <v>27</v>
      </c>
      <c r="C2">
        <v>7</v>
      </c>
      <c r="D2">
        <v>5</v>
      </c>
      <c r="E2">
        <v>2</v>
      </c>
    </row>
    <row r="3" spans="1:5" x14ac:dyDescent="0.3">
      <c r="A3" t="s">
        <v>30</v>
      </c>
      <c r="B3" t="s">
        <v>3</v>
      </c>
      <c r="C3">
        <v>5</v>
      </c>
      <c r="D3">
        <v>6</v>
      </c>
      <c r="E3">
        <v>2</v>
      </c>
    </row>
    <row r="4" spans="1:5" x14ac:dyDescent="0.3">
      <c r="A4" t="s">
        <v>33</v>
      </c>
      <c r="B4" t="s">
        <v>97</v>
      </c>
      <c r="C4">
        <v>5</v>
      </c>
      <c r="D4">
        <v>8</v>
      </c>
      <c r="E4">
        <v>3</v>
      </c>
    </row>
    <row r="5" spans="1:5" x14ac:dyDescent="0.3">
      <c r="A5" t="s">
        <v>34</v>
      </c>
      <c r="B5" t="s">
        <v>88</v>
      </c>
      <c r="C5">
        <v>6</v>
      </c>
      <c r="D5">
        <v>9</v>
      </c>
      <c r="E5">
        <v>3</v>
      </c>
    </row>
    <row r="6" spans="1:5" x14ac:dyDescent="0.3">
      <c r="A6" t="s">
        <v>35</v>
      </c>
      <c r="B6" t="s">
        <v>110</v>
      </c>
      <c r="C6">
        <v>6</v>
      </c>
      <c r="D6">
        <v>6</v>
      </c>
      <c r="E6">
        <v>2</v>
      </c>
    </row>
    <row r="7" spans="1:5" x14ac:dyDescent="0.3">
      <c r="A7" t="s">
        <v>36</v>
      </c>
      <c r="B7" t="s">
        <v>108</v>
      </c>
      <c r="C7">
        <v>7</v>
      </c>
      <c r="D7">
        <v>7</v>
      </c>
      <c r="E7">
        <v>2</v>
      </c>
    </row>
    <row r="8" spans="1:5" x14ac:dyDescent="0.3">
      <c r="A8" t="s">
        <v>37</v>
      </c>
      <c r="B8" t="s">
        <v>122</v>
      </c>
      <c r="C8">
        <v>5</v>
      </c>
      <c r="D8">
        <v>10</v>
      </c>
      <c r="E8">
        <v>3</v>
      </c>
    </row>
    <row r="9" spans="1:5" x14ac:dyDescent="0.3">
      <c r="A9" t="s">
        <v>38</v>
      </c>
    </row>
    <row r="10" spans="1:5" x14ac:dyDescent="0.3">
      <c r="A10" t="s">
        <v>39</v>
      </c>
    </row>
    <row r="11" spans="1:5" x14ac:dyDescent="0.3">
      <c r="A11" t="s">
        <v>40</v>
      </c>
    </row>
    <row r="12" spans="1:5" x14ac:dyDescent="0.3">
      <c r="A12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9861-FBAC-4974-B668-2C5739FC79AC}">
  <dimension ref="A1:Z23"/>
  <sheetViews>
    <sheetView zoomScale="85" zoomScaleNormal="85" workbookViewId="0">
      <pane ySplit="1" topLeftCell="A2" activePane="bottomLeft" state="frozen"/>
      <selection pane="bottomLeft" activeCell="G11" sqref="G11"/>
    </sheetView>
  </sheetViews>
  <sheetFormatPr defaultRowHeight="16.5" x14ac:dyDescent="0.3"/>
  <sheetData>
    <row r="1" spans="1:26" x14ac:dyDescent="0.3">
      <c r="A1" s="1" t="s">
        <v>28</v>
      </c>
      <c r="B1" s="1" t="s">
        <v>4</v>
      </c>
      <c r="C1" s="1" t="s">
        <v>75</v>
      </c>
      <c r="D1" s="1" t="s">
        <v>140</v>
      </c>
      <c r="E1" s="1" t="s">
        <v>76</v>
      </c>
      <c r="F1" s="1" t="s">
        <v>206</v>
      </c>
      <c r="G1" s="1" t="s">
        <v>177</v>
      </c>
      <c r="H1" s="1" t="s">
        <v>146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82</v>
      </c>
      <c r="N1" s="1" t="s">
        <v>81</v>
      </c>
      <c r="O1" s="1" t="s">
        <v>83</v>
      </c>
      <c r="P1" s="1" t="s">
        <v>84</v>
      </c>
      <c r="Q1" s="1" t="s">
        <v>204</v>
      </c>
      <c r="R1" s="1" t="s">
        <v>85</v>
      </c>
      <c r="S1" s="1" t="s">
        <v>86</v>
      </c>
      <c r="T1" s="1" t="s">
        <v>172</v>
      </c>
      <c r="U1" s="1" t="s">
        <v>176</v>
      </c>
      <c r="V1" s="1" t="s">
        <v>205</v>
      </c>
      <c r="W1" s="1"/>
      <c r="X1" s="1"/>
      <c r="Y1" s="1"/>
      <c r="Z1" s="1"/>
    </row>
    <row r="2" spans="1:26" x14ac:dyDescent="0.3">
      <c r="A2" t="s">
        <v>51</v>
      </c>
      <c r="B2" t="s">
        <v>11</v>
      </c>
      <c r="C2" t="b">
        <v>1</v>
      </c>
    </row>
    <row r="3" spans="1:26" x14ac:dyDescent="0.3">
      <c r="A3" t="s">
        <v>52</v>
      </c>
      <c r="B3" t="s">
        <v>14</v>
      </c>
      <c r="L3" t="s">
        <v>68</v>
      </c>
      <c r="M3" t="b">
        <v>1</v>
      </c>
    </row>
    <row r="4" spans="1:26" x14ac:dyDescent="0.3">
      <c r="A4" t="s">
        <v>144</v>
      </c>
      <c r="B4" t="s">
        <v>184</v>
      </c>
    </row>
    <row r="5" spans="1:26" x14ac:dyDescent="0.3">
      <c r="A5" t="s">
        <v>53</v>
      </c>
      <c r="B5" t="s">
        <v>90</v>
      </c>
    </row>
    <row r="6" spans="1:26" x14ac:dyDescent="0.3">
      <c r="A6" t="s">
        <v>54</v>
      </c>
      <c r="B6" t="s">
        <v>117</v>
      </c>
      <c r="P6" t="b">
        <v>1</v>
      </c>
    </row>
    <row r="7" spans="1:26" x14ac:dyDescent="0.3">
      <c r="A7" t="s">
        <v>55</v>
      </c>
      <c r="B7" t="s">
        <v>113</v>
      </c>
      <c r="F7">
        <v>-1</v>
      </c>
      <c r="S7" t="b">
        <v>1</v>
      </c>
    </row>
    <row r="8" spans="1:26" x14ac:dyDescent="0.3">
      <c r="A8" t="s">
        <v>56</v>
      </c>
      <c r="B8" t="s">
        <v>127</v>
      </c>
    </row>
    <row r="9" spans="1:26" x14ac:dyDescent="0.3">
      <c r="A9" t="s">
        <v>57</v>
      </c>
      <c r="B9" t="s">
        <v>15</v>
      </c>
    </row>
    <row r="10" spans="1:26" x14ac:dyDescent="0.3">
      <c r="A10" t="s">
        <v>58</v>
      </c>
      <c r="B10" t="s">
        <v>17</v>
      </c>
    </row>
    <row r="11" spans="1:26" x14ac:dyDescent="0.3">
      <c r="A11" t="s">
        <v>59</v>
      </c>
      <c r="B11" t="s">
        <v>98</v>
      </c>
    </row>
    <row r="12" spans="1:26" x14ac:dyDescent="0.3">
      <c r="A12" t="s">
        <v>60</v>
      </c>
      <c r="B12" t="s">
        <v>91</v>
      </c>
    </row>
    <row r="13" spans="1:26" x14ac:dyDescent="0.3">
      <c r="A13" t="s">
        <v>61</v>
      </c>
      <c r="B13" t="s">
        <v>118</v>
      </c>
      <c r="G13">
        <v>1</v>
      </c>
      <c r="I13" t="b">
        <v>1</v>
      </c>
      <c r="L13" t="s">
        <v>121</v>
      </c>
      <c r="S13" t="b">
        <v>1</v>
      </c>
    </row>
    <row r="14" spans="1:26" x14ac:dyDescent="0.3">
      <c r="A14" t="s">
        <v>62</v>
      </c>
      <c r="B14" t="s">
        <v>116</v>
      </c>
      <c r="Q14" t="b">
        <v>1</v>
      </c>
    </row>
    <row r="15" spans="1:26" x14ac:dyDescent="0.3">
      <c r="A15" t="s">
        <v>145</v>
      </c>
      <c r="B15" t="s">
        <v>124</v>
      </c>
    </row>
    <row r="16" spans="1:26" x14ac:dyDescent="0.3">
      <c r="A16" t="s">
        <v>156</v>
      </c>
    </row>
    <row r="17" spans="1:1" x14ac:dyDescent="0.3">
      <c r="A17" t="s">
        <v>157</v>
      </c>
    </row>
    <row r="18" spans="1:1" x14ac:dyDescent="0.3">
      <c r="A18" t="s">
        <v>158</v>
      </c>
    </row>
    <row r="19" spans="1:1" x14ac:dyDescent="0.3">
      <c r="A19" t="s">
        <v>159</v>
      </c>
    </row>
    <row r="20" spans="1:1" x14ac:dyDescent="0.3">
      <c r="A20" t="s">
        <v>160</v>
      </c>
    </row>
    <row r="21" spans="1:1" x14ac:dyDescent="0.3">
      <c r="A21" t="s">
        <v>161</v>
      </c>
    </row>
    <row r="22" spans="1:1" x14ac:dyDescent="0.3">
      <c r="A22" t="s">
        <v>162</v>
      </c>
    </row>
    <row r="23" spans="1:1" x14ac:dyDescent="0.3">
      <c r="A23" t="s">
        <v>168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1B72-A537-482B-9DB5-07FFB4E06D35}">
  <dimension ref="A1:Z15"/>
  <sheetViews>
    <sheetView zoomScale="85" zoomScaleNormal="85" workbookViewId="0">
      <pane ySplit="1" topLeftCell="A2" activePane="bottomLeft" state="frozen"/>
      <selection pane="bottomLeft" activeCell="C9" sqref="C9"/>
    </sheetView>
  </sheetViews>
  <sheetFormatPr defaultRowHeight="16.5" x14ac:dyDescent="0.3"/>
  <sheetData>
    <row r="1" spans="1:26" x14ac:dyDescent="0.3">
      <c r="A1" s="1" t="s">
        <v>28</v>
      </c>
      <c r="B1" s="1" t="s">
        <v>4</v>
      </c>
      <c r="C1" s="1" t="s">
        <v>75</v>
      </c>
      <c r="D1" s="1" t="s">
        <v>140</v>
      </c>
      <c r="E1" s="1" t="s">
        <v>76</v>
      </c>
      <c r="F1" s="1" t="s">
        <v>206</v>
      </c>
      <c r="G1" s="1" t="s">
        <v>177</v>
      </c>
      <c r="H1" s="1" t="s">
        <v>146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82</v>
      </c>
      <c r="N1" s="1" t="s">
        <v>81</v>
      </c>
      <c r="O1" s="1" t="s">
        <v>83</v>
      </c>
      <c r="P1" s="1" t="s">
        <v>84</v>
      </c>
      <c r="Q1" s="1" t="s">
        <v>204</v>
      </c>
      <c r="R1" s="1" t="s">
        <v>85</v>
      </c>
      <c r="S1" s="1" t="s">
        <v>86</v>
      </c>
      <c r="T1" s="1" t="s">
        <v>173</v>
      </c>
      <c r="U1" s="1" t="s">
        <v>176</v>
      </c>
      <c r="V1" s="1" t="s">
        <v>205</v>
      </c>
      <c r="W1" s="1"/>
      <c r="X1" s="1"/>
      <c r="Y1" s="1"/>
      <c r="Z1" s="1"/>
    </row>
    <row r="2" spans="1:26" x14ac:dyDescent="0.3">
      <c r="A2" t="s">
        <v>63</v>
      </c>
      <c r="B2" t="s">
        <v>19</v>
      </c>
      <c r="G2">
        <v>1</v>
      </c>
      <c r="J2" t="b">
        <v>1</v>
      </c>
    </row>
    <row r="3" spans="1:26" x14ac:dyDescent="0.3">
      <c r="A3" t="s">
        <v>64</v>
      </c>
      <c r="B3" t="s">
        <v>20</v>
      </c>
      <c r="S3" t="b">
        <v>1</v>
      </c>
    </row>
    <row r="4" spans="1:26" x14ac:dyDescent="0.3">
      <c r="A4" t="s">
        <v>65</v>
      </c>
      <c r="B4" t="s">
        <v>26</v>
      </c>
      <c r="C4" t="b">
        <v>1</v>
      </c>
      <c r="D4" t="b">
        <v>1</v>
      </c>
      <c r="N4" t="b">
        <v>1</v>
      </c>
      <c r="T4" t="b">
        <v>1</v>
      </c>
    </row>
    <row r="5" spans="1:26" x14ac:dyDescent="0.3">
      <c r="A5" t="s">
        <v>66</v>
      </c>
      <c r="B5" t="s">
        <v>128</v>
      </c>
      <c r="O5" t="b">
        <v>1</v>
      </c>
    </row>
    <row r="6" spans="1:26" x14ac:dyDescent="0.3">
      <c r="A6" t="s">
        <v>104</v>
      </c>
      <c r="B6" t="s">
        <v>129</v>
      </c>
      <c r="M6" t="b">
        <v>1</v>
      </c>
    </row>
    <row r="7" spans="1:26" x14ac:dyDescent="0.3">
      <c r="A7" t="s">
        <v>105</v>
      </c>
      <c r="B7" t="s">
        <v>130</v>
      </c>
      <c r="H7" t="b">
        <v>1</v>
      </c>
      <c r="K7" t="b">
        <v>1</v>
      </c>
      <c r="U7">
        <v>2</v>
      </c>
    </row>
    <row r="8" spans="1:26" x14ac:dyDescent="0.3">
      <c r="A8" t="s">
        <v>106</v>
      </c>
      <c r="B8" t="s">
        <v>131</v>
      </c>
      <c r="T8" t="b">
        <v>1</v>
      </c>
    </row>
    <row r="9" spans="1:26" x14ac:dyDescent="0.3">
      <c r="A9" t="s">
        <v>147</v>
      </c>
      <c r="B9" t="s">
        <v>154</v>
      </c>
    </row>
    <row r="10" spans="1:26" x14ac:dyDescent="0.3">
      <c r="A10" t="s">
        <v>148</v>
      </c>
      <c r="B10" t="s">
        <v>155</v>
      </c>
      <c r="Q10" t="b">
        <v>1</v>
      </c>
    </row>
    <row r="11" spans="1:26" x14ac:dyDescent="0.3">
      <c r="A11" t="s">
        <v>149</v>
      </c>
      <c r="B11" t="s">
        <v>170</v>
      </c>
      <c r="K11" t="b">
        <v>1</v>
      </c>
      <c r="R11" t="b">
        <v>1</v>
      </c>
      <c r="T11" t="b">
        <v>1</v>
      </c>
    </row>
    <row r="12" spans="1:26" x14ac:dyDescent="0.3">
      <c r="A12" t="s">
        <v>150</v>
      </c>
      <c r="B12" t="s">
        <v>171</v>
      </c>
      <c r="K12" t="b">
        <v>1</v>
      </c>
      <c r="T12" t="b">
        <v>1</v>
      </c>
    </row>
    <row r="13" spans="1:26" x14ac:dyDescent="0.3">
      <c r="A13" t="s">
        <v>151</v>
      </c>
      <c r="B13" t="s">
        <v>169</v>
      </c>
      <c r="J13" t="b">
        <v>1</v>
      </c>
      <c r="K13" t="b">
        <v>1</v>
      </c>
      <c r="T13" t="b">
        <v>1</v>
      </c>
    </row>
    <row r="14" spans="1:26" x14ac:dyDescent="0.3">
      <c r="A14" t="s">
        <v>152</v>
      </c>
      <c r="B14" t="s">
        <v>174</v>
      </c>
      <c r="E14" t="b">
        <v>1</v>
      </c>
    </row>
    <row r="15" spans="1:26" x14ac:dyDescent="0.3">
      <c r="A15" t="s">
        <v>153</v>
      </c>
      <c r="B15" t="s">
        <v>175</v>
      </c>
      <c r="D15" t="b">
        <v>1</v>
      </c>
      <c r="K15" t="b">
        <v>1</v>
      </c>
      <c r="S15" t="b">
        <v>1</v>
      </c>
      <c r="T15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3B81-F99B-4DA6-BC9F-33274309B134}">
  <dimension ref="A1:Z20"/>
  <sheetViews>
    <sheetView zoomScale="85" zoomScaleNormal="85" workbookViewId="0">
      <pane ySplit="1" topLeftCell="A2" activePane="bottomLeft" state="frozen"/>
      <selection pane="bottomLeft" activeCell="I15" sqref="I15"/>
    </sheetView>
  </sheetViews>
  <sheetFormatPr defaultRowHeight="16.5" x14ac:dyDescent="0.3"/>
  <sheetData>
    <row r="1" spans="1:26" x14ac:dyDescent="0.3">
      <c r="A1" s="1" t="s">
        <v>28</v>
      </c>
      <c r="B1" s="1" t="s">
        <v>4</v>
      </c>
      <c r="C1" s="1" t="s">
        <v>75</v>
      </c>
      <c r="D1" s="1" t="s">
        <v>140</v>
      </c>
      <c r="E1" s="1" t="s">
        <v>76</v>
      </c>
      <c r="F1" s="1" t="s">
        <v>206</v>
      </c>
      <c r="G1" s="1" t="s">
        <v>177</v>
      </c>
      <c r="H1" s="1" t="s">
        <v>146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82</v>
      </c>
      <c r="N1" s="1" t="s">
        <v>81</v>
      </c>
      <c r="O1" s="1" t="s">
        <v>83</v>
      </c>
      <c r="P1" s="1" t="s">
        <v>84</v>
      </c>
      <c r="Q1" s="1" t="s">
        <v>204</v>
      </c>
      <c r="R1" s="1" t="s">
        <v>85</v>
      </c>
      <c r="S1" s="1" t="s">
        <v>86</v>
      </c>
      <c r="T1" s="1" t="s">
        <v>172</v>
      </c>
      <c r="U1" s="1" t="s">
        <v>176</v>
      </c>
      <c r="V1" s="1" t="s">
        <v>205</v>
      </c>
      <c r="W1" s="1"/>
      <c r="X1" s="1"/>
      <c r="Y1" s="1"/>
      <c r="Z1" s="1"/>
    </row>
    <row r="2" spans="1:26" x14ac:dyDescent="0.3">
      <c r="A2" t="s">
        <v>67</v>
      </c>
      <c r="B2" t="s">
        <v>12</v>
      </c>
      <c r="E2" t="b">
        <v>1</v>
      </c>
    </row>
    <row r="3" spans="1:26" x14ac:dyDescent="0.3">
      <c r="A3" t="s">
        <v>68</v>
      </c>
      <c r="B3" t="s">
        <v>13</v>
      </c>
      <c r="N3" t="b">
        <v>1</v>
      </c>
    </row>
    <row r="4" spans="1:26" x14ac:dyDescent="0.3">
      <c r="A4" t="s">
        <v>69</v>
      </c>
      <c r="B4" t="s">
        <v>99</v>
      </c>
      <c r="S4" t="b">
        <v>1</v>
      </c>
    </row>
    <row r="5" spans="1:26" x14ac:dyDescent="0.3">
      <c r="A5" t="s">
        <v>70</v>
      </c>
      <c r="B5" t="s">
        <v>89</v>
      </c>
      <c r="H5" t="b">
        <v>1</v>
      </c>
      <c r="R5" t="b">
        <v>1</v>
      </c>
    </row>
    <row r="6" spans="1:26" x14ac:dyDescent="0.3">
      <c r="A6" t="s">
        <v>71</v>
      </c>
      <c r="B6" t="s">
        <v>185</v>
      </c>
    </row>
    <row r="7" spans="1:26" x14ac:dyDescent="0.3">
      <c r="A7" t="s">
        <v>72</v>
      </c>
      <c r="B7" t="s">
        <v>114</v>
      </c>
    </row>
    <row r="8" spans="1:26" x14ac:dyDescent="0.3">
      <c r="A8" t="s">
        <v>73</v>
      </c>
      <c r="B8" t="s">
        <v>126</v>
      </c>
      <c r="R8" t="b">
        <v>1</v>
      </c>
    </row>
    <row r="9" spans="1:26" x14ac:dyDescent="0.3">
      <c r="A9" t="s">
        <v>74</v>
      </c>
      <c r="B9" t="s">
        <v>16</v>
      </c>
      <c r="D9" t="b">
        <v>1</v>
      </c>
      <c r="F9">
        <v>-1</v>
      </c>
    </row>
    <row r="10" spans="1:26" x14ac:dyDescent="0.3">
      <c r="A10" t="s">
        <v>93</v>
      </c>
      <c r="B10" t="s">
        <v>18</v>
      </c>
    </row>
    <row r="11" spans="1:26" x14ac:dyDescent="0.3">
      <c r="A11" t="s">
        <v>94</v>
      </c>
      <c r="B11" t="s">
        <v>96</v>
      </c>
      <c r="Q11" t="b">
        <v>1</v>
      </c>
    </row>
    <row r="12" spans="1:26" x14ac:dyDescent="0.3">
      <c r="A12" t="s">
        <v>100</v>
      </c>
      <c r="B12" t="s">
        <v>92</v>
      </c>
      <c r="O12" t="b">
        <v>1</v>
      </c>
    </row>
    <row r="13" spans="1:26" x14ac:dyDescent="0.3">
      <c r="A13" t="s">
        <v>101</v>
      </c>
      <c r="B13" t="s">
        <v>119</v>
      </c>
      <c r="G13">
        <v>2</v>
      </c>
      <c r="I13" t="b">
        <v>1</v>
      </c>
    </row>
    <row r="14" spans="1:26" x14ac:dyDescent="0.3">
      <c r="A14" t="s">
        <v>102</v>
      </c>
      <c r="B14" t="s">
        <v>115</v>
      </c>
      <c r="D14" t="b">
        <v>1</v>
      </c>
      <c r="E14" t="b">
        <v>1</v>
      </c>
      <c r="K14" t="b">
        <v>1</v>
      </c>
    </row>
    <row r="15" spans="1:26" x14ac:dyDescent="0.3">
      <c r="A15" t="s">
        <v>103</v>
      </c>
      <c r="B15" t="s">
        <v>125</v>
      </c>
      <c r="Q15" t="b">
        <v>1</v>
      </c>
      <c r="U15">
        <v>1</v>
      </c>
      <c r="V15" t="b">
        <v>1</v>
      </c>
    </row>
    <row r="16" spans="1:26" x14ac:dyDescent="0.3">
      <c r="A16" t="s">
        <v>163</v>
      </c>
    </row>
    <row r="17" spans="1:1" x14ac:dyDescent="0.3">
      <c r="A17" t="s">
        <v>164</v>
      </c>
    </row>
    <row r="18" spans="1:1" x14ac:dyDescent="0.3">
      <c r="A18" t="s">
        <v>165</v>
      </c>
    </row>
    <row r="19" spans="1:1" x14ac:dyDescent="0.3">
      <c r="A19" t="s">
        <v>166</v>
      </c>
    </row>
    <row r="20" spans="1:1" x14ac:dyDescent="0.3">
      <c r="A20" t="s">
        <v>167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플레이어블</vt:lpstr>
      <vt:lpstr>보스</vt:lpstr>
      <vt:lpstr>기본유닛</vt:lpstr>
      <vt:lpstr>외부유닛</vt:lpstr>
      <vt:lpstr>고유유닛</vt:lpstr>
      <vt:lpstr>지형</vt:lpstr>
      <vt:lpstr>기본유닛효과</vt:lpstr>
      <vt:lpstr>외부유닛효과</vt:lpstr>
      <vt:lpstr>고유유닛효과</vt:lpstr>
      <vt:lpstr>평균 수치(레벨 디자인용)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2024-10-01T00:57:23Z</dcterms:created>
  <dcterms:modified xsi:type="dcterms:W3CDTF">2024-10-18T04:52:01Z</dcterms:modified>
</cp:coreProperties>
</file>