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17b457d8c4ea45d/Documentos/"/>
    </mc:Choice>
  </mc:AlternateContent>
  <xr:revisionPtr revIDLastSave="228" documentId="8_{4823938F-E1B1-4594-B995-B6D87C4AE26B}" xr6:coauthVersionLast="47" xr6:coauthVersionMax="47" xr10:uidLastSave="{BF423E6C-0FDC-481A-B20B-7ACCF917C79C}"/>
  <bookViews>
    <workbookView xWindow="-120" yWindow="-120" windowWidth="20730" windowHeight="11040" activeTab="3" xr2:uid="{FBFF88C0-E8B3-4131-8A5A-DDC472BCD21B}"/>
  </bookViews>
  <sheets>
    <sheet name="Exp n°1" sheetId="4" r:id="rId1"/>
    <sheet name="Exp n°2" sheetId="1" r:id="rId2"/>
    <sheet name="Exp n°3" sheetId="2" r:id="rId3"/>
    <sheet name="Exp n°4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9" i="3" l="1"/>
  <c r="F9" i="3" s="1"/>
  <c r="G9" i="3" s="1"/>
  <c r="C9" i="3"/>
  <c r="E8" i="3"/>
  <c r="F8" i="3" s="1"/>
  <c r="G8" i="3" s="1"/>
  <c r="C8" i="3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3" i="1"/>
  <c r="C16" i="1"/>
  <c r="C17" i="1"/>
  <c r="C18" i="1"/>
  <c r="C19" i="1"/>
  <c r="C20" i="1"/>
  <c r="C25" i="1"/>
  <c r="C26" i="1"/>
  <c r="C27" i="1"/>
  <c r="C28" i="1"/>
  <c r="C19" i="4"/>
  <c r="C18" i="4"/>
  <c r="C17" i="4"/>
  <c r="C16" i="4"/>
  <c r="K9" i="4"/>
  <c r="K8" i="4"/>
  <c r="K7" i="4"/>
  <c r="K6" i="4"/>
  <c r="G9" i="4"/>
  <c r="G8" i="4"/>
  <c r="G7" i="4"/>
  <c r="G6" i="4"/>
  <c r="C7" i="4"/>
  <c r="C8" i="4"/>
  <c r="C9" i="4"/>
  <c r="C6" i="4"/>
  <c r="C3" i="3"/>
  <c r="C4" i="3"/>
  <c r="C5" i="3"/>
  <c r="C6" i="3"/>
  <c r="C7" i="3"/>
  <c r="C2" i="3"/>
  <c r="G7" i="3"/>
  <c r="G2" i="3"/>
  <c r="F3" i="3"/>
  <c r="G3" i="3" s="1"/>
  <c r="F4" i="3"/>
  <c r="G4" i="3" s="1"/>
  <c r="F7" i="3"/>
  <c r="F2" i="3"/>
  <c r="E3" i="3"/>
  <c r="E4" i="3"/>
  <c r="E5" i="3"/>
  <c r="F5" i="3" s="1"/>
  <c r="G5" i="3" s="1"/>
  <c r="E6" i="3"/>
  <c r="F6" i="3" s="1"/>
  <c r="G6" i="3" s="1"/>
  <c r="E7" i="3"/>
  <c r="E2" i="3"/>
  <c r="F2" i="2"/>
  <c r="D13" i="2"/>
  <c r="D3" i="2"/>
  <c r="D4" i="2"/>
  <c r="D5" i="2"/>
  <c r="D6" i="2"/>
  <c r="D7" i="2"/>
  <c r="D8" i="2"/>
  <c r="D9" i="2"/>
  <c r="D10" i="2"/>
  <c r="D11" i="2"/>
  <c r="D12" i="2"/>
  <c r="D2" i="2"/>
  <c r="F4" i="2"/>
  <c r="F5" i="2"/>
  <c r="F6" i="2"/>
  <c r="F7" i="2"/>
  <c r="F8" i="2"/>
  <c r="F9" i="2"/>
  <c r="F10" i="2"/>
  <c r="F11" i="2"/>
  <c r="F12" i="2"/>
  <c r="F13" i="2"/>
  <c r="F3" i="2"/>
  <c r="B28" i="1"/>
  <c r="B26" i="1"/>
  <c r="B27" i="1"/>
  <c r="B21" i="1"/>
  <c r="C21" i="1" s="1"/>
  <c r="B22" i="1"/>
  <c r="C22" i="1" s="1"/>
  <c r="B23" i="1"/>
  <c r="C23" i="1" s="1"/>
  <c r="B24" i="1"/>
  <c r="C24" i="1" s="1"/>
  <c r="B25" i="1"/>
  <c r="B20" i="1"/>
  <c r="B16" i="1"/>
  <c r="B17" i="1"/>
  <c r="B18" i="1"/>
  <c r="B19" i="1"/>
  <c r="B15" i="1"/>
  <c r="C15" i="1" s="1"/>
  <c r="B4" i="1"/>
  <c r="C4" i="1" s="1"/>
  <c r="B5" i="1"/>
  <c r="C5" i="1" s="1"/>
  <c r="B6" i="1"/>
  <c r="C6" i="1" s="1"/>
  <c r="B7" i="1"/>
  <c r="C7" i="1" s="1"/>
  <c r="B8" i="1"/>
  <c r="C8" i="1" s="1"/>
  <c r="B9" i="1"/>
  <c r="C9" i="1" s="1"/>
  <c r="B10" i="1"/>
  <c r="C10" i="1" s="1"/>
  <c r="B11" i="1"/>
  <c r="C11" i="1" s="1"/>
  <c r="B12" i="1"/>
  <c r="C12" i="1" s="1"/>
  <c r="B13" i="1"/>
  <c r="C13" i="1" s="1"/>
  <c r="B14" i="1"/>
  <c r="C14" i="1" s="1"/>
  <c r="B3" i="1"/>
  <c r="C3" i="1" s="1"/>
  <c r="I14" i="1"/>
  <c r="F4" i="1" s="1"/>
  <c r="F11" i="1" l="1"/>
  <c r="F19" i="1"/>
  <c r="F26" i="1"/>
  <c r="F18" i="1"/>
  <c r="F10" i="1"/>
  <c r="F27" i="1"/>
  <c r="F25" i="1"/>
  <c r="F17" i="1"/>
  <c r="F9" i="1"/>
  <c r="F8" i="1"/>
  <c r="F7" i="1"/>
  <c r="F16" i="1"/>
  <c r="F22" i="1"/>
  <c r="F14" i="1"/>
  <c r="F6" i="1"/>
  <c r="F24" i="1"/>
  <c r="F15" i="1"/>
  <c r="F3" i="1"/>
  <c r="F21" i="1"/>
  <c r="F13" i="1"/>
  <c r="F5" i="1"/>
  <c r="F23" i="1"/>
  <c r="F28" i="1"/>
  <c r="F20" i="1"/>
  <c r="F12" i="1"/>
</calcChain>
</file>

<file path=xl/sharedStrings.xml><?xml version="1.0" encoding="utf-8"?>
<sst xmlns="http://schemas.openxmlformats.org/spreadsheetml/2006/main" count="70" uniqueCount="38">
  <si>
    <t>Radiacion Ambiental (mv)</t>
  </si>
  <si>
    <t>X (cm)</t>
  </si>
  <si>
    <t>PROM</t>
  </si>
  <si>
    <t>Rad (mV)</t>
  </si>
  <si>
    <t>Rad-Ambiental (mV)</t>
  </si>
  <si>
    <t>1/X^2 (cm^-2)</t>
  </si>
  <si>
    <t>Voltio(V)</t>
  </si>
  <si>
    <t>I(A)</t>
  </si>
  <si>
    <t>Rad(mV)</t>
  </si>
  <si>
    <t>R(Ohms)</t>
  </si>
  <si>
    <t>T(K)</t>
  </si>
  <si>
    <t>T^4(K^4)</t>
  </si>
  <si>
    <t>R(k Ohms)</t>
  </si>
  <si>
    <t>T(°C)</t>
  </si>
  <si>
    <t>T_k^4(K^4)</t>
  </si>
  <si>
    <t>T_k^4-T_m^4(K^4)</t>
  </si>
  <si>
    <t>Rad-Ambiente</t>
  </si>
  <si>
    <t>Surface</t>
  </si>
  <si>
    <t>Sensor Reading (mV)</t>
  </si>
  <si>
    <t>Black</t>
  </si>
  <si>
    <t>White</t>
  </si>
  <si>
    <t>Polished Aluminum</t>
  </si>
  <si>
    <t>Dull Aluminum</t>
  </si>
  <si>
    <t xml:space="preserve">Power Setting </t>
  </si>
  <si>
    <t>Therm. Res</t>
  </si>
  <si>
    <t>Temperature</t>
  </si>
  <si>
    <t>69°C</t>
  </si>
  <si>
    <t>15.42 Ohm</t>
  </si>
  <si>
    <t>Error(mV)</t>
  </si>
  <si>
    <t>8.63 Ohm</t>
  </si>
  <si>
    <t>87°C</t>
  </si>
  <si>
    <t>5.50 Ohm</t>
  </si>
  <si>
    <t>101°C</t>
  </si>
  <si>
    <t>2.28 Ohm</t>
  </si>
  <si>
    <t>131°C</t>
  </si>
  <si>
    <t>X (cm), incertidumbre(ΔX=±0.5)cm</t>
  </si>
  <si>
    <t>Incertidumbre(Δ)</t>
  </si>
  <si>
    <t>Incertidumbre(ΔRad)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</si>
</sst>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2" fontId="0" fillId="0" borderId="0" xfId="0" applyNumberFormat="1"/>
    <xf numFmtId="164" fontId="0" fillId="0" borderId="0" xfId="0" applyNumberFormat="1"/>
    <xf numFmtId="0" fontId="0" fillId="0" borderId="0" xfId="0" applyAlignment="1">
      <alignment horizontal="left" indent="4"/>
    </xf>
    <xf numFmtId="0" fontId="0" fillId="0" borderId="0" xfId="0" applyAlignment="1">
      <alignment horizontal="left" indent="6"/>
    </xf>
    <xf numFmtId="165" fontId="0" fillId="0" borderId="0" xfId="0" applyNumberFormat="1" applyAlignment="1">
      <alignment horizontal="left" indent="7"/>
    </xf>
    <xf numFmtId="0" fontId="0" fillId="0" borderId="1" xfId="0" applyBorder="1"/>
    <xf numFmtId="2" fontId="0" fillId="0" borderId="1" xfId="0" applyNumberFormat="1" applyBorder="1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center" vertical="top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63AC5-BAAA-4832-8FCE-6E3C86391372}">
  <dimension ref="A1:K19"/>
  <sheetViews>
    <sheetView workbookViewId="0">
      <selection activeCell="C6" sqref="C6"/>
    </sheetView>
  </sheetViews>
  <sheetFormatPr baseColWidth="10" defaultRowHeight="15" x14ac:dyDescent="0.25"/>
  <cols>
    <col min="1" max="1" width="18.140625" customWidth="1"/>
    <col min="2" max="2" width="20.5703125" customWidth="1"/>
    <col min="5" max="5" width="18.42578125" customWidth="1"/>
    <col min="6" max="6" width="19.85546875" customWidth="1"/>
    <col min="9" max="9" width="18.140625" customWidth="1"/>
    <col min="10" max="10" width="19.7109375" customWidth="1"/>
  </cols>
  <sheetData>
    <row r="1" spans="1:11" x14ac:dyDescent="0.25">
      <c r="A1" t="s">
        <v>23</v>
      </c>
      <c r="B1" s="5">
        <v>5</v>
      </c>
      <c r="E1" t="s">
        <v>23</v>
      </c>
      <c r="F1" s="5">
        <v>6</v>
      </c>
      <c r="I1" t="s">
        <v>23</v>
      </c>
      <c r="J1" s="5">
        <v>6.5</v>
      </c>
    </row>
    <row r="2" spans="1:11" x14ac:dyDescent="0.25">
      <c r="A2" t="s">
        <v>24</v>
      </c>
      <c r="B2" s="3" t="s">
        <v>27</v>
      </c>
      <c r="E2" t="s">
        <v>24</v>
      </c>
      <c r="F2" s="3" t="s">
        <v>29</v>
      </c>
      <c r="I2" t="s">
        <v>24</v>
      </c>
      <c r="J2" s="3" t="s">
        <v>31</v>
      </c>
    </row>
    <row r="3" spans="1:11" x14ac:dyDescent="0.25">
      <c r="A3" t="s">
        <v>25</v>
      </c>
      <c r="B3" s="4" t="s">
        <v>26</v>
      </c>
      <c r="E3" t="s">
        <v>25</v>
      </c>
      <c r="F3" s="4" t="s">
        <v>30</v>
      </c>
      <c r="I3" t="s">
        <v>25</v>
      </c>
      <c r="J3" s="4" t="s">
        <v>32</v>
      </c>
    </row>
    <row r="5" spans="1:11" x14ac:dyDescent="0.25">
      <c r="A5" s="6" t="s">
        <v>17</v>
      </c>
      <c r="B5" s="6" t="s">
        <v>18</v>
      </c>
      <c r="C5" s="6" t="s">
        <v>28</v>
      </c>
      <c r="E5" s="6" t="s">
        <v>17</v>
      </c>
      <c r="F5" s="6" t="s">
        <v>18</v>
      </c>
      <c r="G5" s="6" t="s">
        <v>28</v>
      </c>
      <c r="I5" s="6" t="s">
        <v>17</v>
      </c>
      <c r="J5" s="6" t="s">
        <v>18</v>
      </c>
      <c r="K5" s="6" t="s">
        <v>28</v>
      </c>
    </row>
    <row r="6" spans="1:11" x14ac:dyDescent="0.25">
      <c r="A6" s="6" t="s">
        <v>19</v>
      </c>
      <c r="B6" s="7">
        <v>7.4</v>
      </c>
      <c r="C6" s="7">
        <f>B6*0.005 + 0.01</f>
        <v>4.7000000000000007E-2</v>
      </c>
      <c r="D6" s="2"/>
      <c r="E6" s="6" t="s">
        <v>19</v>
      </c>
      <c r="F6" s="7">
        <v>9.3699999999999992</v>
      </c>
      <c r="G6" s="7">
        <f>F6*0.005 + 0.01</f>
        <v>5.6849999999999998E-2</v>
      </c>
      <c r="I6" s="6" t="s">
        <v>19</v>
      </c>
      <c r="J6" s="7">
        <v>13.3</v>
      </c>
      <c r="K6" s="7">
        <f>J6*0.005 + 0.01</f>
        <v>7.6499999999999999E-2</v>
      </c>
    </row>
    <row r="7" spans="1:11" x14ac:dyDescent="0.25">
      <c r="A7" s="6" t="s">
        <v>20</v>
      </c>
      <c r="B7" s="7">
        <v>7.1</v>
      </c>
      <c r="C7" s="7">
        <f t="shared" ref="C7:C9" si="0">B7*0.005 + 0.01</f>
        <v>4.5499999999999999E-2</v>
      </c>
      <c r="D7" s="2"/>
      <c r="E7" s="6" t="s">
        <v>20</v>
      </c>
      <c r="F7" s="7">
        <v>9.1300000000000008</v>
      </c>
      <c r="G7" s="7">
        <f t="shared" ref="G7:G9" si="1">F7*0.005 + 0.01</f>
        <v>5.5650000000000005E-2</v>
      </c>
      <c r="I7" s="6" t="s">
        <v>20</v>
      </c>
      <c r="J7" s="7">
        <v>13.23</v>
      </c>
      <c r="K7" s="7">
        <f t="shared" ref="K7:K9" si="2">J7*0.005 + 0.01</f>
        <v>7.6149999999999995E-2</v>
      </c>
    </row>
    <row r="8" spans="1:11" x14ac:dyDescent="0.25">
      <c r="A8" s="6" t="s">
        <v>22</v>
      </c>
      <c r="B8" s="6">
        <v>1.85</v>
      </c>
      <c r="C8" s="7">
        <f t="shared" si="0"/>
        <v>1.9250000000000003E-2</v>
      </c>
      <c r="D8" s="2"/>
      <c r="E8" s="6" t="s">
        <v>22</v>
      </c>
      <c r="F8" s="6">
        <v>2.31</v>
      </c>
      <c r="G8" s="7">
        <f t="shared" si="1"/>
        <v>2.155E-2</v>
      </c>
      <c r="I8" s="6" t="s">
        <v>22</v>
      </c>
      <c r="J8" s="6">
        <v>3.41</v>
      </c>
      <c r="K8" s="7">
        <f t="shared" si="2"/>
        <v>2.7050000000000005E-2</v>
      </c>
    </row>
    <row r="9" spans="1:11" x14ac:dyDescent="0.25">
      <c r="A9" s="6" t="s">
        <v>21</v>
      </c>
      <c r="B9" s="6">
        <v>0.87</v>
      </c>
      <c r="C9" s="7">
        <f t="shared" si="0"/>
        <v>1.435E-2</v>
      </c>
      <c r="D9" s="2"/>
      <c r="E9" s="6" t="s">
        <v>21</v>
      </c>
      <c r="F9" s="6">
        <v>0.8</v>
      </c>
      <c r="G9" s="7">
        <f t="shared" si="1"/>
        <v>1.4E-2</v>
      </c>
      <c r="I9" s="6" t="s">
        <v>21</v>
      </c>
      <c r="J9" s="6">
        <v>1.18</v>
      </c>
      <c r="K9" s="7">
        <f t="shared" si="2"/>
        <v>1.5900000000000001E-2</v>
      </c>
    </row>
    <row r="10" spans="1:11" x14ac:dyDescent="0.25">
      <c r="B10" s="1"/>
    </row>
    <row r="11" spans="1:11" x14ac:dyDescent="0.25">
      <c r="A11" t="s">
        <v>23</v>
      </c>
      <c r="B11" s="5">
        <v>8</v>
      </c>
      <c r="D11" s="2"/>
    </row>
    <row r="12" spans="1:11" x14ac:dyDescent="0.25">
      <c r="A12" t="s">
        <v>24</v>
      </c>
      <c r="B12" s="3" t="s">
        <v>33</v>
      </c>
    </row>
    <row r="13" spans="1:11" x14ac:dyDescent="0.25">
      <c r="A13" t="s">
        <v>25</v>
      </c>
      <c r="B13" s="4" t="s">
        <v>34</v>
      </c>
    </row>
    <row r="15" spans="1:11" x14ac:dyDescent="0.25">
      <c r="A15" s="6" t="s">
        <v>17</v>
      </c>
      <c r="B15" s="6" t="s">
        <v>18</v>
      </c>
      <c r="C15" s="6" t="s">
        <v>28</v>
      </c>
    </row>
    <row r="16" spans="1:11" x14ac:dyDescent="0.25">
      <c r="A16" s="6" t="s">
        <v>19</v>
      </c>
      <c r="B16" s="7">
        <v>21.3</v>
      </c>
      <c r="C16" s="7">
        <f>B16*0.005 + 0.01</f>
        <v>0.11650000000000001</v>
      </c>
    </row>
    <row r="17" spans="1:3" x14ac:dyDescent="0.25">
      <c r="A17" s="6" t="s">
        <v>20</v>
      </c>
      <c r="B17" s="7">
        <v>18.059999999999999</v>
      </c>
      <c r="C17" s="7">
        <f t="shared" ref="C17:C19" si="3">B17*0.005 + 0.01</f>
        <v>0.10029999999999999</v>
      </c>
    </row>
    <row r="18" spans="1:3" x14ac:dyDescent="0.25">
      <c r="A18" s="6" t="s">
        <v>22</v>
      </c>
      <c r="B18" s="6">
        <v>5.16</v>
      </c>
      <c r="C18" s="7">
        <f t="shared" si="3"/>
        <v>3.5799999999999998E-2</v>
      </c>
    </row>
    <row r="19" spans="1:3" x14ac:dyDescent="0.25">
      <c r="A19" s="6" t="s">
        <v>21</v>
      </c>
      <c r="B19" s="6">
        <v>1.82</v>
      </c>
      <c r="C19" s="7">
        <f t="shared" si="3"/>
        <v>1.9099999999999999E-2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B74C2-32A7-420B-86CF-496C7F4648D8}">
  <dimension ref="A1:I28"/>
  <sheetViews>
    <sheetView workbookViewId="0">
      <selection activeCell="H23" sqref="H23"/>
    </sheetView>
  </sheetViews>
  <sheetFormatPr baseColWidth="10" defaultRowHeight="15" x14ac:dyDescent="0.25"/>
  <cols>
    <col min="1" max="1" width="24.85546875" customWidth="1"/>
    <col min="2" max="2" width="15.85546875" customWidth="1"/>
    <col min="3" max="3" width="17.28515625" customWidth="1"/>
    <col min="4" max="4" width="13.140625" customWidth="1"/>
    <col min="5" max="5" width="13.28515625" customWidth="1"/>
    <col min="6" max="6" width="18.85546875" customWidth="1"/>
    <col min="8" max="8" width="11.7109375" bestFit="1" customWidth="1"/>
    <col min="9" max="9" width="23.7109375" customWidth="1"/>
  </cols>
  <sheetData>
    <row r="1" spans="1:9" x14ac:dyDescent="0.25">
      <c r="A1" s="8" t="s">
        <v>35</v>
      </c>
      <c r="B1" s="9" t="s">
        <v>5</v>
      </c>
      <c r="C1" s="11" t="s">
        <v>36</v>
      </c>
      <c r="D1" s="10" t="s">
        <v>3</v>
      </c>
      <c r="E1" s="11" t="s">
        <v>37</v>
      </c>
      <c r="F1" s="9" t="s">
        <v>4</v>
      </c>
    </row>
    <row r="2" spans="1:9" x14ac:dyDescent="0.25">
      <c r="A2" s="8"/>
      <c r="B2" s="9"/>
      <c r="C2" s="12"/>
      <c r="D2" s="10"/>
      <c r="E2" s="12"/>
      <c r="F2" s="9"/>
    </row>
    <row r="3" spans="1:9" x14ac:dyDescent="0.25">
      <c r="A3" s="6">
        <v>3</v>
      </c>
      <c r="B3" s="6">
        <f>1/(A3)^2</f>
        <v>0.1111111111111111</v>
      </c>
      <c r="C3" s="6">
        <f>B3*SQRT((0.5/A3)^2)</f>
        <v>1.8518518518518517E-2</v>
      </c>
      <c r="D3" s="6">
        <v>49.75</v>
      </c>
      <c r="E3" s="6">
        <f>D3*0.005+0.01</f>
        <v>0.25874999999999998</v>
      </c>
      <c r="F3" s="6">
        <f>D3-$I$14</f>
        <v>49.843000000000004</v>
      </c>
      <c r="H3" s="6" t="s">
        <v>1</v>
      </c>
      <c r="I3" s="6" t="s">
        <v>0</v>
      </c>
    </row>
    <row r="4" spans="1:9" x14ac:dyDescent="0.25">
      <c r="A4" s="6">
        <v>3.5</v>
      </c>
      <c r="B4" s="6">
        <f t="shared" ref="B4:B14" si="0">1/(A4)^2</f>
        <v>8.1632653061224483E-2</v>
      </c>
      <c r="C4" s="6">
        <f t="shared" ref="C4:C28" si="1">B4*SQRT((0.5/A4)^2)</f>
        <v>1.1661807580174925E-2</v>
      </c>
      <c r="D4" s="6">
        <v>39.380000000000003</v>
      </c>
      <c r="E4" s="6">
        <f t="shared" ref="E4:E28" si="2">D4*0.005+0.01</f>
        <v>0.20690000000000003</v>
      </c>
      <c r="F4" s="6">
        <f t="shared" ref="F4:F28" si="3">D4-$I$14</f>
        <v>39.473000000000006</v>
      </c>
      <c r="H4" s="6">
        <v>10</v>
      </c>
      <c r="I4" s="6">
        <v>-0.01</v>
      </c>
    </row>
    <row r="5" spans="1:9" x14ac:dyDescent="0.25">
      <c r="A5" s="6">
        <v>4</v>
      </c>
      <c r="B5" s="6">
        <f t="shared" si="0"/>
        <v>6.25E-2</v>
      </c>
      <c r="C5" s="6">
        <f t="shared" si="1"/>
        <v>7.8125E-3</v>
      </c>
      <c r="D5" s="6">
        <v>32.229999999999997</v>
      </c>
      <c r="E5" s="6">
        <f t="shared" si="2"/>
        <v>0.17115</v>
      </c>
      <c r="F5" s="6">
        <f t="shared" si="3"/>
        <v>32.323</v>
      </c>
      <c r="H5" s="6">
        <v>20</v>
      </c>
      <c r="I5" s="6">
        <v>-0.08</v>
      </c>
    </row>
    <row r="6" spans="1:9" x14ac:dyDescent="0.25">
      <c r="A6" s="6">
        <v>4.5</v>
      </c>
      <c r="B6" s="6">
        <f t="shared" si="0"/>
        <v>4.9382716049382713E-2</v>
      </c>
      <c r="C6" s="6">
        <f t="shared" si="1"/>
        <v>5.4869684499314125E-3</v>
      </c>
      <c r="D6" s="6">
        <v>25.42</v>
      </c>
      <c r="E6" s="6">
        <f t="shared" si="2"/>
        <v>0.13710000000000003</v>
      </c>
      <c r="F6" s="6">
        <f t="shared" si="3"/>
        <v>25.513000000000002</v>
      </c>
      <c r="H6" s="6">
        <v>30</v>
      </c>
      <c r="I6" s="6">
        <v>-0.09</v>
      </c>
    </row>
    <row r="7" spans="1:9" x14ac:dyDescent="0.25">
      <c r="A7" s="6">
        <v>5</v>
      </c>
      <c r="B7" s="6">
        <f t="shared" si="0"/>
        <v>0.04</v>
      </c>
      <c r="C7" s="6">
        <f t="shared" si="1"/>
        <v>4.0000000000000001E-3</v>
      </c>
      <c r="D7" s="6">
        <v>20.56</v>
      </c>
      <c r="E7" s="6">
        <f t="shared" si="2"/>
        <v>0.1128</v>
      </c>
      <c r="F7" s="6">
        <f t="shared" si="3"/>
        <v>20.652999999999999</v>
      </c>
      <c r="H7" s="6">
        <v>40</v>
      </c>
      <c r="I7" s="6">
        <v>-0.1</v>
      </c>
    </row>
    <row r="8" spans="1:9" x14ac:dyDescent="0.25">
      <c r="A8" s="6">
        <v>6</v>
      </c>
      <c r="B8" s="6">
        <f t="shared" si="0"/>
        <v>2.7777777777777776E-2</v>
      </c>
      <c r="C8" s="6">
        <f t="shared" si="1"/>
        <v>2.3148148148148147E-3</v>
      </c>
      <c r="D8" s="6">
        <v>14.56</v>
      </c>
      <c r="E8" s="6">
        <f t="shared" si="2"/>
        <v>8.2799999999999999E-2</v>
      </c>
      <c r="F8" s="6">
        <f t="shared" si="3"/>
        <v>14.653</v>
      </c>
      <c r="H8" s="6">
        <v>50</v>
      </c>
      <c r="I8" s="6">
        <v>-0.09</v>
      </c>
    </row>
    <row r="9" spans="1:9" x14ac:dyDescent="0.25">
      <c r="A9" s="6">
        <v>7</v>
      </c>
      <c r="B9" s="6">
        <f t="shared" si="0"/>
        <v>2.0408163265306121E-2</v>
      </c>
      <c r="C9" s="6">
        <f t="shared" si="1"/>
        <v>1.4577259475218656E-3</v>
      </c>
      <c r="D9" s="6">
        <v>11.54</v>
      </c>
      <c r="E9" s="6">
        <f t="shared" si="2"/>
        <v>6.7699999999999996E-2</v>
      </c>
      <c r="F9" s="6">
        <f t="shared" si="3"/>
        <v>11.632999999999999</v>
      </c>
      <c r="H9" s="6">
        <v>60</v>
      </c>
      <c r="I9" s="6">
        <v>-0.12</v>
      </c>
    </row>
    <row r="10" spans="1:9" x14ac:dyDescent="0.25">
      <c r="A10" s="6">
        <v>8</v>
      </c>
      <c r="B10" s="6">
        <f t="shared" si="0"/>
        <v>1.5625E-2</v>
      </c>
      <c r="C10" s="6">
        <f t="shared" si="1"/>
        <v>9.765625E-4</v>
      </c>
      <c r="D10" s="6">
        <v>9.0500000000000007</v>
      </c>
      <c r="E10" s="6">
        <f t="shared" si="2"/>
        <v>5.5250000000000007E-2</v>
      </c>
      <c r="F10" s="6">
        <f t="shared" si="3"/>
        <v>9.1430000000000007</v>
      </c>
      <c r="H10" s="6">
        <v>70</v>
      </c>
      <c r="I10" s="6">
        <v>-0.11</v>
      </c>
    </row>
    <row r="11" spans="1:9" x14ac:dyDescent="0.25">
      <c r="A11" s="6">
        <v>9</v>
      </c>
      <c r="B11" s="6">
        <f t="shared" si="0"/>
        <v>1.2345679012345678E-2</v>
      </c>
      <c r="C11" s="6">
        <f t="shared" si="1"/>
        <v>6.8587105624142656E-4</v>
      </c>
      <c r="D11" s="6">
        <v>7.42</v>
      </c>
      <c r="E11" s="6">
        <f t="shared" si="2"/>
        <v>4.7100000000000003E-2</v>
      </c>
      <c r="F11" s="6">
        <f t="shared" si="3"/>
        <v>7.5129999999999999</v>
      </c>
      <c r="H11" s="6">
        <v>80</v>
      </c>
      <c r="I11" s="6">
        <v>-0.11</v>
      </c>
    </row>
    <row r="12" spans="1:9" x14ac:dyDescent="0.25">
      <c r="A12" s="6">
        <v>10</v>
      </c>
      <c r="B12" s="6">
        <f t="shared" si="0"/>
        <v>0.01</v>
      </c>
      <c r="C12" s="6">
        <f t="shared" si="1"/>
        <v>5.0000000000000001E-4</v>
      </c>
      <c r="D12" s="6">
        <v>6.46</v>
      </c>
      <c r="E12" s="6">
        <f t="shared" si="2"/>
        <v>4.2300000000000004E-2</v>
      </c>
      <c r="F12" s="6">
        <f t="shared" si="3"/>
        <v>6.5529999999999999</v>
      </c>
      <c r="H12" s="6">
        <v>90</v>
      </c>
      <c r="I12" s="6">
        <v>-0.11</v>
      </c>
    </row>
    <row r="13" spans="1:9" x14ac:dyDescent="0.25">
      <c r="A13" s="6">
        <v>12</v>
      </c>
      <c r="B13" s="6">
        <f t="shared" si="0"/>
        <v>6.9444444444444441E-3</v>
      </c>
      <c r="C13" s="6">
        <f t="shared" si="1"/>
        <v>2.8935185185185184E-4</v>
      </c>
      <c r="D13" s="6">
        <v>4.41</v>
      </c>
      <c r="E13" s="6">
        <f t="shared" si="2"/>
        <v>3.2050000000000002E-2</v>
      </c>
      <c r="F13" s="6">
        <f t="shared" si="3"/>
        <v>4.5030000000000001</v>
      </c>
      <c r="H13" s="6">
        <v>100</v>
      </c>
      <c r="I13" s="6">
        <v>-0.11</v>
      </c>
    </row>
    <row r="14" spans="1:9" x14ac:dyDescent="0.25">
      <c r="A14" s="6">
        <v>14</v>
      </c>
      <c r="B14" s="6">
        <f t="shared" si="0"/>
        <v>5.1020408163265302E-3</v>
      </c>
      <c r="C14" s="6">
        <f t="shared" si="1"/>
        <v>1.8221574344023321E-4</v>
      </c>
      <c r="D14" s="6">
        <v>3.35</v>
      </c>
      <c r="E14" s="6">
        <f t="shared" si="2"/>
        <v>2.6750000000000003E-2</v>
      </c>
      <c r="F14" s="6">
        <f t="shared" si="3"/>
        <v>3.4430000000000001</v>
      </c>
      <c r="H14" t="s">
        <v>2</v>
      </c>
      <c r="I14">
        <f>AVERAGE(I4:I13)</f>
        <v>-9.2999999999999999E-2</v>
      </c>
    </row>
    <row r="15" spans="1:9" x14ac:dyDescent="0.25">
      <c r="A15" s="6">
        <v>16</v>
      </c>
      <c r="B15" s="6">
        <f>1/(A15)^2</f>
        <v>3.90625E-3</v>
      </c>
      <c r="C15" s="6">
        <f t="shared" si="1"/>
        <v>1.220703125E-4</v>
      </c>
      <c r="D15" s="6">
        <v>2.44</v>
      </c>
      <c r="E15" s="6">
        <f t="shared" si="2"/>
        <v>2.2200000000000001E-2</v>
      </c>
      <c r="F15" s="6">
        <f t="shared" si="3"/>
        <v>2.5329999999999999</v>
      </c>
    </row>
    <row r="16" spans="1:9" x14ac:dyDescent="0.25">
      <c r="A16" s="6">
        <v>18</v>
      </c>
      <c r="B16" s="6">
        <f t="shared" ref="B16:B28" si="4">1/(A16)^2</f>
        <v>3.0864197530864196E-3</v>
      </c>
      <c r="C16" s="6">
        <f t="shared" si="1"/>
        <v>8.573388203017832E-5</v>
      </c>
      <c r="D16" s="6">
        <v>1.71</v>
      </c>
      <c r="E16" s="6">
        <f t="shared" si="2"/>
        <v>1.8550000000000001E-2</v>
      </c>
      <c r="F16" s="6">
        <f t="shared" si="3"/>
        <v>1.8029999999999999</v>
      </c>
    </row>
    <row r="17" spans="1:6" x14ac:dyDescent="0.25">
      <c r="A17" s="6">
        <v>20</v>
      </c>
      <c r="B17" s="6">
        <f t="shared" si="4"/>
        <v>2.5000000000000001E-3</v>
      </c>
      <c r="C17" s="6">
        <f t="shared" si="1"/>
        <v>6.2500000000000001E-5</v>
      </c>
      <c r="D17" s="6">
        <v>1.38</v>
      </c>
      <c r="E17" s="6">
        <f t="shared" si="2"/>
        <v>1.6899999999999998E-2</v>
      </c>
      <c r="F17" s="6">
        <f t="shared" si="3"/>
        <v>1.4729999999999999</v>
      </c>
    </row>
    <row r="18" spans="1:6" x14ac:dyDescent="0.25">
      <c r="A18" s="6">
        <v>25</v>
      </c>
      <c r="B18" s="6">
        <f t="shared" si="4"/>
        <v>1.6000000000000001E-3</v>
      </c>
      <c r="C18" s="6">
        <f t="shared" si="1"/>
        <v>3.2000000000000005E-5</v>
      </c>
      <c r="D18" s="6">
        <v>0.86</v>
      </c>
      <c r="E18" s="6">
        <f t="shared" si="2"/>
        <v>1.43E-2</v>
      </c>
      <c r="F18" s="6">
        <f t="shared" si="3"/>
        <v>0.95299999999999996</v>
      </c>
    </row>
    <row r="19" spans="1:6" x14ac:dyDescent="0.25">
      <c r="A19" s="6">
        <v>30</v>
      </c>
      <c r="B19" s="6">
        <f t="shared" si="4"/>
        <v>1.1111111111111111E-3</v>
      </c>
      <c r="C19" s="6">
        <f t="shared" si="1"/>
        <v>1.8518518518518518E-5</v>
      </c>
      <c r="D19" s="6">
        <v>0.71</v>
      </c>
      <c r="E19" s="6">
        <f t="shared" si="2"/>
        <v>1.355E-2</v>
      </c>
      <c r="F19" s="6">
        <f t="shared" si="3"/>
        <v>0.80299999999999994</v>
      </c>
    </row>
    <row r="20" spans="1:6" x14ac:dyDescent="0.25">
      <c r="A20" s="6">
        <v>35</v>
      </c>
      <c r="B20" s="6">
        <f t="shared" si="4"/>
        <v>8.1632653061224493E-4</v>
      </c>
      <c r="C20" s="6">
        <f t="shared" si="1"/>
        <v>1.1661807580174927E-5</v>
      </c>
      <c r="D20" s="6">
        <v>0.53</v>
      </c>
      <c r="E20" s="6">
        <f t="shared" si="2"/>
        <v>1.265E-2</v>
      </c>
      <c r="F20" s="6">
        <f t="shared" si="3"/>
        <v>0.623</v>
      </c>
    </row>
    <row r="21" spans="1:6" x14ac:dyDescent="0.25">
      <c r="A21" s="6">
        <v>40</v>
      </c>
      <c r="B21" s="6">
        <f t="shared" si="4"/>
        <v>6.2500000000000001E-4</v>
      </c>
      <c r="C21" s="6">
        <f t="shared" si="1"/>
        <v>7.8125000000000002E-6</v>
      </c>
      <c r="D21" s="6">
        <v>0.45</v>
      </c>
      <c r="E21" s="6">
        <f t="shared" si="2"/>
        <v>1.225E-2</v>
      </c>
      <c r="F21" s="6">
        <f t="shared" si="3"/>
        <v>0.54300000000000004</v>
      </c>
    </row>
    <row r="22" spans="1:6" x14ac:dyDescent="0.25">
      <c r="A22" s="6">
        <v>45</v>
      </c>
      <c r="B22" s="6">
        <f t="shared" si="4"/>
        <v>4.9382716049382717E-4</v>
      </c>
      <c r="C22" s="6">
        <f t="shared" si="1"/>
        <v>5.486968449931413E-6</v>
      </c>
      <c r="D22" s="6">
        <v>0.4</v>
      </c>
      <c r="E22" s="6">
        <f t="shared" si="2"/>
        <v>1.2E-2</v>
      </c>
      <c r="F22" s="6">
        <f t="shared" si="3"/>
        <v>0.49299999999999999</v>
      </c>
    </row>
    <row r="23" spans="1:6" x14ac:dyDescent="0.25">
      <c r="A23" s="6">
        <v>50</v>
      </c>
      <c r="B23" s="6">
        <f t="shared" si="4"/>
        <v>4.0000000000000002E-4</v>
      </c>
      <c r="C23" s="6">
        <f t="shared" si="1"/>
        <v>4.0000000000000007E-6</v>
      </c>
      <c r="D23" s="6">
        <v>0.28999999999999998</v>
      </c>
      <c r="E23" s="6">
        <f t="shared" si="2"/>
        <v>1.145E-2</v>
      </c>
      <c r="F23" s="6">
        <f t="shared" si="3"/>
        <v>0.38300000000000001</v>
      </c>
    </row>
    <row r="24" spans="1:6" x14ac:dyDescent="0.25">
      <c r="A24" s="6">
        <v>60</v>
      </c>
      <c r="B24" s="6">
        <f t="shared" si="4"/>
        <v>2.7777777777777778E-4</v>
      </c>
      <c r="C24" s="6">
        <f t="shared" si="1"/>
        <v>2.3148148148148148E-6</v>
      </c>
      <c r="D24" s="6">
        <v>0.25</v>
      </c>
      <c r="E24" s="6">
        <f t="shared" si="2"/>
        <v>1.125E-2</v>
      </c>
      <c r="F24" s="6">
        <f t="shared" si="3"/>
        <v>0.34299999999999997</v>
      </c>
    </row>
    <row r="25" spans="1:6" x14ac:dyDescent="0.25">
      <c r="A25" s="6">
        <v>70</v>
      </c>
      <c r="B25" s="6">
        <f t="shared" si="4"/>
        <v>2.0408163265306123E-4</v>
      </c>
      <c r="C25" s="6">
        <f t="shared" si="1"/>
        <v>1.4577259475218659E-6</v>
      </c>
      <c r="D25" s="6">
        <v>0.19</v>
      </c>
      <c r="E25" s="6">
        <f t="shared" si="2"/>
        <v>1.095E-2</v>
      </c>
      <c r="F25" s="6">
        <f t="shared" si="3"/>
        <v>0.28300000000000003</v>
      </c>
    </row>
    <row r="26" spans="1:6" x14ac:dyDescent="0.25">
      <c r="A26" s="6">
        <v>80</v>
      </c>
      <c r="B26" s="6">
        <f t="shared" si="4"/>
        <v>1.5625E-4</v>
      </c>
      <c r="C26" s="6">
        <f t="shared" si="1"/>
        <v>9.7656250000000002E-7</v>
      </c>
      <c r="D26" s="6">
        <v>0.14000000000000001</v>
      </c>
      <c r="E26" s="6">
        <f t="shared" si="2"/>
        <v>1.0700000000000001E-2</v>
      </c>
      <c r="F26" s="6">
        <f t="shared" si="3"/>
        <v>0.23300000000000001</v>
      </c>
    </row>
    <row r="27" spans="1:6" x14ac:dyDescent="0.25">
      <c r="A27" s="6">
        <v>90</v>
      </c>
      <c r="B27" s="6">
        <f t="shared" si="4"/>
        <v>1.2345679012345679E-4</v>
      </c>
      <c r="C27" s="6">
        <f t="shared" si="1"/>
        <v>6.8587105624142663E-7</v>
      </c>
      <c r="D27" s="6">
        <v>0.13</v>
      </c>
      <c r="E27" s="6">
        <f t="shared" si="2"/>
        <v>1.065E-2</v>
      </c>
      <c r="F27" s="6">
        <f t="shared" si="3"/>
        <v>0.223</v>
      </c>
    </row>
    <row r="28" spans="1:6" x14ac:dyDescent="0.25">
      <c r="A28" s="6">
        <v>100</v>
      </c>
      <c r="B28" s="6">
        <f t="shared" si="4"/>
        <v>1E-4</v>
      </c>
      <c r="C28" s="6">
        <f t="shared" si="1"/>
        <v>5.0000000000000008E-7</v>
      </c>
      <c r="D28" s="6">
        <v>7.0000000000000007E-2</v>
      </c>
      <c r="E28" s="6">
        <f t="shared" si="2"/>
        <v>1.035E-2</v>
      </c>
      <c r="F28" s="6">
        <f t="shared" si="3"/>
        <v>0.16300000000000001</v>
      </c>
    </row>
  </sheetData>
  <mergeCells count="6">
    <mergeCell ref="A1:A2"/>
    <mergeCell ref="B1:B2"/>
    <mergeCell ref="D1:D2"/>
    <mergeCell ref="F1:F2"/>
    <mergeCell ref="C1:C2"/>
    <mergeCell ref="E1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9F288-9033-4C20-A52B-5C317B4D50B5}">
  <dimension ref="A1:F13"/>
  <sheetViews>
    <sheetView workbookViewId="0">
      <selection activeCell="H5" sqref="H5"/>
    </sheetView>
  </sheetViews>
  <sheetFormatPr baseColWidth="10" defaultRowHeight="15" x14ac:dyDescent="0.25"/>
  <cols>
    <col min="6" max="6" width="16.140625" customWidth="1"/>
  </cols>
  <sheetData>
    <row r="1" spans="1:6" x14ac:dyDescent="0.25">
      <c r="A1" s="6" t="s">
        <v>6</v>
      </c>
      <c r="B1" s="6" t="s">
        <v>7</v>
      </c>
      <c r="C1" s="6" t="s">
        <v>8</v>
      </c>
      <c r="D1" s="6" t="s">
        <v>9</v>
      </c>
      <c r="E1" s="6" t="s">
        <v>10</v>
      </c>
      <c r="F1" s="6" t="s">
        <v>11</v>
      </c>
    </row>
    <row r="2" spans="1:6" x14ac:dyDescent="0.25">
      <c r="A2" s="6">
        <v>1</v>
      </c>
      <c r="B2" s="6">
        <v>0.83</v>
      </c>
      <c r="C2" s="6">
        <v>0.44</v>
      </c>
      <c r="D2" s="6">
        <f>(A2/B2)/0.3</f>
        <v>4.0160642570281126</v>
      </c>
      <c r="E2" s="6">
        <v>950</v>
      </c>
      <c r="F2" s="6">
        <f>E2^4</f>
        <v>814506250000</v>
      </c>
    </row>
    <row r="3" spans="1:6" x14ac:dyDescent="0.25">
      <c r="A3" s="6">
        <v>2</v>
      </c>
      <c r="B3" s="6">
        <v>1.06</v>
      </c>
      <c r="C3" s="6">
        <v>1.31</v>
      </c>
      <c r="D3" s="6">
        <f t="shared" ref="D3:D13" si="0">(A3/B3)/0.3</f>
        <v>6.2893081761006284</v>
      </c>
      <c r="E3" s="6">
        <v>1350</v>
      </c>
      <c r="F3" s="6">
        <f>E3^4</f>
        <v>3321506250000</v>
      </c>
    </row>
    <row r="4" spans="1:6" x14ac:dyDescent="0.25">
      <c r="A4" s="6">
        <v>3</v>
      </c>
      <c r="B4" s="6">
        <v>1.27</v>
      </c>
      <c r="C4" s="6">
        <v>2.92</v>
      </c>
      <c r="D4" s="6">
        <f t="shared" si="0"/>
        <v>7.8740157480314954</v>
      </c>
      <c r="E4" s="6">
        <v>1600</v>
      </c>
      <c r="F4" s="6">
        <f t="shared" ref="F4:F13" si="1">E4^4</f>
        <v>6553600000000</v>
      </c>
    </row>
    <row r="5" spans="1:6" x14ac:dyDescent="0.25">
      <c r="A5" s="6">
        <v>4</v>
      </c>
      <c r="B5" s="6">
        <v>1.47</v>
      </c>
      <c r="C5" s="6">
        <v>6.13</v>
      </c>
      <c r="D5" s="6">
        <f t="shared" si="0"/>
        <v>9.0702947845804989</v>
      </c>
      <c r="E5" s="6">
        <v>1850</v>
      </c>
      <c r="F5" s="6">
        <f t="shared" si="1"/>
        <v>11713506250000</v>
      </c>
    </row>
    <row r="6" spans="1:6" x14ac:dyDescent="0.25">
      <c r="A6" s="6">
        <v>5</v>
      </c>
      <c r="B6" s="6">
        <v>1.64</v>
      </c>
      <c r="C6" s="6">
        <v>8.3800000000000008</v>
      </c>
      <c r="D6" s="6">
        <f t="shared" si="0"/>
        <v>10.162601626016261</v>
      </c>
      <c r="E6" s="6">
        <v>2000</v>
      </c>
      <c r="F6" s="6">
        <f t="shared" si="1"/>
        <v>16000000000000</v>
      </c>
    </row>
    <row r="7" spans="1:6" x14ac:dyDescent="0.25">
      <c r="A7" s="6">
        <v>6</v>
      </c>
      <c r="B7" s="6">
        <v>1.79</v>
      </c>
      <c r="C7" s="6">
        <v>11.62</v>
      </c>
      <c r="D7" s="6">
        <f t="shared" si="0"/>
        <v>11.173184357541899</v>
      </c>
      <c r="E7" s="6">
        <v>2250</v>
      </c>
      <c r="F7" s="6">
        <f t="shared" si="1"/>
        <v>25628906250000</v>
      </c>
    </row>
    <row r="8" spans="1:6" x14ac:dyDescent="0.25">
      <c r="A8" s="6">
        <v>7</v>
      </c>
      <c r="B8" s="6">
        <v>1.93</v>
      </c>
      <c r="C8" s="6">
        <v>15.16</v>
      </c>
      <c r="D8" s="6">
        <f t="shared" si="0"/>
        <v>12.089810017271157</v>
      </c>
      <c r="E8" s="6">
        <v>2350</v>
      </c>
      <c r="F8" s="6">
        <f t="shared" si="1"/>
        <v>30498006250000</v>
      </c>
    </row>
    <row r="9" spans="1:6" x14ac:dyDescent="0.25">
      <c r="A9" s="6">
        <v>8</v>
      </c>
      <c r="B9" s="6">
        <v>2.08</v>
      </c>
      <c r="C9" s="6">
        <v>22.96</v>
      </c>
      <c r="D9" s="6">
        <f t="shared" si="0"/>
        <v>12.820512820512819</v>
      </c>
      <c r="E9" s="6">
        <v>2450</v>
      </c>
      <c r="F9" s="6">
        <f t="shared" si="1"/>
        <v>36030006250000</v>
      </c>
    </row>
    <row r="10" spans="1:6" x14ac:dyDescent="0.25">
      <c r="A10" s="6">
        <v>9</v>
      </c>
      <c r="B10" s="6">
        <v>2.21</v>
      </c>
      <c r="C10" s="6">
        <v>24.78</v>
      </c>
      <c r="D10" s="6">
        <f t="shared" si="0"/>
        <v>13.574660633484163</v>
      </c>
      <c r="E10" s="6">
        <v>2600</v>
      </c>
      <c r="F10" s="6">
        <f t="shared" si="1"/>
        <v>45697600000000</v>
      </c>
    </row>
    <row r="11" spans="1:6" x14ac:dyDescent="0.25">
      <c r="A11" s="6">
        <v>10</v>
      </c>
      <c r="B11" s="6">
        <v>2.33</v>
      </c>
      <c r="C11" s="6">
        <v>30.41</v>
      </c>
      <c r="D11" s="6">
        <f t="shared" si="0"/>
        <v>14.306151645207439</v>
      </c>
      <c r="E11" s="6">
        <v>2700</v>
      </c>
      <c r="F11" s="6">
        <f t="shared" si="1"/>
        <v>53144100000000</v>
      </c>
    </row>
    <row r="12" spans="1:6" x14ac:dyDescent="0.25">
      <c r="A12" s="6">
        <v>11</v>
      </c>
      <c r="B12" s="6">
        <v>2.4500000000000002</v>
      </c>
      <c r="C12" s="6">
        <v>38.11</v>
      </c>
      <c r="D12" s="6">
        <f t="shared" si="0"/>
        <v>14.965986394557822</v>
      </c>
      <c r="E12" s="6">
        <v>2800</v>
      </c>
      <c r="F12" s="6">
        <f t="shared" si="1"/>
        <v>61465600000000</v>
      </c>
    </row>
    <row r="13" spans="1:6" x14ac:dyDescent="0.25">
      <c r="A13" s="6">
        <v>12</v>
      </c>
      <c r="B13" s="6">
        <v>2.56</v>
      </c>
      <c r="C13" s="6">
        <v>39.19</v>
      </c>
      <c r="D13" s="6">
        <f t="shared" si="0"/>
        <v>15.625</v>
      </c>
      <c r="E13" s="6">
        <v>2900</v>
      </c>
      <c r="F13" s="6">
        <f t="shared" si="1"/>
        <v>70728100000000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475F2-7E37-4A90-9A15-4B74AF28228F}">
  <dimension ref="A1:G9"/>
  <sheetViews>
    <sheetView tabSelected="1" workbookViewId="0">
      <selection activeCell="I9" sqref="I9"/>
    </sheetView>
  </sheetViews>
  <sheetFormatPr baseColWidth="10" defaultRowHeight="15" x14ac:dyDescent="0.25"/>
  <cols>
    <col min="3" max="3" width="14.7109375" customWidth="1"/>
    <col min="6" max="6" width="12.85546875" customWidth="1"/>
    <col min="7" max="7" width="18" customWidth="1"/>
  </cols>
  <sheetData>
    <row r="1" spans="1:7" x14ac:dyDescent="0.25">
      <c r="A1" s="6" t="s">
        <v>12</v>
      </c>
      <c r="B1" s="6" t="s">
        <v>3</v>
      </c>
      <c r="C1" s="6" t="s">
        <v>16</v>
      </c>
      <c r="D1" s="6" t="s">
        <v>13</v>
      </c>
      <c r="E1" s="6" t="s">
        <v>10</v>
      </c>
      <c r="F1" s="6" t="s">
        <v>14</v>
      </c>
      <c r="G1" s="6" t="s">
        <v>15</v>
      </c>
    </row>
    <row r="2" spans="1:7" x14ac:dyDescent="0.25">
      <c r="A2" s="6">
        <v>69.8</v>
      </c>
      <c r="B2" s="6">
        <v>1.42</v>
      </c>
      <c r="C2" s="6">
        <f>B2-0.11</f>
        <v>1.3099999999999998</v>
      </c>
      <c r="D2" s="6">
        <v>33</v>
      </c>
      <c r="E2" s="6">
        <f>D2+273</f>
        <v>306</v>
      </c>
      <c r="F2" s="6">
        <f>E2^4</f>
        <v>8767700496</v>
      </c>
      <c r="G2" s="6">
        <f>F2-(294.5)^4</f>
        <v>1245564230.9375</v>
      </c>
    </row>
    <row r="3" spans="1:7" x14ac:dyDescent="0.25">
      <c r="A3" s="6">
        <v>38.08</v>
      </c>
      <c r="B3" s="6">
        <v>3.8</v>
      </c>
      <c r="C3" s="6">
        <f t="shared" ref="C3:C9" si="0">B3-0.11</f>
        <v>3.69</v>
      </c>
      <c r="D3" s="6">
        <v>47</v>
      </c>
      <c r="E3" s="6">
        <f t="shared" ref="E3:E9" si="1">D3+273</f>
        <v>320</v>
      </c>
      <c r="F3" s="6">
        <f t="shared" ref="F3:F9" si="2">E3^4</f>
        <v>10485760000</v>
      </c>
      <c r="G3" s="6">
        <f t="shared" ref="G3:G9" si="3">F3-(294.5)^4</f>
        <v>2963623734.9375</v>
      </c>
    </row>
    <row r="4" spans="1:7" x14ac:dyDescent="0.25">
      <c r="A4" s="6">
        <v>21.39</v>
      </c>
      <c r="B4" s="6">
        <v>6.23</v>
      </c>
      <c r="C4" s="6">
        <f t="shared" si="0"/>
        <v>6.12</v>
      </c>
      <c r="D4" s="6">
        <v>61</v>
      </c>
      <c r="E4" s="6">
        <f t="shared" si="1"/>
        <v>334</v>
      </c>
      <c r="F4" s="6">
        <f t="shared" si="2"/>
        <v>12444741136</v>
      </c>
      <c r="G4" s="6">
        <f t="shared" si="3"/>
        <v>4922604870.9375</v>
      </c>
    </row>
    <row r="5" spans="1:7" x14ac:dyDescent="0.25">
      <c r="A5" s="6">
        <v>13.44</v>
      </c>
      <c r="B5" s="6">
        <v>8.51</v>
      </c>
      <c r="C5" s="6">
        <f t="shared" si="0"/>
        <v>8.4</v>
      </c>
      <c r="D5" s="6">
        <v>74</v>
      </c>
      <c r="E5" s="6">
        <f t="shared" si="1"/>
        <v>347</v>
      </c>
      <c r="F5" s="6">
        <f t="shared" si="2"/>
        <v>14498327281</v>
      </c>
      <c r="G5" s="6">
        <f t="shared" si="3"/>
        <v>6976191015.9375</v>
      </c>
    </row>
    <row r="6" spans="1:7" x14ac:dyDescent="0.25">
      <c r="A6" s="6">
        <v>8.15</v>
      </c>
      <c r="B6" s="6">
        <v>9.92</v>
      </c>
      <c r="C6" s="6">
        <f t="shared" si="0"/>
        <v>9.81</v>
      </c>
      <c r="D6" s="6">
        <v>88</v>
      </c>
      <c r="E6" s="6">
        <f t="shared" si="1"/>
        <v>361</v>
      </c>
      <c r="F6" s="6">
        <f t="shared" si="2"/>
        <v>16983563041</v>
      </c>
      <c r="G6" s="6">
        <f t="shared" si="3"/>
        <v>9461426775.9375</v>
      </c>
    </row>
    <row r="7" spans="1:7" x14ac:dyDescent="0.25">
      <c r="A7" s="6">
        <v>5.61</v>
      </c>
      <c r="B7" s="6">
        <v>13.25</v>
      </c>
      <c r="C7" s="6">
        <f t="shared" si="0"/>
        <v>13.14</v>
      </c>
      <c r="D7" s="6">
        <v>100</v>
      </c>
      <c r="E7" s="6">
        <f t="shared" si="1"/>
        <v>373</v>
      </c>
      <c r="F7" s="6">
        <f t="shared" si="2"/>
        <v>19356878641</v>
      </c>
      <c r="G7" s="6">
        <f t="shared" si="3"/>
        <v>11834742375.9375</v>
      </c>
    </row>
    <row r="8" spans="1:7" x14ac:dyDescent="0.25">
      <c r="A8" s="13">
        <v>3.77</v>
      </c>
      <c r="B8" s="13">
        <v>16.59</v>
      </c>
      <c r="C8" s="13">
        <f t="shared" si="0"/>
        <v>16.48</v>
      </c>
      <c r="D8" s="13">
        <v>113</v>
      </c>
      <c r="E8" s="13">
        <f t="shared" si="1"/>
        <v>386</v>
      </c>
      <c r="F8" s="13">
        <f t="shared" si="2"/>
        <v>22199808016</v>
      </c>
      <c r="G8" s="13">
        <f t="shared" si="3"/>
        <v>14677671750.9375</v>
      </c>
    </row>
    <row r="9" spans="1:7" x14ac:dyDescent="0.25">
      <c r="A9" s="13">
        <v>2.63</v>
      </c>
      <c r="B9" s="13">
        <v>18.399999999999999</v>
      </c>
      <c r="C9" s="13">
        <f t="shared" si="0"/>
        <v>18.29</v>
      </c>
      <c r="D9" s="13">
        <v>130</v>
      </c>
      <c r="E9" s="13">
        <f t="shared" si="1"/>
        <v>403</v>
      </c>
      <c r="F9" s="13">
        <f t="shared" si="2"/>
        <v>26376683281</v>
      </c>
      <c r="G9" s="13">
        <f t="shared" si="3"/>
        <v>18854547015.9375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Exp n°1</vt:lpstr>
      <vt:lpstr>Exp n°2</vt:lpstr>
      <vt:lpstr>Exp n°3</vt:lpstr>
      <vt:lpstr>Exp n°4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Josias Torre Campos</dc:creator>
  <cp:lastModifiedBy>Josias Torre Campos</cp:lastModifiedBy>
  <dcterms:created xsi:type="dcterms:W3CDTF">2024-10-03T14:16:38Z</dcterms:created>
  <dcterms:modified xsi:type="dcterms:W3CDTF">2024-10-14T16:29:24Z</dcterms:modified>
</cp:coreProperties>
</file>