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OneDrive\Documents\Spring 2023\GIt- Ecen_4243 Computer Arch\HomeWork\"/>
    </mc:Choice>
  </mc:AlternateContent>
  <xr:revisionPtr revIDLastSave="0" documentId="8_{94EC1122-B9B4-411C-BBE9-6F7459D01445}" xr6:coauthVersionLast="47" xr6:coauthVersionMax="47" xr10:uidLastSave="{00000000-0000-0000-0000-000000000000}"/>
  <bookViews>
    <workbookView xWindow="0" yWindow="0" windowWidth="14400" windowHeight="15600" xr2:uid="{996E480E-D20B-46C3-BFB9-9AD5D68EFA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C39" i="1"/>
  <c r="C38" i="1"/>
  <c r="D36" i="1"/>
  <c r="D35" i="1"/>
  <c r="E25" i="1"/>
  <c r="G25" i="1" s="1"/>
  <c r="E24" i="1"/>
  <c r="G24" i="1" s="1"/>
  <c r="E23" i="1"/>
  <c r="G23" i="1" s="1"/>
  <c r="B25" i="1"/>
  <c r="B24" i="1"/>
  <c r="B23" i="1"/>
  <c r="F13" i="1"/>
  <c r="F14" i="1" s="1"/>
  <c r="F9" i="1"/>
  <c r="D9" i="1"/>
  <c r="B9" i="1"/>
  <c r="B13" i="1" s="1"/>
  <c r="B14" i="1" s="1"/>
  <c r="E9" i="1"/>
  <c r="E13" i="1" s="1"/>
  <c r="E14" i="1" s="1"/>
  <c r="G9" i="1"/>
  <c r="G13" i="1" s="1"/>
  <c r="G14" i="1" s="1"/>
  <c r="H9" i="1"/>
  <c r="D10" i="1"/>
  <c r="E10" i="1"/>
  <c r="F10" i="1"/>
  <c r="G10" i="1"/>
  <c r="H10" i="1"/>
  <c r="H13" i="1" s="1"/>
  <c r="H14" i="1" s="1"/>
  <c r="D11" i="1"/>
  <c r="D13" i="1" s="1"/>
  <c r="D14" i="1" s="1"/>
  <c r="E11" i="1"/>
  <c r="F11" i="1"/>
  <c r="G11" i="1"/>
  <c r="H11" i="1"/>
  <c r="D12" i="1"/>
  <c r="E12" i="1"/>
  <c r="F12" i="1"/>
  <c r="G12" i="1"/>
  <c r="H12" i="1"/>
  <c r="C12" i="1"/>
  <c r="C11" i="1"/>
  <c r="C10" i="1"/>
  <c r="C9" i="1"/>
  <c r="C13" i="1" s="1"/>
  <c r="C14" i="1" s="1"/>
  <c r="B12" i="1"/>
  <c r="B11" i="1"/>
  <c r="B10" i="1"/>
</calcChain>
</file>

<file path=xl/sharedStrings.xml><?xml version="1.0" encoding="utf-8"?>
<sst xmlns="http://schemas.openxmlformats.org/spreadsheetml/2006/main" count="65" uniqueCount="57">
  <si>
    <t>Column1</t>
  </si>
  <si>
    <t>13-15</t>
  </si>
  <si>
    <t>15-17</t>
  </si>
  <si>
    <t>17-19</t>
  </si>
  <si>
    <t>10-13</t>
  </si>
  <si>
    <t>Imp/year</t>
  </si>
  <si>
    <t xml:space="preserve">double every </t>
  </si>
  <si>
    <t>year</t>
  </si>
  <si>
    <t>tech</t>
  </si>
  <si>
    <t>clock speed</t>
  </si>
  <si>
    <t>ipc/ core</t>
  </si>
  <si>
    <t>cores</t>
  </si>
  <si>
    <t>dram bandwidth</t>
  </si>
  <si>
    <t>sp floating</t>
  </si>
  <si>
    <t>cahe</t>
  </si>
  <si>
    <t>Q. 1.6</t>
  </si>
  <si>
    <t>p1</t>
  </si>
  <si>
    <t>p2</t>
  </si>
  <si>
    <t xml:space="preserve">p3 </t>
  </si>
  <si>
    <t xml:space="preserve">proccessor </t>
  </si>
  <si>
    <t>clock rate</t>
  </si>
  <si>
    <t>CPI</t>
  </si>
  <si>
    <t>Performance = Clock Rate / CPI</t>
  </si>
  <si>
    <t>p1 performance</t>
  </si>
  <si>
    <t>p2 performance</t>
  </si>
  <si>
    <t>p3 performance</t>
  </si>
  <si>
    <t>instruction/second</t>
  </si>
  <si>
    <t>a. p2 has the highest performance</t>
  </si>
  <si>
    <t xml:space="preserve">Number of Cycles = Clock Rate × Time (in seconds) </t>
  </si>
  <si>
    <t>Number of Instructions = Number of Cycles × CPI</t>
  </si>
  <si>
    <t>number of cycles</t>
  </si>
  <si>
    <t>Time in sec</t>
  </si>
  <si>
    <t>cycles</t>
  </si>
  <si>
    <t>number of instu.</t>
  </si>
  <si>
    <t>Performance</t>
  </si>
  <si>
    <t>instructions</t>
  </si>
  <si>
    <t>Q 1.7</t>
  </si>
  <si>
    <t>P1</t>
  </si>
  <si>
    <t>P2</t>
  </si>
  <si>
    <t>CPI A</t>
  </si>
  <si>
    <t>CPI B</t>
  </si>
  <si>
    <t xml:space="preserve">CPI C </t>
  </si>
  <si>
    <t>CPI D</t>
  </si>
  <si>
    <t>Clock Rate</t>
  </si>
  <si>
    <t xml:space="preserve">Instruction count = </t>
  </si>
  <si>
    <t>which is faster?</t>
  </si>
  <si>
    <t>a. what is the global CPI for each</t>
  </si>
  <si>
    <t>b.Find the clock cylcles for both cases</t>
  </si>
  <si>
    <t>global cpi p1 =</t>
  </si>
  <si>
    <t xml:space="preserve">global cpi p2 = </t>
  </si>
  <si>
    <t>clock cyles p1</t>
  </si>
  <si>
    <t>clock cyles p2</t>
  </si>
  <si>
    <t>cpu clock cylcle = Instructions X average clock cycles per instruction(cpi)</t>
  </si>
  <si>
    <t>CPU execution time = clock cycles / Clock Rate</t>
  </si>
  <si>
    <t>Execution time P1</t>
  </si>
  <si>
    <t>Execution time P2</t>
  </si>
  <si>
    <t xml:space="preserve">seconds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</si>
</sst>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7415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1">
    <xf numFmtId="0" fontId="0" fillId="0" borderId="0" xfId="0"/>
    <xf numFmtId="9" fontId="0" fillId="0" borderId="0" xfId="2" applyFont="1"/>
    <xf numFmtId="49" fontId="0" fillId="0" borderId="0" xfId="0" applyNumberFormat="1"/>
    <xf numFmtId="9" fontId="3" fillId="0" borderId="0" xfId="0" applyNumberFormat="1" applyFont="1"/>
    <xf numFmtId="2" fontId="0" fillId="0" borderId="0" xfId="1" applyNumberFormat="1" applyFont="1"/>
    <xf numFmtId="11" fontId="0" fillId="0" borderId="0" xfId="0" applyNumberForma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4" xfId="0" applyNumberFormat="1" applyBorder="1"/>
    <xf numFmtId="0" fontId="0" fillId="0" borderId="0" xfId="0" applyBorder="1" applyAlignment="1">
      <alignment horizontal="center"/>
    </xf>
    <xf numFmtId="11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2" borderId="0" xfId="3"/>
    <xf numFmtId="11" fontId="2" fillId="2" borderId="4" xfId="3" applyNumberFormat="1" applyBorder="1"/>
    <xf numFmtId="0" fontId="2" fillId="2" borderId="5" xfId="3" applyBorder="1"/>
    <xf numFmtId="11" fontId="2" fillId="2" borderId="6" xfId="3" applyNumberFormat="1" applyBorder="1"/>
    <xf numFmtId="0" fontId="2" fillId="2" borderId="8" xfId="3" applyBorder="1"/>
    <xf numFmtId="0" fontId="2" fillId="2" borderId="1" xfId="3" applyBorder="1"/>
    <xf numFmtId="11" fontId="2" fillId="2" borderId="3" xfId="3" applyNumberFormat="1" applyBorder="1"/>
    <xf numFmtId="0" fontId="2" fillId="2" borderId="6" xfId="3" applyBorder="1"/>
    <xf numFmtId="11" fontId="2" fillId="2" borderId="8" xfId="3" applyNumberFormat="1" applyBorder="1"/>
    <xf numFmtId="0" fontId="2" fillId="2" borderId="1" xfId="3" applyBorder="1" applyAlignment="1">
      <alignment horizontal="right"/>
    </xf>
    <xf numFmtId="0" fontId="2" fillId="2" borderId="2" xfId="3" applyBorder="1" applyAlignment="1">
      <alignment horizontal="right"/>
    </xf>
    <xf numFmtId="0" fontId="2" fillId="2" borderId="3" xfId="3" applyBorder="1" applyAlignment="1">
      <alignment horizontal="left"/>
    </xf>
    <xf numFmtId="0" fontId="2" fillId="2" borderId="6" xfId="3" applyBorder="1" applyAlignment="1">
      <alignment horizontal="right"/>
    </xf>
    <xf numFmtId="0" fontId="2" fillId="2" borderId="7" xfId="3" applyBorder="1" applyAlignment="1">
      <alignment horizontal="right"/>
    </xf>
    <xf numFmtId="0" fontId="2" fillId="2" borderId="8" xfId="3" applyBorder="1" applyAlignment="1">
      <alignment horizontal="left"/>
    </xf>
    <xf numFmtId="0" fontId="2" fillId="2" borderId="1" xfId="3" applyBorder="1" applyAlignment="1">
      <alignment horizontal="center"/>
    </xf>
    <xf numFmtId="0" fontId="2" fillId="2" borderId="2" xfId="3" applyBorder="1" applyAlignment="1">
      <alignment horizontal="center"/>
    </xf>
    <xf numFmtId="11" fontId="2" fillId="2" borderId="2" xfId="3" applyNumberFormat="1" applyBorder="1"/>
    <xf numFmtId="0" fontId="2" fillId="2" borderId="3" xfId="3" applyBorder="1"/>
    <xf numFmtId="0" fontId="2" fillId="2" borderId="6" xfId="3" applyBorder="1" applyAlignment="1">
      <alignment horizontal="center"/>
    </xf>
    <xf numFmtId="0" fontId="2" fillId="2" borderId="7" xfId="3" applyBorder="1" applyAlignment="1">
      <alignment horizontal="center"/>
    </xf>
    <xf numFmtId="11" fontId="2" fillId="2" borderId="7" xfId="3" applyNumberFormat="1" applyBorder="1"/>
  </cellXfs>
  <cellStyles count="4">
    <cellStyle name="Currency" xfId="1" builtinId="4"/>
    <cellStyle name="Good" xfId="3" builtinId="26"/>
    <cellStyle name="Normal" xfId="0" builtinId="0"/>
    <cellStyle name="Percent" xfId="2" builtinId="5"/>
  </cellStyles>
  <dxfs count="2"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67B11-FC54-4E93-A1CD-CA5161C4B116}" name="Table1" displayName="Table1" ref="A2:H7" totalsRowShown="0">
  <autoFilter ref="A2:H7" xr:uid="{60067B11-FC54-4E93-A1CD-CA5161C4B116}"/>
  <tableColumns count="8">
    <tableColumn id="1" xr3:uid="{56F4738D-5F84-4FF3-8EBE-C9E037D92987}" name="year"/>
    <tableColumn id="2" xr3:uid="{A841DF64-1667-4A07-9B3A-DBA3E8900CA9}" name="tech"/>
    <tableColumn id="3" xr3:uid="{E6CC5D7A-5914-4972-B514-ED0B93A1EEB9}" name="clock speed"/>
    <tableColumn id="4" xr3:uid="{2F3DC7AC-9335-4305-9FCE-F809F36F3750}" name="ipc/ core"/>
    <tableColumn id="5" xr3:uid="{82184110-DB44-47A0-B6F5-A89F7E33641A}" name="cores"/>
    <tableColumn id="6" xr3:uid="{AE6F7785-21F9-4DD1-8DD1-532BD84E59E2}" name="dram bandwidth"/>
    <tableColumn id="7" xr3:uid="{977BA6F6-3127-4BE8-B76D-BFEA4168A406}" name="sp floating"/>
    <tableColumn id="8" xr3:uid="{0DE1F89F-E358-496E-8765-B7CF3D02D2F8}" name="cah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05522D-8269-4F45-B2BF-0DFB9C917134}" name="Table2" displayName="Table2" ref="A17:C20" totalsRowShown="0">
  <autoFilter ref="A17:C20" xr:uid="{1905522D-8269-4F45-B2BF-0DFB9C917134}"/>
  <tableColumns count="3">
    <tableColumn id="1" xr3:uid="{08464804-6D9B-44C6-B785-891A4433B924}" name="proccessor "/>
    <tableColumn id="2" xr3:uid="{80158BF1-9BBE-40F7-A809-5796FB2114BF}" name="clock rate" dataDxfId="1"/>
    <tableColumn id="3" xr3:uid="{C9AF9619-3C53-4AA9-A9CE-82489C5BCFB5}" name="CPI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6AC600-1AA4-4364-9318-B7D66903F7BF}" name="Table3" displayName="Table3" ref="A30:F33" totalsRowShown="0">
  <autoFilter ref="A30:F33" xr:uid="{9B6AC600-1AA4-4364-9318-B7D66903F7BF}"/>
  <tableColumns count="6">
    <tableColumn id="1" xr3:uid="{A4D42744-7EBF-4E13-92E4-15E692F0A13D}" name="Column1"/>
    <tableColumn id="2" xr3:uid="{3533BB48-9ED2-43E4-A293-9D2A8B6033E5}" name="CPI A"/>
    <tableColumn id="3" xr3:uid="{A8DF03E0-3A43-4142-83FB-3598700AADF7}" name="CPI B"/>
    <tableColumn id="4" xr3:uid="{3FD01E97-ACCC-4EFB-A51B-17C0332D7041}" name="CPI C "/>
    <tableColumn id="5" xr3:uid="{08E0840D-8EFE-4A35-ACBD-0D0CE6EDF410}" name="CPI D"/>
    <tableColumn id="6" xr3:uid="{412CEB27-1182-45B5-B111-252BCF944B7D}" name="Clock R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7BCB6-6A53-4D6B-92BE-59B5C36F3AD7}">
  <dimension ref="A1:I42"/>
  <sheetViews>
    <sheetView tabSelected="1" workbookViewId="0">
      <selection activeCell="B44" sqref="B44"/>
    </sheetView>
  </sheetViews>
  <sheetFormatPr defaultRowHeight="15" x14ac:dyDescent="0.25"/>
  <cols>
    <col min="1" max="1" width="33.140625" bestFit="1" customWidth="1"/>
    <col min="2" max="2" width="12.7109375" bestFit="1" customWidth="1"/>
    <col min="3" max="5" width="11" customWidth="1"/>
    <col min="6" max="6" width="12.28515625" customWidth="1"/>
    <col min="7" max="8" width="11" customWidth="1"/>
  </cols>
  <sheetData>
    <row r="1" spans="1:8" x14ac:dyDescent="0.25">
      <c r="A1" t="s">
        <v>15</v>
      </c>
    </row>
    <row r="2" spans="1:8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</row>
    <row r="3" spans="1:8" x14ac:dyDescent="0.25">
      <c r="A3">
        <v>2010</v>
      </c>
      <c r="B3">
        <v>32</v>
      </c>
      <c r="C3">
        <v>3.33</v>
      </c>
      <c r="D3">
        <v>4</v>
      </c>
      <c r="E3">
        <v>2</v>
      </c>
      <c r="F3">
        <v>17.100000000000001</v>
      </c>
      <c r="G3">
        <v>107</v>
      </c>
      <c r="H3">
        <v>4</v>
      </c>
    </row>
    <row r="4" spans="1:8" x14ac:dyDescent="0.25">
      <c r="A4">
        <v>2013</v>
      </c>
      <c r="B4">
        <v>22</v>
      </c>
      <c r="C4">
        <v>3.9</v>
      </c>
      <c r="D4">
        <v>6</v>
      </c>
      <c r="E4">
        <v>4</v>
      </c>
      <c r="F4">
        <v>25.6</v>
      </c>
      <c r="G4">
        <v>250</v>
      </c>
      <c r="H4">
        <v>8</v>
      </c>
    </row>
    <row r="5" spans="1:8" x14ac:dyDescent="0.25">
      <c r="A5">
        <v>2015</v>
      </c>
      <c r="B5">
        <v>14</v>
      </c>
      <c r="C5">
        <v>4.2</v>
      </c>
      <c r="D5">
        <v>8</v>
      </c>
      <c r="E5">
        <v>4</v>
      </c>
      <c r="F5">
        <v>34.1</v>
      </c>
      <c r="G5">
        <v>269</v>
      </c>
      <c r="H5">
        <v>8</v>
      </c>
    </row>
    <row r="6" spans="1:8" x14ac:dyDescent="0.25">
      <c r="A6">
        <v>2017</v>
      </c>
      <c r="B6">
        <v>14</v>
      </c>
      <c r="C6">
        <v>4.5</v>
      </c>
      <c r="D6">
        <v>8</v>
      </c>
      <c r="E6">
        <v>4</v>
      </c>
      <c r="F6">
        <v>38.4</v>
      </c>
      <c r="G6">
        <v>288</v>
      </c>
      <c r="H6">
        <v>8</v>
      </c>
    </row>
    <row r="7" spans="1:8" x14ac:dyDescent="0.25">
      <c r="A7">
        <v>2019</v>
      </c>
      <c r="B7">
        <v>14</v>
      </c>
      <c r="C7">
        <v>4.9000000000000004</v>
      </c>
      <c r="D7">
        <v>8</v>
      </c>
      <c r="E7">
        <v>8</v>
      </c>
      <c r="F7">
        <v>42.7</v>
      </c>
      <c r="G7">
        <v>627</v>
      </c>
      <c r="H7">
        <v>12</v>
      </c>
    </row>
    <row r="9" spans="1:8" x14ac:dyDescent="0.25">
      <c r="A9" s="2" t="s">
        <v>4</v>
      </c>
      <c r="B9" s="1">
        <f>(B4-B3)/B3</f>
        <v>-0.3125</v>
      </c>
      <c r="C9" s="1">
        <f>(C4-C3)/C3</f>
        <v>0.17117117117117112</v>
      </c>
      <c r="D9" s="1">
        <f>(D4-D3)/D3</f>
        <v>0.5</v>
      </c>
      <c r="E9" s="1">
        <f t="shared" ref="E9:H9" si="0">(E4-E3)/E3</f>
        <v>1</v>
      </c>
      <c r="F9" s="1">
        <f>(F4-F3)/F3</f>
        <v>0.49707602339181284</v>
      </c>
      <c r="G9" s="1">
        <f t="shared" ref="G9:H9" si="1">(G4-G3)/G3</f>
        <v>1.3364485981308412</v>
      </c>
      <c r="H9" s="1">
        <f t="shared" ref="H9" si="2">((H4-H3)/H3)</f>
        <v>1</v>
      </c>
    </row>
    <row r="10" spans="1:8" x14ac:dyDescent="0.25">
      <c r="A10" t="s">
        <v>1</v>
      </c>
      <c r="B10" s="1">
        <f>(B5-B4)/B4</f>
        <v>-0.36363636363636365</v>
      </c>
      <c r="C10" s="1">
        <f>(C5-C4)/C4</f>
        <v>7.6923076923076997E-2</v>
      </c>
      <c r="D10" s="1">
        <f t="shared" ref="D10:H10" si="3">(D5-D4)/D4</f>
        <v>0.33333333333333331</v>
      </c>
      <c r="E10" s="1">
        <f t="shared" si="3"/>
        <v>0</v>
      </c>
      <c r="F10" s="1">
        <f t="shared" si="3"/>
        <v>0.33203125</v>
      </c>
      <c r="G10" s="1">
        <f t="shared" si="3"/>
        <v>7.5999999999999998E-2</v>
      </c>
      <c r="H10" s="1">
        <f t="shared" si="3"/>
        <v>0</v>
      </c>
    </row>
    <row r="11" spans="1:8" x14ac:dyDescent="0.25">
      <c r="A11" t="s">
        <v>2</v>
      </c>
      <c r="B11" s="1">
        <f>(B6-B5)/B5</f>
        <v>0</v>
      </c>
      <c r="C11" s="1">
        <f>(C6-C5)/C5</f>
        <v>7.1428571428571383E-2</v>
      </c>
      <c r="D11" s="1">
        <f t="shared" ref="D11:H11" si="4">(D6-D5)/D5</f>
        <v>0</v>
      </c>
      <c r="E11" s="1">
        <f t="shared" si="4"/>
        <v>0</v>
      </c>
      <c r="F11" s="1">
        <f t="shared" si="4"/>
        <v>0.12609970674486795</v>
      </c>
      <c r="G11" s="1">
        <f t="shared" si="4"/>
        <v>7.0631970260223054E-2</v>
      </c>
      <c r="H11" s="1">
        <f t="shared" si="4"/>
        <v>0</v>
      </c>
    </row>
    <row r="12" spans="1:8" x14ac:dyDescent="0.25">
      <c r="A12" t="s">
        <v>3</v>
      </c>
      <c r="B12" s="1">
        <f>(B7-B6)/B6</f>
        <v>0</v>
      </c>
      <c r="C12" s="1">
        <f>(C7-C6)/C6</f>
        <v>8.8888888888888962E-2</v>
      </c>
      <c r="D12" s="1">
        <f t="shared" ref="D12:H12" si="5">(D7-D6)/D6</f>
        <v>0</v>
      </c>
      <c r="E12" s="1">
        <f t="shared" si="5"/>
        <v>1</v>
      </c>
      <c r="F12" s="1">
        <f t="shared" si="5"/>
        <v>0.11197916666666678</v>
      </c>
      <c r="G12" s="1">
        <f t="shared" si="5"/>
        <v>1.1770833333333333</v>
      </c>
      <c r="H12" s="1">
        <f t="shared" si="5"/>
        <v>0.5</v>
      </c>
    </row>
    <row r="13" spans="1:8" x14ac:dyDescent="0.25">
      <c r="A13" t="s">
        <v>5</v>
      </c>
      <c r="B13" s="3">
        <f>SUM(B9:B12)/10</f>
        <v>-6.7613636363636362E-2</v>
      </c>
      <c r="C13" s="3">
        <f t="shared" ref="C13:H13" si="6">SUM(C9:C12)/10</f>
        <v>4.0841170841170851E-2</v>
      </c>
      <c r="D13" s="3">
        <f t="shared" si="6"/>
        <v>8.3333333333333329E-2</v>
      </c>
      <c r="E13" s="3">
        <f t="shared" si="6"/>
        <v>0.2</v>
      </c>
      <c r="F13" s="3">
        <f t="shared" si="6"/>
        <v>0.10671861468033475</v>
      </c>
      <c r="G13" s="3">
        <f t="shared" si="6"/>
        <v>0.26601639017243972</v>
      </c>
      <c r="H13" s="3">
        <f t="shared" si="6"/>
        <v>0.15</v>
      </c>
    </row>
    <row r="14" spans="1:8" x14ac:dyDescent="0.25">
      <c r="A14" t="s">
        <v>6</v>
      </c>
      <c r="B14" s="4">
        <f>-0.72/ B13</f>
        <v>10.648739495798319</v>
      </c>
      <c r="C14" s="4">
        <f t="shared" ref="C14:H14" si="7">0.72/ C13</f>
        <v>17.629269317474805</v>
      </c>
      <c r="D14" s="4">
        <f t="shared" si="7"/>
        <v>8.64</v>
      </c>
      <c r="E14" s="4">
        <f t="shared" si="7"/>
        <v>3.5999999999999996</v>
      </c>
      <c r="F14" s="4">
        <f t="shared" si="7"/>
        <v>6.7467142649545266</v>
      </c>
      <c r="G14" s="4">
        <f t="shared" si="7"/>
        <v>2.706600144198914</v>
      </c>
      <c r="H14" s="4">
        <f t="shared" si="7"/>
        <v>4.8</v>
      </c>
    </row>
    <row r="16" spans="1:8" x14ac:dyDescent="0.25">
      <c r="A16" t="s">
        <v>15</v>
      </c>
    </row>
    <row r="17" spans="1:9" ht="17.25" x14ac:dyDescent="0.3">
      <c r="A17" t="s">
        <v>19</v>
      </c>
      <c r="B17" t="s">
        <v>20</v>
      </c>
      <c r="C17" t="s">
        <v>21</v>
      </c>
      <c r="E17" s="6" t="s">
        <v>22</v>
      </c>
      <c r="F17" s="6"/>
      <c r="G17" s="6"/>
    </row>
    <row r="18" spans="1:9" ht="17.25" customHeight="1" x14ac:dyDescent="0.3">
      <c r="A18" t="s">
        <v>16</v>
      </c>
      <c r="B18" s="5">
        <v>3000000000</v>
      </c>
      <c r="C18">
        <v>1.5</v>
      </c>
      <c r="E18" s="6" t="s">
        <v>28</v>
      </c>
      <c r="F18" s="6"/>
      <c r="G18" s="6"/>
      <c r="H18" s="6"/>
      <c r="I18" s="6"/>
    </row>
    <row r="19" spans="1:9" ht="17.25" customHeight="1" x14ac:dyDescent="0.25">
      <c r="A19" t="s">
        <v>17</v>
      </c>
      <c r="B19" s="5">
        <v>2500000000</v>
      </c>
      <c r="C19">
        <v>1</v>
      </c>
      <c r="E19" s="8" t="s">
        <v>29</v>
      </c>
      <c r="F19" s="8"/>
      <c r="G19" s="8"/>
      <c r="H19" s="8"/>
      <c r="I19" s="8"/>
    </row>
    <row r="20" spans="1:9" x14ac:dyDescent="0.25">
      <c r="A20" t="s">
        <v>18</v>
      </c>
      <c r="B20" s="5">
        <v>4000000000</v>
      </c>
      <c r="C20">
        <v>2.2000000000000002</v>
      </c>
      <c r="E20" t="s">
        <v>31</v>
      </c>
      <c r="F20">
        <v>10</v>
      </c>
    </row>
    <row r="22" spans="1:9" x14ac:dyDescent="0.25">
      <c r="B22" s="14" t="s">
        <v>34</v>
      </c>
      <c r="C22" s="15"/>
      <c r="D22" s="16"/>
      <c r="E22" s="17" t="s">
        <v>30</v>
      </c>
      <c r="F22" s="18"/>
      <c r="G22" s="14" t="s">
        <v>33</v>
      </c>
      <c r="H22" s="16"/>
    </row>
    <row r="23" spans="1:9" x14ac:dyDescent="0.25">
      <c r="A23" t="s">
        <v>23</v>
      </c>
      <c r="B23" s="10">
        <f>B18/C18</f>
        <v>2000000000</v>
      </c>
      <c r="C23" s="11" t="s">
        <v>26</v>
      </c>
      <c r="D23" s="11"/>
      <c r="E23" s="20">
        <f>B18*F20</f>
        <v>30000000000</v>
      </c>
      <c r="F23" s="21" t="s">
        <v>32</v>
      </c>
      <c r="G23" s="20">
        <f>E23*C18</f>
        <v>45000000000</v>
      </c>
      <c r="H23" s="21" t="s">
        <v>35</v>
      </c>
    </row>
    <row r="24" spans="1:9" x14ac:dyDescent="0.25">
      <c r="A24" t="s">
        <v>24</v>
      </c>
      <c r="B24" s="10">
        <f>B19/C19</f>
        <v>2500000000</v>
      </c>
      <c r="C24" s="11" t="s">
        <v>26</v>
      </c>
      <c r="D24" s="11"/>
      <c r="E24" s="20">
        <f>B19*F20</f>
        <v>25000000000</v>
      </c>
      <c r="F24" s="21" t="s">
        <v>32</v>
      </c>
      <c r="G24" s="20">
        <f>E24*C19</f>
        <v>25000000000</v>
      </c>
      <c r="H24" s="21" t="s">
        <v>35</v>
      </c>
    </row>
    <row r="25" spans="1:9" x14ac:dyDescent="0.25">
      <c r="A25" t="s">
        <v>25</v>
      </c>
      <c r="B25" s="12">
        <f>B20/C20</f>
        <v>1818181818.181818</v>
      </c>
      <c r="C25" s="13" t="s">
        <v>26</v>
      </c>
      <c r="D25" s="13"/>
      <c r="E25" s="22">
        <f>B20*F20</f>
        <v>40000000000</v>
      </c>
      <c r="F25" s="23" t="s">
        <v>32</v>
      </c>
      <c r="G25" s="22">
        <f>E25*C20</f>
        <v>88000000000</v>
      </c>
      <c r="H25" s="23" t="s">
        <v>35</v>
      </c>
    </row>
    <row r="27" spans="1:9" x14ac:dyDescent="0.25">
      <c r="A27" s="19" t="s">
        <v>27</v>
      </c>
    </row>
    <row r="29" spans="1:9" x14ac:dyDescent="0.25">
      <c r="A29" t="s">
        <v>36</v>
      </c>
    </row>
    <row r="30" spans="1:9" x14ac:dyDescent="0.25">
      <c r="A30" t="s">
        <v>0</v>
      </c>
      <c r="B30" t="s">
        <v>39</v>
      </c>
      <c r="C30" t="s">
        <v>40</v>
      </c>
      <c r="D30" t="s">
        <v>41</v>
      </c>
      <c r="E30" t="s">
        <v>42</v>
      </c>
      <c r="F30" t="s">
        <v>43</v>
      </c>
      <c r="G30" s="9" t="s">
        <v>44</v>
      </c>
      <c r="H30" s="9"/>
      <c r="I30" s="5">
        <v>1000000</v>
      </c>
    </row>
    <row r="31" spans="1:9" x14ac:dyDescent="0.25">
      <c r="A31" t="s">
        <v>37</v>
      </c>
      <c r="B31">
        <v>1</v>
      </c>
      <c r="C31">
        <v>2</v>
      </c>
      <c r="D31">
        <v>3</v>
      </c>
      <c r="E31">
        <v>3</v>
      </c>
      <c r="F31" s="5">
        <v>2500000000</v>
      </c>
    </row>
    <row r="32" spans="1:9" x14ac:dyDescent="0.25">
      <c r="A32" t="s">
        <v>38</v>
      </c>
      <c r="B32">
        <v>2</v>
      </c>
      <c r="C32">
        <v>2</v>
      </c>
      <c r="D32">
        <v>2</v>
      </c>
      <c r="E32">
        <v>2</v>
      </c>
      <c r="F32" s="5">
        <v>3000000000</v>
      </c>
    </row>
    <row r="33" spans="1:8" x14ac:dyDescent="0.25">
      <c r="B33" s="1">
        <v>0.1</v>
      </c>
      <c r="C33" s="1">
        <v>0.2</v>
      </c>
      <c r="D33" s="1">
        <v>0.5</v>
      </c>
      <c r="E33" s="1">
        <v>0.2</v>
      </c>
      <c r="F33" s="1"/>
    </row>
    <row r="35" spans="1:8" x14ac:dyDescent="0.25">
      <c r="A35" t="s">
        <v>45</v>
      </c>
      <c r="B35" s="28" t="s">
        <v>48</v>
      </c>
      <c r="C35" s="29"/>
      <c r="D35" s="30">
        <f>(B31*B33)+C31*C33+D31*D33+E31*E33</f>
        <v>2.6</v>
      </c>
    </row>
    <row r="36" spans="1:8" x14ac:dyDescent="0.25">
      <c r="A36" t="s">
        <v>46</v>
      </c>
      <c r="B36" s="31" t="s">
        <v>49</v>
      </c>
      <c r="C36" s="32"/>
      <c r="D36" s="33">
        <f>B32*B33+C32*C33+D32*D33+E32*E33</f>
        <v>2</v>
      </c>
    </row>
    <row r="37" spans="1:8" x14ac:dyDescent="0.25">
      <c r="A37" t="s">
        <v>47</v>
      </c>
      <c r="C37" s="7" t="s">
        <v>52</v>
      </c>
      <c r="D37" s="7"/>
      <c r="E37" s="7"/>
      <c r="F37" s="7"/>
      <c r="G37" s="7"/>
      <c r="H37" s="7"/>
    </row>
    <row r="38" spans="1:8" x14ac:dyDescent="0.25">
      <c r="B38" s="24" t="s">
        <v>50</v>
      </c>
      <c r="C38" s="25">
        <f>I30*D35</f>
        <v>2600000</v>
      </c>
    </row>
    <row r="39" spans="1:8" x14ac:dyDescent="0.25">
      <c r="B39" s="26" t="s">
        <v>51</v>
      </c>
      <c r="C39" s="27">
        <f>I30*D36</f>
        <v>2000000</v>
      </c>
    </row>
    <row r="40" spans="1:8" x14ac:dyDescent="0.25">
      <c r="C40" s="7" t="s">
        <v>53</v>
      </c>
      <c r="D40" s="7"/>
      <c r="E40" s="7"/>
      <c r="F40" s="7"/>
    </row>
    <row r="41" spans="1:8" x14ac:dyDescent="0.25">
      <c r="B41" s="34" t="s">
        <v>54</v>
      </c>
      <c r="C41" s="35"/>
      <c r="D41" s="36">
        <f>C38/F31</f>
        <v>1.0399999999999999E-3</v>
      </c>
      <c r="E41" s="37" t="s">
        <v>56</v>
      </c>
    </row>
    <row r="42" spans="1:8" x14ac:dyDescent="0.25">
      <c r="B42" s="38" t="s">
        <v>55</v>
      </c>
      <c r="C42" s="39"/>
      <c r="D42" s="40">
        <f>C39/F32</f>
        <v>6.6666666666666664E-4</v>
      </c>
      <c r="E42" s="23" t="s">
        <v>56</v>
      </c>
    </row>
  </sheetData>
  <mergeCells count="16">
    <mergeCell ref="B36:C36"/>
    <mergeCell ref="B35:C35"/>
    <mergeCell ref="C37:H37"/>
    <mergeCell ref="C40:F40"/>
    <mergeCell ref="B41:C41"/>
    <mergeCell ref="B42:C42"/>
    <mergeCell ref="C24:D24"/>
    <mergeCell ref="C25:D25"/>
    <mergeCell ref="G22:H22"/>
    <mergeCell ref="B22:D22"/>
    <mergeCell ref="G30:H30"/>
    <mergeCell ref="E17:G17"/>
    <mergeCell ref="E22:F22"/>
    <mergeCell ref="E18:I18"/>
    <mergeCell ref="E19:I19"/>
    <mergeCell ref="C23:D23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perez</dc:creator>
  <cp:lastModifiedBy>jose perez</cp:lastModifiedBy>
  <dcterms:created xsi:type="dcterms:W3CDTF">2023-02-14T23:52:35Z</dcterms:created>
  <dcterms:modified xsi:type="dcterms:W3CDTF">2023-02-15T05:04:30Z</dcterms:modified>
</cp:coreProperties>
</file>