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3ªENTREGA\"/>
    </mc:Choice>
  </mc:AlternateContent>
  <xr:revisionPtr revIDLastSave="0" documentId="13_ncr:1_{E880E21D-0BCD-4D4E-9E5F-88DCE2C27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s de conversão" sheetId="3" r:id="rId1"/>
    <sheet name="Geral" sheetId="1" r:id="rId2"/>
    <sheet name="Cálculos" sheetId="2" r:id="rId3"/>
  </sheets>
  <definedNames>
    <definedName name="_xlnm._FilterDatabase" localSheetId="1" hidden="1">Geral!$E$1:$N$66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D15" i="2"/>
  <c r="E15" i="2"/>
  <c r="F15" i="2"/>
  <c r="G15" i="2"/>
  <c r="H15" i="2"/>
  <c r="I15" i="2"/>
  <c r="J15" i="2"/>
  <c r="K15" i="2"/>
  <c r="L15" i="2"/>
  <c r="C15" i="2"/>
  <c r="E5" i="3"/>
  <c r="E3" i="3"/>
  <c r="D10" i="3"/>
  <c r="D9" i="3"/>
  <c r="D11" i="3"/>
  <c r="D12" i="3"/>
  <c r="D13" i="3"/>
  <c r="D14" i="3"/>
  <c r="E4" i="3"/>
</calcChain>
</file>

<file path=xl/sharedStrings.xml><?xml version="1.0" encoding="utf-8"?>
<sst xmlns="http://schemas.openxmlformats.org/spreadsheetml/2006/main" count="662" uniqueCount="74">
  <si>
    <t>Exportação</t>
  </si>
  <si>
    <t>Importação</t>
  </si>
  <si>
    <t>2007</t>
  </si>
  <si>
    <t>Ovos de galinha</t>
  </si>
  <si>
    <t>Avicultura de postura</t>
  </si>
  <si>
    <t>Demais produtos de origem animal</t>
  </si>
  <si>
    <t>Ovos e gemas</t>
  </si>
  <si>
    <t>Gemas de ovos</t>
  </si>
  <si>
    <t>04081900</t>
  </si>
  <si>
    <t>Gemas de ovos, frescas, cozidas em água ou vapor, etc.</t>
  </si>
  <si>
    <t>Milhões de toneladas</t>
  </si>
  <si>
    <t>Ovos</t>
  </si>
  <si>
    <t>04070090</t>
  </si>
  <si>
    <t>Outros ovos de aves, com casca, frescos, conservados cozidos</t>
  </si>
  <si>
    <t>04089900</t>
  </si>
  <si>
    <t>Outros ovos de aves, sem casca, frescos, cozidos em água, etc</t>
  </si>
  <si>
    <t>04089100</t>
  </si>
  <si>
    <t>Ovos de aves, sem casca, secos</t>
  </si>
  <si>
    <t>2008</t>
  </si>
  <si>
    <t>04081100</t>
  </si>
  <si>
    <t>Gemas de ovos, secas</t>
  </si>
  <si>
    <t>2009</t>
  </si>
  <si>
    <t>2010</t>
  </si>
  <si>
    <t>2011</t>
  </si>
  <si>
    <t>2012</t>
  </si>
  <si>
    <t>04072100</t>
  </si>
  <si>
    <t>Outros ovos frescos de aves da espécie gallus domesticus</t>
  </si>
  <si>
    <t>2013</t>
  </si>
  <si>
    <t>2014</t>
  </si>
  <si>
    <t>2015</t>
  </si>
  <si>
    <t>2016</t>
  </si>
  <si>
    <t>2017</t>
  </si>
  <si>
    <t>2018</t>
  </si>
  <si>
    <t>2019</t>
  </si>
  <si>
    <t>Composição do ovo</t>
  </si>
  <si>
    <t>Casca</t>
  </si>
  <si>
    <t>Gema</t>
  </si>
  <si>
    <t>Clara</t>
  </si>
  <si>
    <t>Membrana</t>
  </si>
  <si>
    <t>-</t>
  </si>
  <si>
    <t>% Água</t>
  </si>
  <si>
    <t>Referência</t>
  </si>
  <si>
    <t xml:space="preserve">Gemas de ovos, frescas, cozidas em água ou vapor, etc.       </t>
  </si>
  <si>
    <t xml:space="preserve">Outros ovos de aves, com casca, frescos, conservados cozidos </t>
  </si>
  <si>
    <t xml:space="preserve">Ovos de aves, sem casca, secos                               </t>
  </si>
  <si>
    <t xml:space="preserve">Gemas de ovos, secas                                         </t>
  </si>
  <si>
    <t xml:space="preserve">Outros ovos frescos de aves da espécie gallus domesticus </t>
  </si>
  <si>
    <t>Descrição NCM</t>
  </si>
  <si>
    <t>% composição média</t>
  </si>
  <si>
    <t>Composição em relação ao total</t>
  </si>
  <si>
    <t>% de água do composto no total</t>
  </si>
  <si>
    <t>Índice de conversão</t>
  </si>
  <si>
    <r>
      <t>CARVALHO, Abigail Araújo de </t>
    </r>
    <r>
      <rPr>
        <i/>
        <sz val="8"/>
        <rFont val="Calibri"/>
        <family val="2"/>
        <scheme val="minor"/>
      </rPr>
      <t>et al</t>
    </r>
    <r>
      <rPr>
        <sz val="8"/>
        <rFont val="Calibri"/>
        <family val="2"/>
        <scheme val="minor"/>
      </rPr>
      <t>. Estrutura, Padrão Fenotípico, Constituintes Nutricionais E Métodos De Avaliação De Qualidade De Ovos De Galinhas. In: CARVALHO, Débora Araújo de; SARMENTO, José Lindenberg Rocha; ALMEIDA, Marcos Jacob de Oliveira (org.). </t>
    </r>
    <r>
      <rPr>
        <b/>
        <sz val="8"/>
        <rFont val="Calibri"/>
        <family val="2"/>
        <scheme val="minor"/>
      </rPr>
      <t>Conservação, uso e melhoramento de galinhas caipiras</t>
    </r>
    <r>
      <rPr>
        <sz val="8"/>
        <rFont val="Calibri"/>
        <family val="2"/>
        <scheme val="minor"/>
      </rPr>
      <t>. Ponta Grossa: Atena, 2020. Cap. 9. p. 80-89. Disponível em: https://www.alice.cnptia.embrapa.br/bitstream/doc/1129564/1/Livro-GalinhaCaipira-Cap9.pdf. Acesso em: 04 maio 2022.</t>
    </r>
  </si>
  <si>
    <r>
      <t>Carvalho </t>
    </r>
    <r>
      <rPr>
        <i/>
        <sz val="8"/>
        <rFont val="Calibri"/>
        <family val="2"/>
        <scheme val="minor"/>
      </rPr>
      <t>et al.</t>
    </r>
    <r>
      <rPr>
        <sz val="8"/>
        <rFont val="Calibri"/>
        <family val="2"/>
        <scheme val="minor"/>
      </rPr>
      <t> (2020)</t>
    </r>
  </si>
  <si>
    <r>
      <t>(CARVALHO </t>
    </r>
    <r>
      <rPr>
        <i/>
        <sz val="8"/>
        <rFont val="Calibri"/>
        <family val="2"/>
        <scheme val="minor"/>
      </rPr>
      <t>et al.</t>
    </r>
    <r>
      <rPr>
        <sz val="8"/>
        <rFont val="Calibri"/>
        <family val="2"/>
        <scheme val="minor"/>
      </rPr>
      <t>, 2020)</t>
    </r>
  </si>
  <si>
    <t>Ano</t>
  </si>
  <si>
    <t>Produto agrícola</t>
  </si>
  <si>
    <t>Categoria</t>
  </si>
  <si>
    <t>Setor</t>
  </si>
  <si>
    <t>Subsetor</t>
  </si>
  <si>
    <t>Produto</t>
  </si>
  <si>
    <t>Código NCM</t>
  </si>
  <si>
    <t>Unidade</t>
  </si>
  <si>
    <t>EXP CONVERTIDA</t>
  </si>
  <si>
    <t>IMP CONVERTIDA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</si>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</sst>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00000"/>
    <numFmt numFmtId="167" formatCode="0.000000000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9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9" fontId="6" fillId="0" borderId="5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" fillId="0" borderId="0" xfId="0" applyFont="1" applyAlignment="1">
      <alignment horizontal="center" wrapText="1"/>
    </xf>
    <xf numFmtId="167" fontId="0" fillId="0" borderId="0" xfId="0" applyNumberFormat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52303463801931"/>
                  <c:y val="0.33093566664537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7.3275044451143998</c:v>
                </c:pt>
                <c:pt idx="1">
                  <c:v>7.3642239019037978</c:v>
                </c:pt>
                <c:pt idx="2">
                  <c:v>7.5583950778130387</c:v>
                </c:pt>
                <c:pt idx="3">
                  <c:v>7.9618756456239588</c:v>
                </c:pt>
                <c:pt idx="4">
                  <c:v>8.3148190987235733</c:v>
                </c:pt>
                <c:pt idx="5">
                  <c:v>8.6245669602079484</c:v>
                </c:pt>
                <c:pt idx="6">
                  <c:v>8.5304386190878532</c:v>
                </c:pt>
                <c:pt idx="7">
                  <c:v>8.7178568492246491</c:v>
                </c:pt>
                <c:pt idx="8">
                  <c:v>8.9252141464242953</c:v>
                </c:pt>
                <c:pt idx="9">
                  <c:v>9.4176934012803635</c:v>
                </c:pt>
                <c:pt idx="10">
                  <c:v>10.028512346764231</c:v>
                </c:pt>
                <c:pt idx="11">
                  <c:v>10.84087315500707</c:v>
                </c:pt>
                <c:pt idx="12">
                  <c:v>11.46447966710558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8-408B-A0B4-7EDC1E19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9423"/>
        <c:axId val="162100255"/>
      </c:lineChart>
      <c:catAx>
        <c:axId val="1620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00255"/>
        <c:crosses val="autoZero"/>
        <c:auto val="1"/>
        <c:lblAlgn val="ctr"/>
        <c:lblOffset val="100"/>
        <c:noMultiLvlLbl val="0"/>
      </c:catAx>
      <c:valAx>
        <c:axId val="1621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03083989501309"/>
                  <c:y val="0.33086029559530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1.3481676926470569</c:v>
                </c:pt>
                <c:pt idx="1">
                  <c:v>1.396293717105813</c:v>
                </c:pt>
                <c:pt idx="2">
                  <c:v>1.44728625128854</c:v>
                </c:pt>
                <c:pt idx="3">
                  <c:v>1.5185899911828471</c:v>
                </c:pt>
                <c:pt idx="4">
                  <c:v>1.5995989697464239</c:v>
                </c:pt>
                <c:pt idx="5">
                  <c:v>1.6723381612206669</c:v>
                </c:pt>
                <c:pt idx="6">
                  <c:v>1.7148972272056431</c:v>
                </c:pt>
                <c:pt idx="7">
                  <c:v>1.767707297039133</c:v>
                </c:pt>
                <c:pt idx="8">
                  <c:v>1.8247604695719399</c:v>
                </c:pt>
                <c:pt idx="9">
                  <c:v>1.9408117422728079</c:v>
                </c:pt>
                <c:pt idx="10">
                  <c:v>2.0825301904170299</c:v>
                </c:pt>
                <c:pt idx="11">
                  <c:v>2.2602667643658831</c:v>
                </c:pt>
                <c:pt idx="12">
                  <c:v>2.409227441663194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2F0-9359-28F8A0EA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7920"/>
        <c:axId val="894486672"/>
      </c:lineChart>
      <c:catAx>
        <c:axId val="8944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486672"/>
        <c:crosses val="autoZero"/>
        <c:auto val="1"/>
        <c:lblAlgn val="ctr"/>
        <c:lblOffset val="100"/>
        <c:noMultiLvlLbl val="0"/>
      </c:catAx>
      <c:valAx>
        <c:axId val="8944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4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174999</xdr:colOff>
      <xdr:row>16</xdr:row>
      <xdr:rowOff>17368</xdr:rowOff>
    </xdr:from>
    <xdr:to>
      <xdr:col>14</xdr:col>
      <xdr:colOff>481293</xdr:colOff>
      <xdr:row>30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50EE89-AA1C-17EA-9CE1-41FE5BF9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399116</xdr:colOff>
      <xdr:row>16</xdr:row>
      <xdr:rowOff>32309</xdr:rowOff>
    </xdr:from>
    <xdr:to>
      <xdr:col>8</xdr:col>
      <xdr:colOff>533586</xdr:colOff>
      <xdr:row>30</xdr:row>
      <xdr:rowOff>53040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735F2A-F21C-9EE8-1520-3806709F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6AC7-E698-4681-84A8-6489681BB815}">
  <dimension ref="B1:G21"/>
  <sheetViews>
    <sheetView tabSelected="1" topLeftCell="A7" zoomScale="130" zoomScaleNormal="130" workbookViewId="0">
      <selection activeCell="F8" sqref="F8"/>
    </sheetView>
  </sheetViews>
  <sheetFormatPr defaultRowHeight="15" x14ac:dyDescent="0.25"/>
  <cols>
    <col min="1" max="1" width="5.140625" customWidth="1"/>
    <col min="2" max="2" width="25.85546875" customWidth="1"/>
    <col min="3" max="3" width="19.7109375" bestFit="1" customWidth="1"/>
    <col min="4" max="4" width="10.140625" bestFit="1" customWidth="1"/>
    <col min="5" max="5" width="17.28515625" bestFit="1" customWidth="1"/>
    <col min="6" max="6" width="5.85546875" customWidth="1"/>
    <col min="7" max="7" width="89.28515625" bestFit="1" customWidth="1"/>
  </cols>
  <sheetData>
    <row r="1" spans="2:7" ht="15.75" thickBot="1" x14ac:dyDescent="0.3"/>
    <row r="2" spans="2:7" ht="30.75" thickBot="1" x14ac:dyDescent="0.3">
      <c r="B2" s="5" t="s">
        <v>34</v>
      </c>
      <c r="C2" s="6" t="s">
        <v>48</v>
      </c>
      <c r="D2" s="6" t="s">
        <v>40</v>
      </c>
      <c r="E2" s="7" t="s">
        <v>50</v>
      </c>
      <c r="F2" s="8"/>
    </row>
    <row r="3" spans="2:7" x14ac:dyDescent="0.25">
      <c r="B3" s="20" t="s">
        <v>35</v>
      </c>
      <c r="C3" s="17">
        <v>9.5000000000000001E-2</v>
      </c>
      <c r="D3" s="17">
        <v>0</v>
      </c>
      <c r="E3" s="21">
        <f>C3*D3</f>
        <v>0</v>
      </c>
      <c r="F3" s="9"/>
      <c r="G3" s="31"/>
    </row>
    <row r="4" spans="2:7" x14ac:dyDescent="0.25">
      <c r="B4" s="20" t="s">
        <v>36</v>
      </c>
      <c r="C4" s="17">
        <v>0.28999999999999998</v>
      </c>
      <c r="D4" s="17">
        <v>0.52</v>
      </c>
      <c r="E4" s="21">
        <f>C4*D4</f>
        <v>0.15079999999999999</v>
      </c>
      <c r="F4" s="9"/>
      <c r="G4" s="32"/>
    </row>
    <row r="5" spans="2:7" x14ac:dyDescent="0.25">
      <c r="B5" s="20" t="s">
        <v>37</v>
      </c>
      <c r="C5" s="17">
        <v>0.61499999999999999</v>
      </c>
      <c r="D5" s="17">
        <v>0.88500000000000001</v>
      </c>
      <c r="E5" s="21">
        <f>C5*D5</f>
        <v>0.54427499999999995</v>
      </c>
      <c r="F5" s="9"/>
    </row>
    <row r="6" spans="2:7" ht="15.75" thickBot="1" x14ac:dyDescent="0.3">
      <c r="B6" s="22" t="s">
        <v>38</v>
      </c>
      <c r="C6" s="23" t="s">
        <v>39</v>
      </c>
      <c r="D6" s="23" t="s">
        <v>39</v>
      </c>
      <c r="E6" s="24" t="s">
        <v>39</v>
      </c>
      <c r="F6" s="2"/>
    </row>
    <row r="7" spans="2:7" ht="15.75" thickBot="1" x14ac:dyDescent="0.3"/>
    <row r="8" spans="2:7" ht="30.75" thickBot="1" x14ac:dyDescent="0.3">
      <c r="B8" s="4" t="s">
        <v>47</v>
      </c>
      <c r="C8" s="6" t="s">
        <v>49</v>
      </c>
      <c r="D8" s="25" t="s">
        <v>51</v>
      </c>
    </row>
    <row r="9" spans="2:7" ht="39" thickBot="1" x14ac:dyDescent="0.3">
      <c r="B9" s="15" t="s">
        <v>43</v>
      </c>
      <c r="C9" s="16">
        <v>1</v>
      </c>
      <c r="D9" s="26">
        <f>1/C9</f>
        <v>1</v>
      </c>
    </row>
    <row r="10" spans="2:7" ht="26.25" thickBot="1" x14ac:dyDescent="0.3">
      <c r="B10" s="15" t="s">
        <v>46</v>
      </c>
      <c r="C10" s="16">
        <v>1</v>
      </c>
      <c r="D10" s="26">
        <f>1/C10</f>
        <v>1</v>
      </c>
      <c r="G10" s="14" t="s">
        <v>41</v>
      </c>
    </row>
    <row r="11" spans="2:7" ht="48.75" customHeight="1" x14ac:dyDescent="0.25">
      <c r="B11" s="15" t="s">
        <v>15</v>
      </c>
      <c r="C11" s="17">
        <f>1-C3</f>
        <v>0.90500000000000003</v>
      </c>
      <c r="D11" s="26">
        <f>1/C11</f>
        <v>1.1049723756906078</v>
      </c>
      <c r="G11" s="11" t="s">
        <v>52</v>
      </c>
    </row>
    <row r="12" spans="2:7" ht="25.5" x14ac:dyDescent="0.25">
      <c r="B12" s="15" t="s">
        <v>44</v>
      </c>
      <c r="C12" s="17">
        <f>1-C3-E4-E5</f>
        <v>0.20992500000000003</v>
      </c>
      <c r="D12" s="26">
        <f>1/C12</f>
        <v>4.7636060497796828</v>
      </c>
      <c r="G12" s="12" t="s">
        <v>53</v>
      </c>
    </row>
    <row r="13" spans="2:7" ht="26.25" thickBot="1" x14ac:dyDescent="0.3">
      <c r="B13" s="15" t="s">
        <v>42</v>
      </c>
      <c r="C13" s="17">
        <f>1-C5-C3</f>
        <v>0.29000000000000004</v>
      </c>
      <c r="D13" s="26">
        <f t="shared" ref="D13:D14" si="0">1/C13</f>
        <v>3.4482758620689653</v>
      </c>
      <c r="G13" s="13" t="s">
        <v>54</v>
      </c>
    </row>
    <row r="14" spans="2:7" ht="15.75" thickBot="1" x14ac:dyDescent="0.3">
      <c r="B14" s="18" t="s">
        <v>45</v>
      </c>
      <c r="C14" s="19">
        <f>1-C3-C5-E4</f>
        <v>0.13920000000000005</v>
      </c>
      <c r="D14" s="27">
        <f t="shared" si="0"/>
        <v>7.1839080459770095</v>
      </c>
    </row>
    <row r="16" spans="2:7" x14ac:dyDescent="0.25">
      <c r="D16" s="2"/>
      <c r="E16" s="2"/>
      <c r="F16" s="2"/>
      <c r="G16" s="3"/>
    </row>
    <row r="17" spans="4:7" x14ac:dyDescent="0.25">
      <c r="D17" s="2"/>
      <c r="E17" s="2"/>
      <c r="F17" s="10"/>
      <c r="G17" s="3"/>
    </row>
    <row r="18" spans="4:7" x14ac:dyDescent="0.25">
      <c r="D18" s="2"/>
      <c r="E18" s="2"/>
      <c r="F18" s="10"/>
      <c r="G18" s="3"/>
    </row>
    <row r="19" spans="4:7" x14ac:dyDescent="0.25">
      <c r="D19" s="2"/>
      <c r="E19" s="2"/>
      <c r="F19" s="2"/>
      <c r="G19" s="3"/>
    </row>
    <row r="20" spans="4:7" x14ac:dyDescent="0.25">
      <c r="D20" s="3"/>
      <c r="E20" s="3"/>
      <c r="F20" s="3"/>
      <c r="G20" s="3"/>
    </row>
    <row r="21" spans="4:7" x14ac:dyDescent="0.25">
      <c r="D21" s="28"/>
      <c r="E21" s="3"/>
      <c r="F21" s="3"/>
      <c r="G2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zoomScaleNormal="100" workbookViewId="0">
      <selection activeCell="M2" sqref="M2"/>
    </sheetView>
  </sheetViews>
  <sheetFormatPr defaultRowHeight="15" x14ac:dyDescent="0.25"/>
  <cols>
    <col min="3" max="3" width="20.140625" bestFit="1" customWidth="1"/>
    <col min="8" max="8" width="23.42578125" customWidth="1"/>
    <col min="9" max="9" width="8.5703125" customWidth="1"/>
    <col min="10" max="10" width="15.42578125" bestFit="1" customWidth="1"/>
    <col min="11" max="11" width="12" bestFit="1" customWidth="1"/>
    <col min="12" max="12" width="12.42578125" customWidth="1"/>
    <col min="13" max="13" width="17.140625" bestFit="1" customWidth="1"/>
    <col min="14" max="14" width="13" bestFit="1" customWidth="1"/>
    <col min="16" max="16" width="12.85546875" bestFit="1" customWidth="1"/>
    <col min="17" max="17" width="12.42578125" bestFit="1" customWidth="1"/>
  </cols>
  <sheetData>
    <row r="1" spans="1:14" s="1" customFormat="1" ht="30" x14ac:dyDescent="0.25">
      <c r="A1" s="29" t="s">
        <v>55</v>
      </c>
      <c r="B1" s="29" t="s">
        <v>56</v>
      </c>
      <c r="C1" s="29" t="s">
        <v>57</v>
      </c>
      <c r="D1" s="29" t="s">
        <v>58</v>
      </c>
      <c r="E1" s="29" t="s">
        <v>59</v>
      </c>
      <c r="F1" s="29" t="s">
        <v>60</v>
      </c>
      <c r="G1" s="29" t="s">
        <v>61</v>
      </c>
      <c r="H1" s="29" t="s">
        <v>47</v>
      </c>
      <c r="I1" s="29" t="s">
        <v>62</v>
      </c>
      <c r="J1" s="29" t="s">
        <v>0</v>
      </c>
      <c r="K1" s="29" t="s">
        <v>1</v>
      </c>
      <c r="L1" s="29" t="s">
        <v>51</v>
      </c>
      <c r="M1" s="29" t="s">
        <v>63</v>
      </c>
      <c r="N1" s="29" t="s">
        <v>64</v>
      </c>
    </row>
    <row r="2" spans="1:1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>
        <v>1.9599880000000002E-3</v>
      </c>
      <c r="K2">
        <v>0</v>
      </c>
      <c r="L2">
        <v>3.44827586206896</v>
      </c>
      <c r="M2">
        <v>6.7585793103448304E-3</v>
      </c>
      <c r="N2">
        <v>0</v>
      </c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11</v>
      </c>
      <c r="G3" t="s">
        <v>12</v>
      </c>
      <c r="H3" t="s">
        <v>13</v>
      </c>
      <c r="I3" t="s">
        <v>10</v>
      </c>
      <c r="J3">
        <v>7.6127E-3</v>
      </c>
      <c r="K3">
        <v>0</v>
      </c>
      <c r="L3">
        <v>1</v>
      </c>
      <c r="M3">
        <v>7.6127E-3</v>
      </c>
      <c r="N3">
        <v>0</v>
      </c>
    </row>
    <row r="4" spans="1:14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11</v>
      </c>
      <c r="G4" t="s">
        <v>14</v>
      </c>
      <c r="H4" t="s">
        <v>15</v>
      </c>
      <c r="I4" t="s">
        <v>10</v>
      </c>
      <c r="J4">
        <v>5.9023000000000001E-5</v>
      </c>
      <c r="K4">
        <v>0</v>
      </c>
      <c r="L4">
        <v>1.104972375690608</v>
      </c>
      <c r="M4">
        <v>6.5218784530386738E-5</v>
      </c>
      <c r="N4">
        <v>0</v>
      </c>
    </row>
    <row r="5" spans="1:1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11</v>
      </c>
      <c r="G5" t="s">
        <v>16</v>
      </c>
      <c r="H5" t="s">
        <v>17</v>
      </c>
      <c r="I5" t="s">
        <v>10</v>
      </c>
      <c r="J5">
        <v>4.0282000000000002E-4</v>
      </c>
      <c r="K5">
        <v>4.7999999999999996E-7</v>
      </c>
      <c r="L5">
        <v>4.7636060497796828</v>
      </c>
      <c r="M5">
        <v>1.9188757889722519E-3</v>
      </c>
      <c r="N5">
        <v>2.286530903894247E-6</v>
      </c>
    </row>
    <row r="6" spans="1:14" x14ac:dyDescent="0.25">
      <c r="A6" t="s">
        <v>18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>
        <v>1.8932370000000001E-3</v>
      </c>
      <c r="K6">
        <v>0</v>
      </c>
      <c r="L6">
        <v>3.4482758620689649</v>
      </c>
      <c r="M6">
        <v>6.5284034482758621E-3</v>
      </c>
      <c r="N6">
        <v>0</v>
      </c>
    </row>
    <row r="7" spans="1:14" x14ac:dyDescent="0.25">
      <c r="A7" t="s">
        <v>18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19</v>
      </c>
      <c r="H7" t="s">
        <v>20</v>
      </c>
      <c r="I7" t="s">
        <v>10</v>
      </c>
      <c r="J7">
        <v>6.5099999999999997E-5</v>
      </c>
      <c r="K7">
        <v>0</v>
      </c>
      <c r="L7">
        <v>7.1839080459770104</v>
      </c>
      <c r="M7">
        <v>4.6767241379310327E-4</v>
      </c>
      <c r="N7">
        <v>0</v>
      </c>
    </row>
    <row r="8" spans="1:14" x14ac:dyDescent="0.25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11</v>
      </c>
      <c r="G8" t="s">
        <v>12</v>
      </c>
      <c r="H8" t="s">
        <v>13</v>
      </c>
      <c r="I8" t="s">
        <v>10</v>
      </c>
      <c r="J8">
        <v>3.3112962000000003E-2</v>
      </c>
      <c r="K8">
        <v>0</v>
      </c>
      <c r="L8">
        <v>1</v>
      </c>
      <c r="M8">
        <v>3.3112962000000003E-2</v>
      </c>
      <c r="N8">
        <v>0</v>
      </c>
    </row>
    <row r="9" spans="1:14" x14ac:dyDescent="0.25">
      <c r="A9" t="s">
        <v>18</v>
      </c>
      <c r="B9" t="s">
        <v>3</v>
      </c>
      <c r="C9" t="s">
        <v>4</v>
      </c>
      <c r="D9" t="s">
        <v>5</v>
      </c>
      <c r="E9" t="s">
        <v>6</v>
      </c>
      <c r="F9" t="s">
        <v>11</v>
      </c>
      <c r="G9" t="s">
        <v>14</v>
      </c>
      <c r="H9" t="s">
        <v>15</v>
      </c>
      <c r="I9" t="s">
        <v>10</v>
      </c>
      <c r="J9">
        <v>4.9945999999999996E-4</v>
      </c>
      <c r="K9">
        <v>0</v>
      </c>
      <c r="L9">
        <v>1.104972375690608</v>
      </c>
      <c r="M9">
        <v>5.5188950276243093E-4</v>
      </c>
      <c r="N9">
        <v>0</v>
      </c>
    </row>
    <row r="10" spans="1:14" x14ac:dyDescent="0.25">
      <c r="A10" t="s">
        <v>18</v>
      </c>
      <c r="B10" t="s">
        <v>3</v>
      </c>
      <c r="C10" t="s">
        <v>4</v>
      </c>
      <c r="D10" t="s">
        <v>5</v>
      </c>
      <c r="E10" t="s">
        <v>6</v>
      </c>
      <c r="F10" t="s">
        <v>11</v>
      </c>
      <c r="G10" t="s">
        <v>16</v>
      </c>
      <c r="H10" t="s">
        <v>17</v>
      </c>
      <c r="I10" t="s">
        <v>10</v>
      </c>
      <c r="J10">
        <v>8.7499999999999999E-5</v>
      </c>
      <c r="K10">
        <v>0</v>
      </c>
      <c r="L10">
        <v>4.7636060497796828</v>
      </c>
      <c r="M10">
        <v>4.168155293557223E-4</v>
      </c>
      <c r="N10">
        <v>0</v>
      </c>
    </row>
    <row r="11" spans="1:14" x14ac:dyDescent="0.25">
      <c r="A11" t="s">
        <v>21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>
        <v>1.2258970000000001E-3</v>
      </c>
      <c r="K11">
        <v>0</v>
      </c>
      <c r="L11">
        <v>3.4482758620689649</v>
      </c>
      <c r="M11">
        <v>4.2272310344827584E-3</v>
      </c>
      <c r="N11">
        <v>0</v>
      </c>
    </row>
    <row r="12" spans="1:14" x14ac:dyDescent="0.25">
      <c r="A12" t="s">
        <v>21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19</v>
      </c>
      <c r="H12" t="s">
        <v>20</v>
      </c>
      <c r="I12" t="s">
        <v>10</v>
      </c>
      <c r="J12">
        <v>1.0999999999999999E-8</v>
      </c>
      <c r="K12">
        <v>0</v>
      </c>
      <c r="L12">
        <v>7.1839080459770104</v>
      </c>
      <c r="M12">
        <v>7.9022988505747096E-8</v>
      </c>
      <c r="N12">
        <v>0</v>
      </c>
    </row>
    <row r="13" spans="1:14" x14ac:dyDescent="0.25">
      <c r="A13" t="s">
        <v>21</v>
      </c>
      <c r="B13" t="s">
        <v>3</v>
      </c>
      <c r="C13" t="s">
        <v>4</v>
      </c>
      <c r="D13" t="s">
        <v>5</v>
      </c>
      <c r="E13" t="s">
        <v>6</v>
      </c>
      <c r="F13" t="s">
        <v>11</v>
      </c>
      <c r="G13" t="s">
        <v>12</v>
      </c>
      <c r="H13" t="s">
        <v>13</v>
      </c>
      <c r="I13" t="s">
        <v>10</v>
      </c>
      <c r="J13">
        <v>3.4013007999999997E-2</v>
      </c>
      <c r="K13">
        <v>0</v>
      </c>
      <c r="L13">
        <v>1</v>
      </c>
      <c r="M13">
        <v>3.4013007999999997E-2</v>
      </c>
      <c r="N13">
        <v>0</v>
      </c>
    </row>
    <row r="14" spans="1:14" x14ac:dyDescent="0.25">
      <c r="A14" t="s">
        <v>21</v>
      </c>
      <c r="B14" t="s">
        <v>3</v>
      </c>
      <c r="C14" t="s">
        <v>4</v>
      </c>
      <c r="D14" t="s">
        <v>5</v>
      </c>
      <c r="E14" t="s">
        <v>6</v>
      </c>
      <c r="F14" t="s">
        <v>11</v>
      </c>
      <c r="G14" t="s">
        <v>14</v>
      </c>
      <c r="H14" t="s">
        <v>15</v>
      </c>
      <c r="I14" t="s">
        <v>10</v>
      </c>
      <c r="J14">
        <v>1.0517899999999999E-3</v>
      </c>
      <c r="K14">
        <v>0</v>
      </c>
      <c r="L14">
        <v>1.104972375690608</v>
      </c>
      <c r="M14">
        <v>1.162198895027624E-3</v>
      </c>
      <c r="N14">
        <v>0</v>
      </c>
    </row>
    <row r="15" spans="1:14" x14ac:dyDescent="0.25">
      <c r="A15" t="s">
        <v>21</v>
      </c>
      <c r="B15" t="s">
        <v>3</v>
      </c>
      <c r="C15" t="s">
        <v>4</v>
      </c>
      <c r="D15" t="s">
        <v>5</v>
      </c>
      <c r="E15" t="s">
        <v>6</v>
      </c>
      <c r="F15" t="s">
        <v>11</v>
      </c>
      <c r="G15" t="s">
        <v>16</v>
      </c>
      <c r="H15" t="s">
        <v>17</v>
      </c>
      <c r="I15" t="s">
        <v>10</v>
      </c>
      <c r="J15">
        <v>1.5190000000000001E-4</v>
      </c>
      <c r="K15">
        <v>0</v>
      </c>
      <c r="L15">
        <v>4.7636060497796828</v>
      </c>
      <c r="M15">
        <v>7.235917589615338E-4</v>
      </c>
      <c r="N15">
        <v>0</v>
      </c>
    </row>
    <row r="16" spans="1:14" x14ac:dyDescent="0.25">
      <c r="A16" t="s">
        <v>22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>
        <v>1.0883869999999999E-3</v>
      </c>
      <c r="K16">
        <v>0</v>
      </c>
      <c r="L16">
        <v>3.4482758620689649</v>
      </c>
      <c r="M16">
        <v>3.7530586206896551E-3</v>
      </c>
      <c r="N16">
        <v>0</v>
      </c>
    </row>
    <row r="17" spans="1:14" x14ac:dyDescent="0.25">
      <c r="A17" t="s">
        <v>22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  <c r="H17" t="s">
        <v>20</v>
      </c>
      <c r="I17" t="s">
        <v>10</v>
      </c>
      <c r="J17">
        <v>9.9999999999999995E-7</v>
      </c>
      <c r="K17">
        <v>0</v>
      </c>
      <c r="L17">
        <v>7.1839080459770104</v>
      </c>
      <c r="M17">
        <v>7.1839080459770104E-6</v>
      </c>
      <c r="N17">
        <v>0</v>
      </c>
    </row>
    <row r="18" spans="1:14" x14ac:dyDescent="0.25">
      <c r="A18" t="s">
        <v>22</v>
      </c>
      <c r="B18" t="s">
        <v>3</v>
      </c>
      <c r="C18" t="s">
        <v>4</v>
      </c>
      <c r="D18" t="s">
        <v>5</v>
      </c>
      <c r="E18" t="s">
        <v>6</v>
      </c>
      <c r="F18" t="s">
        <v>11</v>
      </c>
      <c r="G18" t="s">
        <v>12</v>
      </c>
      <c r="H18" t="s">
        <v>13</v>
      </c>
      <c r="I18" t="s">
        <v>10</v>
      </c>
      <c r="J18">
        <v>2.5037805E-2</v>
      </c>
      <c r="K18">
        <v>0</v>
      </c>
      <c r="L18">
        <v>1</v>
      </c>
      <c r="M18">
        <v>2.5037805E-2</v>
      </c>
      <c r="N18">
        <v>0</v>
      </c>
    </row>
    <row r="19" spans="1:14" x14ac:dyDescent="0.25">
      <c r="A19" t="s">
        <v>22</v>
      </c>
      <c r="B19" t="s">
        <v>3</v>
      </c>
      <c r="C19" t="s">
        <v>4</v>
      </c>
      <c r="D19" t="s">
        <v>5</v>
      </c>
      <c r="E19" t="s">
        <v>6</v>
      </c>
      <c r="F19" t="s">
        <v>11</v>
      </c>
      <c r="G19" t="s">
        <v>14</v>
      </c>
      <c r="H19" t="s">
        <v>15</v>
      </c>
      <c r="I19" t="s">
        <v>10</v>
      </c>
      <c r="J19">
        <v>8.7228499999999999E-4</v>
      </c>
      <c r="K19">
        <v>0</v>
      </c>
      <c r="L19">
        <v>1.104972375690608</v>
      </c>
      <c r="M19">
        <v>9.6385082872928185E-4</v>
      </c>
      <c r="N19">
        <v>0</v>
      </c>
    </row>
    <row r="20" spans="1:14" x14ac:dyDescent="0.25">
      <c r="A20" t="s">
        <v>22</v>
      </c>
      <c r="B20" t="s">
        <v>3</v>
      </c>
      <c r="C20" t="s">
        <v>4</v>
      </c>
      <c r="D20" t="s">
        <v>5</v>
      </c>
      <c r="E20" t="s">
        <v>6</v>
      </c>
      <c r="F20" t="s">
        <v>11</v>
      </c>
      <c r="G20" t="s">
        <v>16</v>
      </c>
      <c r="H20" t="s">
        <v>17</v>
      </c>
      <c r="I20" t="s">
        <v>10</v>
      </c>
      <c r="J20">
        <v>2.3221999999999999E-5</v>
      </c>
      <c r="K20">
        <v>0</v>
      </c>
      <c r="L20">
        <v>4.7636060497796828</v>
      </c>
      <c r="M20">
        <v>1.106204596879838E-4</v>
      </c>
      <c r="N20">
        <v>0</v>
      </c>
    </row>
    <row r="21" spans="1:14" x14ac:dyDescent="0.25">
      <c r="A21" t="s">
        <v>23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>
        <v>5.3329500000000004E-4</v>
      </c>
      <c r="K21">
        <v>0</v>
      </c>
      <c r="L21">
        <v>3.4482758620689649</v>
      </c>
      <c r="M21">
        <v>1.8389482758620691E-3</v>
      </c>
      <c r="N21">
        <v>0</v>
      </c>
    </row>
    <row r="22" spans="1:14" x14ac:dyDescent="0.25">
      <c r="A22" t="s">
        <v>23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19</v>
      </c>
      <c r="H22" t="s">
        <v>20</v>
      </c>
      <c r="I22" t="s">
        <v>10</v>
      </c>
      <c r="J22">
        <v>1.9999999999999999E-6</v>
      </c>
      <c r="K22">
        <v>0</v>
      </c>
      <c r="L22">
        <v>7.1839080459770104</v>
      </c>
      <c r="M22">
        <v>1.4367816091954021E-5</v>
      </c>
      <c r="N22">
        <v>0</v>
      </c>
    </row>
    <row r="23" spans="1:14" x14ac:dyDescent="0.25">
      <c r="A23" t="s">
        <v>23</v>
      </c>
      <c r="B23" t="s">
        <v>3</v>
      </c>
      <c r="C23" t="s">
        <v>4</v>
      </c>
      <c r="D23" t="s">
        <v>5</v>
      </c>
      <c r="E23" t="s">
        <v>6</v>
      </c>
      <c r="F23" t="s">
        <v>11</v>
      </c>
      <c r="G23" t="s">
        <v>12</v>
      </c>
      <c r="H23" t="s">
        <v>13</v>
      </c>
      <c r="I23" t="s">
        <v>10</v>
      </c>
      <c r="J23">
        <v>1.4747213E-2</v>
      </c>
      <c r="K23">
        <v>0</v>
      </c>
      <c r="L23">
        <v>1</v>
      </c>
      <c r="M23">
        <v>1.4747213E-2</v>
      </c>
      <c r="N23">
        <v>0</v>
      </c>
    </row>
    <row r="24" spans="1:14" x14ac:dyDescent="0.25">
      <c r="A24" t="s">
        <v>23</v>
      </c>
      <c r="B24" t="s">
        <v>3</v>
      </c>
      <c r="C24" t="s">
        <v>4</v>
      </c>
      <c r="D24" t="s">
        <v>5</v>
      </c>
      <c r="E24" t="s">
        <v>6</v>
      </c>
      <c r="F24" t="s">
        <v>11</v>
      </c>
      <c r="G24" t="s">
        <v>14</v>
      </c>
      <c r="H24" t="s">
        <v>15</v>
      </c>
      <c r="I24" t="s">
        <v>10</v>
      </c>
      <c r="J24">
        <v>7.2631799999999999E-4</v>
      </c>
      <c r="K24">
        <v>0</v>
      </c>
      <c r="L24">
        <v>1.104972375690608</v>
      </c>
      <c r="M24">
        <v>8.0256132596685087E-4</v>
      </c>
      <c r="N24">
        <v>0</v>
      </c>
    </row>
    <row r="25" spans="1:14" x14ac:dyDescent="0.25">
      <c r="A25" t="s">
        <v>23</v>
      </c>
      <c r="B25" t="s">
        <v>3</v>
      </c>
      <c r="C25" t="s">
        <v>4</v>
      </c>
      <c r="D25" t="s">
        <v>5</v>
      </c>
      <c r="E25" t="s">
        <v>6</v>
      </c>
      <c r="F25" t="s">
        <v>11</v>
      </c>
      <c r="G25" t="s">
        <v>16</v>
      </c>
      <c r="H25" t="s">
        <v>17</v>
      </c>
      <c r="I25" t="s">
        <v>10</v>
      </c>
      <c r="J25">
        <v>6.6209999999999998E-6</v>
      </c>
      <c r="K25">
        <v>0</v>
      </c>
      <c r="L25">
        <v>4.7636060497796828</v>
      </c>
      <c r="M25">
        <v>3.1539835655591278E-5</v>
      </c>
      <c r="N25">
        <v>0</v>
      </c>
    </row>
    <row r="26" spans="1:14" x14ac:dyDescent="0.25">
      <c r="A26" t="s">
        <v>24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>
        <v>5.6628000000000001E-5</v>
      </c>
      <c r="K26">
        <v>0</v>
      </c>
      <c r="L26">
        <v>3.4482758620689649</v>
      </c>
      <c r="M26">
        <v>1.952689655172414E-4</v>
      </c>
      <c r="N26">
        <v>0</v>
      </c>
    </row>
    <row r="27" spans="1:14" x14ac:dyDescent="0.25">
      <c r="A27" t="s">
        <v>24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19</v>
      </c>
      <c r="H27" t="s">
        <v>20</v>
      </c>
      <c r="I27" t="s">
        <v>10</v>
      </c>
      <c r="J27">
        <v>1.3E-6</v>
      </c>
      <c r="K27">
        <v>0</v>
      </c>
      <c r="L27">
        <v>7.1839080459770104</v>
      </c>
      <c r="M27">
        <v>9.3390804597701126E-6</v>
      </c>
      <c r="N27">
        <v>0</v>
      </c>
    </row>
    <row r="28" spans="1:14" x14ac:dyDescent="0.25">
      <c r="A28" t="s">
        <v>24</v>
      </c>
      <c r="B28" t="s">
        <v>3</v>
      </c>
      <c r="C28" t="s">
        <v>4</v>
      </c>
      <c r="D28" t="s">
        <v>5</v>
      </c>
      <c r="E28" t="s">
        <v>6</v>
      </c>
      <c r="F28" t="s">
        <v>11</v>
      </c>
      <c r="G28" t="s">
        <v>12</v>
      </c>
      <c r="H28" t="s">
        <v>13</v>
      </c>
      <c r="I28" t="s">
        <v>10</v>
      </c>
      <c r="J28">
        <v>5.0455999999999999E-5</v>
      </c>
      <c r="K28">
        <v>0</v>
      </c>
      <c r="L28">
        <v>1</v>
      </c>
      <c r="M28">
        <v>5.0455999999999999E-5</v>
      </c>
      <c r="N28">
        <v>0</v>
      </c>
    </row>
    <row r="29" spans="1:14" x14ac:dyDescent="0.25">
      <c r="A29" t="s">
        <v>24</v>
      </c>
      <c r="B29" t="s">
        <v>3</v>
      </c>
      <c r="C29" t="s">
        <v>4</v>
      </c>
      <c r="D29" t="s">
        <v>5</v>
      </c>
      <c r="E29" t="s">
        <v>6</v>
      </c>
      <c r="F29" t="s">
        <v>11</v>
      </c>
      <c r="G29" t="s">
        <v>14</v>
      </c>
      <c r="H29" t="s">
        <v>15</v>
      </c>
      <c r="I29" t="s">
        <v>10</v>
      </c>
      <c r="J29">
        <v>1.0444339999999999E-3</v>
      </c>
      <c r="K29">
        <v>0</v>
      </c>
      <c r="L29">
        <v>1.104972375690608</v>
      </c>
      <c r="M29">
        <v>1.154070718232044E-3</v>
      </c>
      <c r="N29">
        <v>0</v>
      </c>
    </row>
    <row r="30" spans="1:14" x14ac:dyDescent="0.25">
      <c r="A30" t="s">
        <v>24</v>
      </c>
      <c r="B30" t="s">
        <v>3</v>
      </c>
      <c r="C30" t="s">
        <v>4</v>
      </c>
      <c r="D30" t="s">
        <v>5</v>
      </c>
      <c r="E30" t="s">
        <v>6</v>
      </c>
      <c r="F30" t="s">
        <v>11</v>
      </c>
      <c r="G30" t="s">
        <v>25</v>
      </c>
      <c r="H30" t="s">
        <v>26</v>
      </c>
      <c r="I30" t="s">
        <v>10</v>
      </c>
      <c r="J30">
        <v>2.4390675000000001E-2</v>
      </c>
      <c r="K30">
        <v>0</v>
      </c>
      <c r="L30">
        <v>1</v>
      </c>
      <c r="M30">
        <v>2.4390675000000001E-2</v>
      </c>
      <c r="N30">
        <v>0</v>
      </c>
    </row>
    <row r="31" spans="1:14" x14ac:dyDescent="0.25">
      <c r="A31" t="s">
        <v>24</v>
      </c>
      <c r="B31" t="s">
        <v>3</v>
      </c>
      <c r="C31" t="s">
        <v>4</v>
      </c>
      <c r="D31" t="s">
        <v>5</v>
      </c>
      <c r="E31" t="s">
        <v>6</v>
      </c>
      <c r="F31" t="s">
        <v>11</v>
      </c>
      <c r="G31" t="s">
        <v>16</v>
      </c>
      <c r="H31" t="s">
        <v>17</v>
      </c>
      <c r="I31" t="s">
        <v>10</v>
      </c>
      <c r="J31">
        <v>2.5000000000000002E-6</v>
      </c>
      <c r="K31">
        <v>0</v>
      </c>
      <c r="L31">
        <v>4.7636060497796828</v>
      </c>
      <c r="M31">
        <v>1.190901512444921E-5</v>
      </c>
      <c r="N31">
        <v>0</v>
      </c>
    </row>
    <row r="32" spans="1:14" x14ac:dyDescent="0.25">
      <c r="A32" t="s">
        <v>27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  <c r="J32">
        <v>7.06E-7</v>
      </c>
      <c r="K32">
        <v>0</v>
      </c>
      <c r="L32">
        <v>3.4482758620689649</v>
      </c>
      <c r="M32">
        <v>2.4344827586206889E-6</v>
      </c>
      <c r="N32">
        <v>0</v>
      </c>
    </row>
    <row r="33" spans="1:14" x14ac:dyDescent="0.25">
      <c r="A33" t="s">
        <v>27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19</v>
      </c>
      <c r="H33" t="s">
        <v>20</v>
      </c>
      <c r="I33" t="s">
        <v>10</v>
      </c>
      <c r="J33">
        <v>1.7E-6</v>
      </c>
      <c r="K33">
        <v>0</v>
      </c>
      <c r="L33">
        <v>7.1839080459770104</v>
      </c>
      <c r="M33">
        <v>1.221264367816092E-5</v>
      </c>
      <c r="N33">
        <v>0</v>
      </c>
    </row>
    <row r="34" spans="1:14" x14ac:dyDescent="0.25">
      <c r="A34" t="s">
        <v>27</v>
      </c>
      <c r="B34" t="s">
        <v>3</v>
      </c>
      <c r="C34" t="s">
        <v>4</v>
      </c>
      <c r="D34" t="s">
        <v>5</v>
      </c>
      <c r="E34" t="s">
        <v>6</v>
      </c>
      <c r="F34" t="s">
        <v>11</v>
      </c>
      <c r="G34" t="s">
        <v>14</v>
      </c>
      <c r="H34" t="s">
        <v>15</v>
      </c>
      <c r="I34" t="s">
        <v>10</v>
      </c>
      <c r="J34">
        <v>9.8670500000000005E-4</v>
      </c>
      <c r="K34">
        <v>0</v>
      </c>
      <c r="L34">
        <v>1.104972375690608</v>
      </c>
      <c r="M34">
        <v>1.090281767955801E-3</v>
      </c>
      <c r="N34">
        <v>0</v>
      </c>
    </row>
    <row r="35" spans="1:14" x14ac:dyDescent="0.25">
      <c r="A35" t="s">
        <v>27</v>
      </c>
      <c r="B35" t="s">
        <v>3</v>
      </c>
      <c r="C35" t="s">
        <v>4</v>
      </c>
      <c r="D35" t="s">
        <v>5</v>
      </c>
      <c r="E35" t="s">
        <v>6</v>
      </c>
      <c r="F35" t="s">
        <v>11</v>
      </c>
      <c r="G35" t="s">
        <v>25</v>
      </c>
      <c r="H35" t="s">
        <v>26</v>
      </c>
      <c r="I35" t="s">
        <v>10</v>
      </c>
      <c r="J35">
        <v>1.0383724E-2</v>
      </c>
      <c r="K35">
        <v>0</v>
      </c>
      <c r="L35">
        <v>1</v>
      </c>
      <c r="M35">
        <v>1.0383724E-2</v>
      </c>
      <c r="N35">
        <v>0</v>
      </c>
    </row>
    <row r="36" spans="1:14" x14ac:dyDescent="0.25">
      <c r="A36" t="s">
        <v>27</v>
      </c>
      <c r="B36" t="s">
        <v>3</v>
      </c>
      <c r="C36" t="s">
        <v>4</v>
      </c>
      <c r="D36" t="s">
        <v>5</v>
      </c>
      <c r="E36" t="s">
        <v>6</v>
      </c>
      <c r="F36" t="s">
        <v>11</v>
      </c>
      <c r="G36" t="s">
        <v>16</v>
      </c>
      <c r="H36" t="s">
        <v>17</v>
      </c>
      <c r="I36" t="s">
        <v>10</v>
      </c>
      <c r="J36">
        <v>3.3000000000000002E-6</v>
      </c>
      <c r="K36">
        <v>0</v>
      </c>
      <c r="L36">
        <v>4.7636060497796828</v>
      </c>
      <c r="M36">
        <v>1.5719899964272958E-5</v>
      </c>
      <c r="N36">
        <v>0</v>
      </c>
    </row>
    <row r="37" spans="1:14" x14ac:dyDescent="0.25">
      <c r="A37" t="s">
        <v>28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>
        <v>4.1399999999999997E-7</v>
      </c>
      <c r="K37">
        <v>2.0000000000000001E-9</v>
      </c>
      <c r="L37">
        <v>3.4482758620689649</v>
      </c>
      <c r="M37">
        <v>1.427586206896552E-6</v>
      </c>
      <c r="N37">
        <v>6.8965517241379308E-9</v>
      </c>
    </row>
    <row r="38" spans="1:14" x14ac:dyDescent="0.25">
      <c r="A38" t="s">
        <v>28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19</v>
      </c>
      <c r="H38" t="s">
        <v>20</v>
      </c>
      <c r="I38" t="s">
        <v>10</v>
      </c>
      <c r="J38">
        <v>1.5999999999999999E-6</v>
      </c>
      <c r="K38">
        <v>3.9999999999999998E-6</v>
      </c>
      <c r="L38">
        <v>7.1839080459770104</v>
      </c>
      <c r="M38">
        <v>1.149425287356322E-5</v>
      </c>
      <c r="N38">
        <v>2.8735632183908042E-5</v>
      </c>
    </row>
    <row r="39" spans="1:14" x14ac:dyDescent="0.25">
      <c r="A39" t="s">
        <v>28</v>
      </c>
      <c r="B39" t="s">
        <v>3</v>
      </c>
      <c r="C39" t="s">
        <v>4</v>
      </c>
      <c r="D39" t="s">
        <v>5</v>
      </c>
      <c r="E39" t="s">
        <v>6</v>
      </c>
      <c r="F39" t="s">
        <v>11</v>
      </c>
      <c r="G39" t="s">
        <v>14</v>
      </c>
      <c r="H39" t="s">
        <v>15</v>
      </c>
      <c r="I39" t="s">
        <v>10</v>
      </c>
      <c r="J39">
        <v>1.201309E-3</v>
      </c>
      <c r="K39">
        <v>0</v>
      </c>
      <c r="L39">
        <v>1.104972375690608</v>
      </c>
      <c r="M39">
        <v>1.327413259668508E-3</v>
      </c>
      <c r="N39">
        <v>0</v>
      </c>
    </row>
    <row r="40" spans="1:14" x14ac:dyDescent="0.25">
      <c r="A40" t="s">
        <v>28</v>
      </c>
      <c r="B40" t="s">
        <v>3</v>
      </c>
      <c r="C40" t="s">
        <v>4</v>
      </c>
      <c r="D40" t="s">
        <v>5</v>
      </c>
      <c r="E40" t="s">
        <v>6</v>
      </c>
      <c r="F40" t="s">
        <v>11</v>
      </c>
      <c r="G40" t="s">
        <v>25</v>
      </c>
      <c r="H40" t="s">
        <v>26</v>
      </c>
      <c r="I40" t="s">
        <v>10</v>
      </c>
      <c r="J40">
        <v>1.0628696E-2</v>
      </c>
      <c r="K40">
        <v>0</v>
      </c>
      <c r="L40">
        <v>1</v>
      </c>
      <c r="M40">
        <v>1.0628696E-2</v>
      </c>
      <c r="N40">
        <v>0</v>
      </c>
    </row>
    <row r="41" spans="1:14" x14ac:dyDescent="0.25">
      <c r="A41" t="s">
        <v>28</v>
      </c>
      <c r="B41" t="s">
        <v>3</v>
      </c>
      <c r="C41" t="s">
        <v>4</v>
      </c>
      <c r="D41" t="s">
        <v>5</v>
      </c>
      <c r="E41" t="s">
        <v>6</v>
      </c>
      <c r="F41" t="s">
        <v>11</v>
      </c>
      <c r="G41" t="s">
        <v>16</v>
      </c>
      <c r="H41" t="s">
        <v>17</v>
      </c>
      <c r="I41" t="s">
        <v>10</v>
      </c>
      <c r="J41">
        <v>5.3000000000000001E-6</v>
      </c>
      <c r="K41">
        <v>1.9999999999999999E-7</v>
      </c>
      <c r="L41">
        <v>4.7636060497796828</v>
      </c>
      <c r="M41">
        <v>2.5247112063832319E-5</v>
      </c>
      <c r="N41">
        <v>9.5272120995593657E-7</v>
      </c>
    </row>
    <row r="42" spans="1:14" x14ac:dyDescent="0.25">
      <c r="A42" t="s">
        <v>29</v>
      </c>
      <c r="B42" t="s">
        <v>3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H42" t="s">
        <v>9</v>
      </c>
      <c r="I42" t="s">
        <v>10</v>
      </c>
      <c r="J42">
        <v>3.5361300000000002E-4</v>
      </c>
      <c r="K42">
        <v>0</v>
      </c>
      <c r="L42">
        <v>3.4482758620689649</v>
      </c>
      <c r="M42">
        <v>1.219355172413793E-3</v>
      </c>
      <c r="N42">
        <v>0</v>
      </c>
    </row>
    <row r="43" spans="1:14" x14ac:dyDescent="0.25">
      <c r="A43" t="s">
        <v>29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19</v>
      </c>
      <c r="H43" t="s">
        <v>20</v>
      </c>
      <c r="I43" t="s">
        <v>10</v>
      </c>
      <c r="J43">
        <v>3.4000000000000001E-6</v>
      </c>
      <c r="K43">
        <v>2.6399999999999998E-7</v>
      </c>
      <c r="L43">
        <v>7.1839080459770104</v>
      </c>
      <c r="M43">
        <v>2.442528735632183E-5</v>
      </c>
      <c r="N43">
        <v>1.89655172413793E-6</v>
      </c>
    </row>
    <row r="44" spans="1:14" x14ac:dyDescent="0.25">
      <c r="A44" t="s">
        <v>29</v>
      </c>
      <c r="B44" t="s">
        <v>3</v>
      </c>
      <c r="C44" t="s">
        <v>4</v>
      </c>
      <c r="D44" t="s">
        <v>5</v>
      </c>
      <c r="E44" t="s">
        <v>6</v>
      </c>
      <c r="F44" t="s">
        <v>11</v>
      </c>
      <c r="G44" t="s">
        <v>14</v>
      </c>
      <c r="H44" t="s">
        <v>15</v>
      </c>
      <c r="I44" t="s">
        <v>10</v>
      </c>
      <c r="J44">
        <v>1.141438E-3</v>
      </c>
      <c r="K44">
        <v>0</v>
      </c>
      <c r="L44">
        <v>1.104972375690608</v>
      </c>
      <c r="M44">
        <v>1.2612574585635361E-3</v>
      </c>
      <c r="N44">
        <v>0</v>
      </c>
    </row>
    <row r="45" spans="1:14" x14ac:dyDescent="0.25">
      <c r="A45" t="s">
        <v>29</v>
      </c>
      <c r="B45" t="s">
        <v>3</v>
      </c>
      <c r="C45" t="s">
        <v>4</v>
      </c>
      <c r="D45" t="s">
        <v>5</v>
      </c>
      <c r="E45" t="s">
        <v>6</v>
      </c>
      <c r="F45" t="s">
        <v>11</v>
      </c>
      <c r="G45" t="s">
        <v>25</v>
      </c>
      <c r="H45" t="s">
        <v>26</v>
      </c>
      <c r="I45" t="s">
        <v>10</v>
      </c>
      <c r="J45">
        <v>1.7002597000000001E-2</v>
      </c>
      <c r="K45">
        <v>0</v>
      </c>
      <c r="L45">
        <v>1</v>
      </c>
      <c r="M45">
        <v>1.7002597000000001E-2</v>
      </c>
      <c r="N45">
        <v>0</v>
      </c>
    </row>
    <row r="46" spans="1:14" x14ac:dyDescent="0.25">
      <c r="A46" t="s">
        <v>29</v>
      </c>
      <c r="B46" t="s">
        <v>3</v>
      </c>
      <c r="C46" t="s">
        <v>4</v>
      </c>
      <c r="D46" t="s">
        <v>5</v>
      </c>
      <c r="E46" t="s">
        <v>6</v>
      </c>
      <c r="F46" t="s">
        <v>11</v>
      </c>
      <c r="G46" t="s">
        <v>16</v>
      </c>
      <c r="H46" t="s">
        <v>17</v>
      </c>
      <c r="I46" t="s">
        <v>10</v>
      </c>
      <c r="J46">
        <v>3.57E-5</v>
      </c>
      <c r="K46">
        <v>4.3724999999999999E-5</v>
      </c>
      <c r="L46">
        <v>4.7636060497796828</v>
      </c>
      <c r="M46">
        <v>1.7006073597713471E-4</v>
      </c>
      <c r="N46">
        <v>2.082886745266166E-4</v>
      </c>
    </row>
    <row r="47" spans="1:14" x14ac:dyDescent="0.25">
      <c r="A47" t="s">
        <v>30</v>
      </c>
      <c r="B47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  <c r="J47">
        <v>2.7399299999999999E-4</v>
      </c>
      <c r="K47">
        <v>0</v>
      </c>
      <c r="L47">
        <v>3.4482758620689649</v>
      </c>
      <c r="M47">
        <v>9.4480344827586199E-4</v>
      </c>
      <c r="N47">
        <v>0</v>
      </c>
    </row>
    <row r="48" spans="1:14" x14ac:dyDescent="0.25">
      <c r="A48" t="s">
        <v>30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19</v>
      </c>
      <c r="H48" t="s">
        <v>20</v>
      </c>
      <c r="I48" t="s">
        <v>10</v>
      </c>
      <c r="J48">
        <v>5.7999999999999995E-7</v>
      </c>
      <c r="K48">
        <v>2.9919999999999999E-6</v>
      </c>
      <c r="L48">
        <v>7.1839080459770104</v>
      </c>
      <c r="M48">
        <v>4.1666666666666652E-6</v>
      </c>
      <c r="N48">
        <v>2.1494252873563209E-5</v>
      </c>
    </row>
    <row r="49" spans="1:14" x14ac:dyDescent="0.25">
      <c r="A49" t="s">
        <v>30</v>
      </c>
      <c r="B49" t="s">
        <v>3</v>
      </c>
      <c r="C49" t="s">
        <v>4</v>
      </c>
      <c r="D49" t="s">
        <v>5</v>
      </c>
      <c r="E49" t="s">
        <v>6</v>
      </c>
      <c r="F49" t="s">
        <v>11</v>
      </c>
      <c r="G49" t="s">
        <v>14</v>
      </c>
      <c r="H49" t="s">
        <v>15</v>
      </c>
      <c r="I49" t="s">
        <v>10</v>
      </c>
      <c r="J49">
        <v>1.2861979999999999E-3</v>
      </c>
      <c r="K49">
        <v>0</v>
      </c>
      <c r="L49">
        <v>1.104972375690608</v>
      </c>
      <c r="M49">
        <v>1.421213259668508E-3</v>
      </c>
      <c r="N49">
        <v>0</v>
      </c>
    </row>
    <row r="50" spans="1:14" x14ac:dyDescent="0.25">
      <c r="A50" t="s">
        <v>30</v>
      </c>
      <c r="B50" t="s">
        <v>3</v>
      </c>
      <c r="C50" t="s">
        <v>4</v>
      </c>
      <c r="D50" t="s">
        <v>5</v>
      </c>
      <c r="E50" t="s">
        <v>6</v>
      </c>
      <c r="F50" t="s">
        <v>11</v>
      </c>
      <c r="G50" t="s">
        <v>25</v>
      </c>
      <c r="H50" t="s">
        <v>26</v>
      </c>
      <c r="I50" t="s">
        <v>10</v>
      </c>
      <c r="J50">
        <v>8.7459700000000005E-3</v>
      </c>
      <c r="K50">
        <v>0</v>
      </c>
      <c r="L50">
        <v>1</v>
      </c>
      <c r="M50">
        <v>8.7459700000000005E-3</v>
      </c>
      <c r="N50">
        <v>0</v>
      </c>
    </row>
    <row r="51" spans="1:14" x14ac:dyDescent="0.25">
      <c r="A51" t="s">
        <v>30</v>
      </c>
      <c r="B51" t="s">
        <v>3</v>
      </c>
      <c r="C51" t="s">
        <v>4</v>
      </c>
      <c r="D51" t="s">
        <v>5</v>
      </c>
      <c r="E51" t="s">
        <v>6</v>
      </c>
      <c r="F51" t="s">
        <v>11</v>
      </c>
      <c r="G51" t="s">
        <v>16</v>
      </c>
      <c r="H51" t="s">
        <v>17</v>
      </c>
      <c r="I51" t="s">
        <v>10</v>
      </c>
      <c r="J51">
        <v>2.5639999999999998E-5</v>
      </c>
      <c r="K51">
        <v>8.1600000000000005E-5</v>
      </c>
      <c r="L51">
        <v>4.7636060497796828</v>
      </c>
      <c r="M51">
        <v>1.221388591163511E-4</v>
      </c>
      <c r="N51">
        <v>3.8871025366202212E-4</v>
      </c>
    </row>
    <row r="52" spans="1:14" x14ac:dyDescent="0.25">
      <c r="A52" t="s">
        <v>31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H52" t="s">
        <v>9</v>
      </c>
      <c r="I52" t="s">
        <v>10</v>
      </c>
      <c r="J52">
        <v>1.4783799999999999E-4</v>
      </c>
      <c r="K52">
        <v>0</v>
      </c>
      <c r="L52">
        <v>3.4482758620689649</v>
      </c>
      <c r="M52">
        <v>5.0978620689655168E-4</v>
      </c>
      <c r="N52">
        <v>0</v>
      </c>
    </row>
    <row r="53" spans="1:14" x14ac:dyDescent="0.25">
      <c r="A53" t="s">
        <v>31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19</v>
      </c>
      <c r="H53" t="s">
        <v>20</v>
      </c>
      <c r="I53" t="s">
        <v>10</v>
      </c>
      <c r="J53">
        <v>3.2799999999999999E-6</v>
      </c>
      <c r="K53">
        <v>1.0241E-4</v>
      </c>
      <c r="L53">
        <v>7.1839080459770104</v>
      </c>
      <c r="M53">
        <v>2.3563218390804591E-5</v>
      </c>
      <c r="N53">
        <v>7.3570402298850552E-4</v>
      </c>
    </row>
    <row r="54" spans="1:14" x14ac:dyDescent="0.25">
      <c r="A54" t="s">
        <v>31</v>
      </c>
      <c r="B54" t="s">
        <v>3</v>
      </c>
      <c r="C54" t="s">
        <v>4</v>
      </c>
      <c r="D54" t="s">
        <v>5</v>
      </c>
      <c r="E54" t="s">
        <v>6</v>
      </c>
      <c r="F54" t="s">
        <v>11</v>
      </c>
      <c r="G54" t="s">
        <v>14</v>
      </c>
      <c r="H54" t="s">
        <v>15</v>
      </c>
      <c r="I54" t="s">
        <v>10</v>
      </c>
      <c r="J54">
        <v>8.6384700000000005E-4</v>
      </c>
      <c r="K54">
        <v>0</v>
      </c>
      <c r="L54">
        <v>1.104972375690608</v>
      </c>
      <c r="M54">
        <v>9.5452707182320455E-4</v>
      </c>
      <c r="N54">
        <v>0</v>
      </c>
    </row>
    <row r="55" spans="1:14" x14ac:dyDescent="0.25">
      <c r="A55" t="s">
        <v>31</v>
      </c>
      <c r="B55" t="s">
        <v>3</v>
      </c>
      <c r="C55" t="s">
        <v>4</v>
      </c>
      <c r="D55" t="s">
        <v>5</v>
      </c>
      <c r="E55" t="s">
        <v>6</v>
      </c>
      <c r="F55" t="s">
        <v>11</v>
      </c>
      <c r="G55" t="s">
        <v>25</v>
      </c>
      <c r="H55" t="s">
        <v>26</v>
      </c>
      <c r="I55" t="s">
        <v>10</v>
      </c>
      <c r="J55">
        <v>3.706029E-3</v>
      </c>
      <c r="K55">
        <v>0</v>
      </c>
      <c r="L55">
        <v>1</v>
      </c>
      <c r="M55">
        <v>3.706029E-3</v>
      </c>
      <c r="N55">
        <v>0</v>
      </c>
    </row>
    <row r="56" spans="1:14" x14ac:dyDescent="0.25">
      <c r="A56" t="s">
        <v>31</v>
      </c>
      <c r="B56" t="s">
        <v>3</v>
      </c>
      <c r="C56" t="s">
        <v>4</v>
      </c>
      <c r="D56" t="s">
        <v>5</v>
      </c>
      <c r="E56" t="s">
        <v>6</v>
      </c>
      <c r="F56" t="s">
        <v>11</v>
      </c>
      <c r="G56" t="s">
        <v>16</v>
      </c>
      <c r="H56" t="s">
        <v>17</v>
      </c>
      <c r="I56" t="s">
        <v>10</v>
      </c>
      <c r="J56">
        <v>1.0504E-4</v>
      </c>
      <c r="K56">
        <v>5.465E-5</v>
      </c>
      <c r="L56">
        <v>4.7636060497796828</v>
      </c>
      <c r="M56">
        <v>5.0036917946885782E-4</v>
      </c>
      <c r="N56">
        <v>2.6033107062045971E-4</v>
      </c>
    </row>
    <row r="57" spans="1:14" x14ac:dyDescent="0.25">
      <c r="A57" t="s">
        <v>32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>
        <v>2.4057899999999999E-4</v>
      </c>
      <c r="K57">
        <v>0</v>
      </c>
      <c r="L57">
        <v>3.4482758620689649</v>
      </c>
      <c r="M57">
        <v>8.2958275862068953E-4</v>
      </c>
      <c r="N57">
        <v>0</v>
      </c>
    </row>
    <row r="58" spans="1:14" x14ac:dyDescent="0.25">
      <c r="A58" t="s">
        <v>32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19</v>
      </c>
      <c r="H58" t="s">
        <v>20</v>
      </c>
      <c r="I58" t="s">
        <v>10</v>
      </c>
      <c r="J58">
        <v>1.79E-6</v>
      </c>
      <c r="K58">
        <v>0</v>
      </c>
      <c r="L58">
        <v>7.1839080459770104</v>
      </c>
      <c r="M58">
        <v>1.2859195402298851E-5</v>
      </c>
      <c r="N58">
        <v>0</v>
      </c>
    </row>
    <row r="59" spans="1:14" x14ac:dyDescent="0.25">
      <c r="A59" t="s">
        <v>32</v>
      </c>
      <c r="B59" t="s">
        <v>3</v>
      </c>
      <c r="C59" t="s">
        <v>4</v>
      </c>
      <c r="D59" t="s">
        <v>5</v>
      </c>
      <c r="E59" t="s">
        <v>6</v>
      </c>
      <c r="F59" t="s">
        <v>11</v>
      </c>
      <c r="G59" t="s">
        <v>14</v>
      </c>
      <c r="H59" t="s">
        <v>15</v>
      </c>
      <c r="I59" t="s">
        <v>10</v>
      </c>
      <c r="J59">
        <v>1.261011E-3</v>
      </c>
      <c r="K59">
        <v>0</v>
      </c>
      <c r="L59">
        <v>1.104972375690608</v>
      </c>
      <c r="M59">
        <v>1.393382320441989E-3</v>
      </c>
      <c r="N59">
        <v>0</v>
      </c>
    </row>
    <row r="60" spans="1:14" x14ac:dyDescent="0.25">
      <c r="A60" t="s">
        <v>32</v>
      </c>
      <c r="B60" t="s">
        <v>3</v>
      </c>
      <c r="C60" t="s">
        <v>4</v>
      </c>
      <c r="D60" t="s">
        <v>5</v>
      </c>
      <c r="E60" t="s">
        <v>6</v>
      </c>
      <c r="F60" t="s">
        <v>11</v>
      </c>
      <c r="G60" t="s">
        <v>25</v>
      </c>
      <c r="H60" t="s">
        <v>26</v>
      </c>
      <c r="I60" t="s">
        <v>10</v>
      </c>
      <c r="J60">
        <v>7.8216810000000005E-3</v>
      </c>
      <c r="K60">
        <v>0</v>
      </c>
      <c r="L60">
        <v>1</v>
      </c>
      <c r="M60">
        <v>7.8216810000000005E-3</v>
      </c>
      <c r="N60">
        <v>0</v>
      </c>
    </row>
    <row r="61" spans="1:14" x14ac:dyDescent="0.25">
      <c r="A61" t="s">
        <v>32</v>
      </c>
      <c r="B61" t="s">
        <v>3</v>
      </c>
      <c r="C61" t="s">
        <v>4</v>
      </c>
      <c r="D61" t="s">
        <v>5</v>
      </c>
      <c r="E61" t="s">
        <v>6</v>
      </c>
      <c r="F61" t="s">
        <v>11</v>
      </c>
      <c r="G61" t="s">
        <v>16</v>
      </c>
      <c r="H61" t="s">
        <v>17</v>
      </c>
      <c r="I61" t="s">
        <v>10</v>
      </c>
      <c r="J61">
        <v>4.54387E-4</v>
      </c>
      <c r="K61">
        <v>5.0000000000000002E-5</v>
      </c>
      <c r="L61">
        <v>4.7636060497796828</v>
      </c>
      <c r="M61">
        <v>2.1645206621412412E-3</v>
      </c>
      <c r="N61">
        <v>2.3818030248898419E-4</v>
      </c>
    </row>
    <row r="62" spans="1:14" x14ac:dyDescent="0.25">
      <c r="A62" t="s">
        <v>33</v>
      </c>
      <c r="B62" t="s">
        <v>3</v>
      </c>
      <c r="C62" t="s">
        <v>4</v>
      </c>
      <c r="D62" t="s">
        <v>5</v>
      </c>
      <c r="E62" t="s">
        <v>6</v>
      </c>
      <c r="F62" t="s">
        <v>7</v>
      </c>
      <c r="G62" t="s">
        <v>8</v>
      </c>
      <c r="H62" t="s">
        <v>9</v>
      </c>
      <c r="I62" t="s">
        <v>10</v>
      </c>
      <c r="J62">
        <v>3.6769599999999998E-4</v>
      </c>
      <c r="K62">
        <v>0</v>
      </c>
      <c r="L62">
        <v>3.4482758620689649</v>
      </c>
      <c r="M62">
        <v>1.2679172413793099E-3</v>
      </c>
      <c r="N62">
        <v>0</v>
      </c>
    </row>
    <row r="63" spans="1:14" x14ac:dyDescent="0.25">
      <c r="A63" t="s">
        <v>33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19</v>
      </c>
      <c r="H63" t="s">
        <v>20</v>
      </c>
      <c r="I63" t="s">
        <v>10</v>
      </c>
      <c r="J63">
        <v>2.7460000000000001E-5</v>
      </c>
      <c r="K63">
        <v>0</v>
      </c>
      <c r="L63">
        <v>7.1839080459770104</v>
      </c>
      <c r="M63" s="30">
        <v>1.9727011494252871E-4</v>
      </c>
      <c r="N63">
        <v>0</v>
      </c>
    </row>
    <row r="64" spans="1:14" x14ac:dyDescent="0.25">
      <c r="A64" t="s">
        <v>33</v>
      </c>
      <c r="B64" t="s">
        <v>3</v>
      </c>
      <c r="C64" t="s">
        <v>4</v>
      </c>
      <c r="D64" t="s">
        <v>5</v>
      </c>
      <c r="E64" t="s">
        <v>6</v>
      </c>
      <c r="F64" t="s">
        <v>11</v>
      </c>
      <c r="G64" t="s">
        <v>14</v>
      </c>
      <c r="H64" t="s">
        <v>15</v>
      </c>
      <c r="I64" t="s">
        <v>10</v>
      </c>
      <c r="J64">
        <v>1.0543009999999999E-3</v>
      </c>
      <c r="K64">
        <v>0</v>
      </c>
      <c r="L64">
        <v>1.104972375690608</v>
      </c>
      <c r="M64" s="30">
        <v>1.1649734806629831E-3</v>
      </c>
      <c r="N64">
        <v>0</v>
      </c>
    </row>
    <row r="65" spans="1:14" x14ac:dyDescent="0.25">
      <c r="A65" t="s">
        <v>33</v>
      </c>
      <c r="B65" t="s">
        <v>3</v>
      </c>
      <c r="C65" t="s">
        <v>4</v>
      </c>
      <c r="D65" t="s">
        <v>5</v>
      </c>
      <c r="E65" t="s">
        <v>6</v>
      </c>
      <c r="F65" t="s">
        <v>11</v>
      </c>
      <c r="G65" t="s">
        <v>25</v>
      </c>
      <c r="H65" t="s">
        <v>26</v>
      </c>
      <c r="I65" t="s">
        <v>10</v>
      </c>
      <c r="J65">
        <v>4.4094779999999997E-3</v>
      </c>
      <c r="K65">
        <v>0</v>
      </c>
      <c r="L65">
        <v>1</v>
      </c>
      <c r="M65" s="30">
        <v>4.4094779999999997E-3</v>
      </c>
      <c r="N65">
        <v>0</v>
      </c>
    </row>
    <row r="66" spans="1:14" x14ac:dyDescent="0.25">
      <c r="A66" t="s">
        <v>33</v>
      </c>
      <c r="B66" t="s">
        <v>3</v>
      </c>
      <c r="C66" t="s">
        <v>4</v>
      </c>
      <c r="D66" t="s">
        <v>5</v>
      </c>
      <c r="E66" t="s">
        <v>6</v>
      </c>
      <c r="F66" t="s">
        <v>11</v>
      </c>
      <c r="G66" t="s">
        <v>16</v>
      </c>
      <c r="H66" t="s">
        <v>17</v>
      </c>
      <c r="I66" t="s">
        <v>10</v>
      </c>
      <c r="J66">
        <v>9.5668499999999998E-4</v>
      </c>
      <c r="K66">
        <v>5.8499999999999999E-5</v>
      </c>
      <c r="L66">
        <v>4.7636060497796828</v>
      </c>
      <c r="M66" s="30">
        <v>4.5572704537334757E-3</v>
      </c>
      <c r="N66">
        <v>2.7867095391211142E-4</v>
      </c>
    </row>
  </sheetData>
  <sortState xmlns:xlrd2="http://schemas.microsoft.com/office/spreadsheetml/2017/richdata2" ref="A2:K68">
    <sortCondition descending="1" ref="J1:J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F0B5-310D-48A5-B579-54875552B3C7}">
  <dimension ref="A1:L15"/>
  <sheetViews>
    <sheetView zoomScaleNormal="100" workbookViewId="0">
      <selection activeCell="D20" sqref="D20"/>
    </sheetView>
  </sheetViews>
  <sheetFormatPr defaultRowHeight="15" x14ac:dyDescent="0.25"/>
  <cols>
    <col min="1" max="1" width="5.42578125" bestFit="1" customWidth="1"/>
    <col min="2" max="2" width="15.42578125" bestFit="1" customWidth="1"/>
    <col min="3" max="3" width="12.28515625" bestFit="1" customWidth="1"/>
    <col min="4" max="6" width="13.42578125" bestFit="1" customWidth="1"/>
    <col min="7" max="7" width="11.140625" bestFit="1" customWidth="1"/>
    <col min="8" max="8" width="15.140625" bestFit="1" customWidth="1"/>
    <col min="9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55</v>
      </c>
      <c r="B1" t="s">
        <v>56</v>
      </c>
      <c r="C1" t="s">
        <v>65</v>
      </c>
      <c r="D1" t="s">
        <v>0</v>
      </c>
      <c r="E1" t="s">
        <v>1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</row>
    <row r="2" spans="1:12" x14ac:dyDescent="0.25">
      <c r="A2" t="s">
        <v>2</v>
      </c>
      <c r="B2" t="s">
        <v>3</v>
      </c>
      <c r="C2">
        <v>1.3645207800000001</v>
      </c>
      <c r="D2">
        <v>1.635537388384747E-2</v>
      </c>
      <c r="E2">
        <v>2.286530903894247E-6</v>
      </c>
      <c r="F2">
        <v>1.6353087352943569E-2</v>
      </c>
      <c r="G2">
        <v>183987291</v>
      </c>
      <c r="H2">
        <v>1.3481676926470569</v>
      </c>
      <c r="I2">
        <v>1.19861669558799</v>
      </c>
      <c r="J2">
        <v>1.6757025157903771E-4</v>
      </c>
      <c r="K2">
        <v>1.1984491253364109</v>
      </c>
      <c r="L2">
        <v>7.3275044451143998</v>
      </c>
    </row>
    <row r="3" spans="1:12" x14ac:dyDescent="0.25">
      <c r="A3" t="s">
        <v>18</v>
      </c>
      <c r="B3" t="s">
        <v>3</v>
      </c>
      <c r="C3">
        <v>1.43737146</v>
      </c>
      <c r="D3">
        <v>4.1077742894187121E-2</v>
      </c>
      <c r="E3">
        <v>0</v>
      </c>
      <c r="F3">
        <v>4.1077742894187121E-2</v>
      </c>
      <c r="G3">
        <v>189605006</v>
      </c>
      <c r="H3">
        <v>1.396293717105813</v>
      </c>
      <c r="I3">
        <v>2.8578376597366919</v>
      </c>
      <c r="J3">
        <v>0</v>
      </c>
      <c r="K3">
        <v>2.8578376597366919</v>
      </c>
      <c r="L3">
        <v>7.3642239019037978</v>
      </c>
    </row>
    <row r="4" spans="1:12" x14ac:dyDescent="0.25">
      <c r="A4" t="s">
        <v>21</v>
      </c>
      <c r="B4" t="s">
        <v>3</v>
      </c>
      <c r="C4">
        <v>1.48741236</v>
      </c>
      <c r="D4">
        <v>4.0126108711460419E-2</v>
      </c>
      <c r="E4">
        <v>0</v>
      </c>
      <c r="F4">
        <v>4.0126108711460419E-2</v>
      </c>
      <c r="G4">
        <v>191480630</v>
      </c>
      <c r="H4">
        <v>1.44728625128854</v>
      </c>
      <c r="I4">
        <v>2.6977124696920241</v>
      </c>
      <c r="J4">
        <v>0</v>
      </c>
      <c r="K4">
        <v>2.6977124696920241</v>
      </c>
      <c r="L4">
        <v>7.5583950778130387</v>
      </c>
    </row>
    <row r="5" spans="1:12" x14ac:dyDescent="0.25">
      <c r="A5" t="s">
        <v>22</v>
      </c>
      <c r="B5" t="s">
        <v>3</v>
      </c>
      <c r="C5">
        <v>1.54846251</v>
      </c>
      <c r="D5">
        <v>2.9872518817152902E-2</v>
      </c>
      <c r="E5">
        <v>0</v>
      </c>
      <c r="F5">
        <v>2.9872518817152902E-2</v>
      </c>
      <c r="G5">
        <v>190732694</v>
      </c>
      <c r="H5">
        <v>1.5185899911828471</v>
      </c>
      <c r="I5">
        <v>1.9291728811150159</v>
      </c>
      <c r="J5">
        <v>0</v>
      </c>
      <c r="K5">
        <v>1.9291728811150159</v>
      </c>
      <c r="L5">
        <v>7.9618756456239588</v>
      </c>
    </row>
    <row r="6" spans="1:12" x14ac:dyDescent="0.25">
      <c r="A6" t="s">
        <v>23</v>
      </c>
      <c r="B6" t="s">
        <v>3</v>
      </c>
      <c r="C6">
        <v>1.6170336000000001</v>
      </c>
      <c r="D6">
        <v>1.7434630253576468E-2</v>
      </c>
      <c r="E6">
        <v>0</v>
      </c>
      <c r="F6">
        <v>1.7434630253576468E-2</v>
      </c>
      <c r="G6">
        <v>192379287</v>
      </c>
      <c r="H6">
        <v>1.5995989697464239</v>
      </c>
      <c r="I6">
        <v>1.0781860224534889</v>
      </c>
      <c r="J6">
        <v>0</v>
      </c>
      <c r="K6">
        <v>1.0781860224534889</v>
      </c>
      <c r="L6">
        <v>8.3148190987235733</v>
      </c>
    </row>
    <row r="7" spans="1:12" x14ac:dyDescent="0.25">
      <c r="A7" t="s">
        <v>24</v>
      </c>
      <c r="B7" t="s">
        <v>3</v>
      </c>
      <c r="C7">
        <v>1.6981498799999999</v>
      </c>
      <c r="D7">
        <v>2.5811718779333508E-2</v>
      </c>
      <c r="E7">
        <v>0</v>
      </c>
      <c r="F7">
        <v>2.5811718779333508E-2</v>
      </c>
      <c r="G7">
        <v>193904015</v>
      </c>
      <c r="H7">
        <v>1.6723381612206669</v>
      </c>
      <c r="I7">
        <v>1.519990613510128</v>
      </c>
      <c r="J7">
        <v>0</v>
      </c>
      <c r="K7">
        <v>1.519990613510128</v>
      </c>
      <c r="L7">
        <v>8.6245669602079484</v>
      </c>
    </row>
    <row r="8" spans="1:12" x14ac:dyDescent="0.25">
      <c r="A8" t="s">
        <v>27</v>
      </c>
      <c r="B8" t="s">
        <v>3</v>
      </c>
      <c r="C8">
        <v>1.7264016</v>
      </c>
      <c r="D8">
        <v>1.150437279435686E-2</v>
      </c>
      <c r="E8">
        <v>0</v>
      </c>
      <c r="F8">
        <v>1.150437279435686E-2</v>
      </c>
      <c r="G8">
        <v>201032714</v>
      </c>
      <c r="H8">
        <v>1.7148972272056431</v>
      </c>
      <c r="I8">
        <v>0.66637871479943356</v>
      </c>
      <c r="J8">
        <v>0</v>
      </c>
      <c r="K8">
        <v>0.66637871479943356</v>
      </c>
      <c r="L8">
        <v>8.5304386190878532</v>
      </c>
    </row>
    <row r="9" spans="1:12" x14ac:dyDescent="0.25">
      <c r="A9" t="s">
        <v>28</v>
      </c>
      <c r="B9" t="s">
        <v>3</v>
      </c>
      <c r="C9">
        <v>1.77967188</v>
      </c>
      <c r="D9">
        <v>1.19942782108128E-2</v>
      </c>
      <c r="E9">
        <v>2.9695249945588111E-5</v>
      </c>
      <c r="F9">
        <v>1.196458296086721E-2</v>
      </c>
      <c r="G9">
        <v>202768562</v>
      </c>
      <c r="H9">
        <v>1.767707297039133</v>
      </c>
      <c r="I9">
        <v>0.67396009037423232</v>
      </c>
      <c r="J9">
        <v>1.668580050025183E-3</v>
      </c>
      <c r="K9">
        <v>0.6722915103242072</v>
      </c>
      <c r="L9">
        <v>8.7178568492246491</v>
      </c>
    </row>
    <row r="10" spans="1:12" x14ac:dyDescent="0.25">
      <c r="A10" t="s">
        <v>29</v>
      </c>
      <c r="B10" t="s">
        <v>3</v>
      </c>
      <c r="C10">
        <v>1.8442279800000001</v>
      </c>
      <c r="D10">
        <v>1.9677695654310792E-2</v>
      </c>
      <c r="E10">
        <v>2.1018522625075459E-4</v>
      </c>
      <c r="F10">
        <v>1.9467510428060029E-2</v>
      </c>
      <c r="G10">
        <v>204450049</v>
      </c>
      <c r="H10">
        <v>1.8247604695719399</v>
      </c>
      <c r="I10">
        <v>1.066988239399274</v>
      </c>
      <c r="J10">
        <v>1.139692210128786E-2</v>
      </c>
      <c r="K10">
        <v>1.0555913172979861</v>
      </c>
      <c r="L10">
        <v>8.9252141464242953</v>
      </c>
    </row>
    <row r="11" spans="1:12" x14ac:dyDescent="0.25">
      <c r="A11" t="s">
        <v>30</v>
      </c>
      <c r="B11" t="s">
        <v>3</v>
      </c>
      <c r="C11">
        <v>1.95163983</v>
      </c>
      <c r="D11">
        <v>1.123829223372739E-2</v>
      </c>
      <c r="E11">
        <v>4.102045065355854E-4</v>
      </c>
      <c r="F11">
        <v>1.08280877271918E-2</v>
      </c>
      <c r="G11">
        <v>206081432</v>
      </c>
      <c r="H11">
        <v>1.9408117422728079</v>
      </c>
      <c r="I11">
        <v>0.57583843396593259</v>
      </c>
      <c r="J11">
        <v>2.101845331449222E-2</v>
      </c>
      <c r="K11">
        <v>0.55481998065144045</v>
      </c>
      <c r="L11">
        <v>9.4176934012803635</v>
      </c>
    </row>
    <row r="12" spans="1:12" x14ac:dyDescent="0.25">
      <c r="A12" t="s">
        <v>31</v>
      </c>
      <c r="B12" t="s">
        <v>3</v>
      </c>
      <c r="C12">
        <v>2.0872284300000001</v>
      </c>
      <c r="D12">
        <v>5.6942746765794184E-3</v>
      </c>
      <c r="E12">
        <v>9.9603509360896513E-4</v>
      </c>
      <c r="F12">
        <v>4.698239582970453E-3</v>
      </c>
      <c r="G12">
        <v>207660929</v>
      </c>
      <c r="H12">
        <v>2.0825301904170299</v>
      </c>
      <c r="I12">
        <v>0.27281511667505498</v>
      </c>
      <c r="J12">
        <v>4.7720464099320702E-2</v>
      </c>
      <c r="K12">
        <v>0.2250946525757343</v>
      </c>
      <c r="L12">
        <v>10.028512346764231</v>
      </c>
    </row>
    <row r="13" spans="1:12" x14ac:dyDescent="0.25">
      <c r="A13" t="s">
        <v>32</v>
      </c>
      <c r="B13" t="s">
        <v>3</v>
      </c>
      <c r="C13">
        <v>2.2722506099999999</v>
      </c>
      <c r="D13">
        <v>1.2222025936606221E-2</v>
      </c>
      <c r="E13">
        <v>2.3818030248898419E-4</v>
      </c>
      <c r="F13">
        <v>1.1983845634117231E-2</v>
      </c>
      <c r="G13">
        <v>208494900</v>
      </c>
      <c r="H13">
        <v>2.2602667643658831</v>
      </c>
      <c r="I13">
        <v>0.53788195205308886</v>
      </c>
      <c r="J13">
        <v>1.048213174377734E-2</v>
      </c>
      <c r="K13">
        <v>0.52739982030931154</v>
      </c>
      <c r="L13">
        <v>10.84087315500707</v>
      </c>
    </row>
    <row r="14" spans="1:12" x14ac:dyDescent="0.25">
      <c r="A14" t="s">
        <v>33</v>
      </c>
      <c r="B14" t="s">
        <v>3</v>
      </c>
      <c r="C14">
        <v>2.42054568</v>
      </c>
      <c r="D14">
        <v>1.1596909290718301E-2</v>
      </c>
      <c r="E14">
        <v>2.7867095391211142E-4</v>
      </c>
      <c r="F14">
        <v>1.131823833680619E-2</v>
      </c>
      <c r="G14">
        <v>210147125</v>
      </c>
      <c r="H14">
        <v>2.409227441663194</v>
      </c>
      <c r="I14">
        <v>0.47910309590679973</v>
      </c>
      <c r="J14">
        <v>1.151273269555117E-2</v>
      </c>
      <c r="K14">
        <v>0.46759036321124858</v>
      </c>
      <c r="L14">
        <v>11.46447966710558</v>
      </c>
    </row>
    <row r="15" spans="1:12" x14ac:dyDescent="0.25">
      <c r="B15" t="s">
        <v>73</v>
      </c>
      <c r="C15">
        <f>AVERAGE(C2:C14)</f>
        <v>1.7873012769230767</v>
      </c>
      <c r="D15">
        <f t="shared" ref="D15:L15" si="0">AVERAGE(D2:D14)</f>
        <v>1.9585072472051514E-2</v>
      </c>
      <c r="E15">
        <f t="shared" si="0"/>
        <v>1.6655829720352945E-4</v>
      </c>
      <c r="F15">
        <f t="shared" si="0"/>
        <v>1.9418514174847981E-2</v>
      </c>
      <c r="G15">
        <f t="shared" si="0"/>
        <v>198671125.69230768</v>
      </c>
      <c r="H15">
        <f t="shared" si="0"/>
        <v>1.7678827627482292</v>
      </c>
      <c r="I15">
        <f t="shared" si="0"/>
        <v>1.1964986142514733</v>
      </c>
      <c r="J15">
        <f t="shared" si="0"/>
        <v>7.9974503273871934E-3</v>
      </c>
      <c r="K15">
        <f t="shared" si="0"/>
        <v>1.1885011639240863</v>
      </c>
      <c r="L15">
        <f t="shared" si="0"/>
        <v>8.8520348703292893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Índices de conversão</vt:lpstr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Jun</cp:lastModifiedBy>
  <dcterms:created xsi:type="dcterms:W3CDTF">2022-05-04T14:46:57Z</dcterms:created>
  <dcterms:modified xsi:type="dcterms:W3CDTF">2022-05-15T23:46:31Z</dcterms:modified>
</cp:coreProperties>
</file>