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vo Jun\Documents\R program\GIAIA\GIAIA_Observatorio\relatorios\2024\planilhas\"/>
    </mc:Choice>
  </mc:AlternateContent>
  <xr:revisionPtr revIDLastSave="0" documentId="13_ncr:1_{C5DA4835-6A67-4234-8957-B080EF27A053}" xr6:coauthVersionLast="47" xr6:coauthVersionMax="47" xr10:uidLastSave="{00000000-0000-0000-0000-000000000000}"/>
  <bookViews>
    <workbookView xWindow="14200" yWindow="260" windowWidth="18110" windowHeight="9890" tabRatio="801" xr2:uid="{00000000-000D-0000-FFFF-FFFF00000000}"/>
  </bookViews>
  <sheets>
    <sheet name="Índice" sheetId="6" r:id="rId1"/>
    <sheet name="Fonte" sheetId="7" r:id="rId2"/>
    <sheet name="DadosBrutos" sheetId="1" r:id="rId3"/>
    <sheet name="SeleçãoSubitens" sheetId="2" r:id="rId4"/>
    <sheet name="ÍndiceVarPreços" sheetId="3" r:id="rId5"/>
    <sheet name="CorrInflaçãoIPCAeIGP-DI" sheetId="4" r:id="rId6"/>
  </sheets>
  <definedNames>
    <definedName name="_xlnm._FilterDatabase" localSheetId="2" hidden="1">DadosBrutos!$A$1:$Z$1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75" i="4" l="1"/>
  <c r="AM79" i="4"/>
  <c r="AM73" i="4"/>
  <c r="AM74" i="4"/>
  <c r="AM76" i="4"/>
  <c r="AM77" i="4"/>
  <c r="AM78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L73" i="4"/>
  <c r="AC75" i="4"/>
  <c r="X73" i="4"/>
  <c r="R79" i="4"/>
  <c r="K8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F79" i="4"/>
  <c r="G79" i="4"/>
  <c r="H79" i="4"/>
  <c r="I79" i="4"/>
  <c r="J79" i="4"/>
  <c r="K79" i="4"/>
  <c r="L79" i="4"/>
  <c r="M79" i="4"/>
  <c r="N79" i="4"/>
  <c r="O79" i="4"/>
  <c r="P79" i="4"/>
  <c r="Q79" i="4"/>
  <c r="S79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F84" i="4"/>
  <c r="G84" i="4"/>
  <c r="H84" i="4"/>
  <c r="I84" i="4"/>
  <c r="J84" i="4"/>
  <c r="L84" i="4"/>
  <c r="M84" i="4"/>
  <c r="N84" i="4"/>
  <c r="O84" i="4"/>
  <c r="P84" i="4"/>
  <c r="Q84" i="4"/>
  <c r="R84" i="4"/>
  <c r="S84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F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73" i="4"/>
  <c r="O95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C96" i="4"/>
  <c r="S95" i="4"/>
  <c r="R95" i="4"/>
  <c r="AM46" i="4" l="1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L46" i="4"/>
  <c r="S47" i="4" l="1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46" i="4"/>
  <c r="E57" i="4"/>
  <c r="E47" i="4"/>
  <c r="E48" i="4"/>
  <c r="E49" i="4"/>
  <c r="E50" i="4"/>
  <c r="E51" i="4"/>
  <c r="E52" i="4"/>
  <c r="E53" i="4"/>
  <c r="E54" i="4"/>
  <c r="E55" i="4"/>
  <c r="E56" i="4"/>
  <c r="E58" i="4"/>
  <c r="E59" i="4"/>
  <c r="E60" i="4"/>
  <c r="E61" i="4"/>
  <c r="E62" i="4"/>
  <c r="E63" i="4"/>
  <c r="E64" i="4"/>
  <c r="E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46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C69" i="4"/>
  <c r="S68" i="4"/>
  <c r="N31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24" i="4"/>
  <c r="R24" i="4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24" i="3"/>
  <c r="T24" i="3"/>
  <c r="E24" i="3"/>
  <c r="Q95" i="4" l="1"/>
  <c r="P95" i="4"/>
  <c r="N95" i="4"/>
  <c r="M95" i="4"/>
  <c r="L95" i="4"/>
  <c r="K95" i="4"/>
  <c r="J95" i="4"/>
  <c r="I95" i="4"/>
  <c r="H95" i="4"/>
  <c r="G95" i="4"/>
  <c r="F95" i="4"/>
  <c r="E95" i="4"/>
  <c r="D95" i="4"/>
  <c r="D68" i="4"/>
  <c r="E68" i="4" s="1"/>
  <c r="F68" i="4" s="1"/>
  <c r="G68" i="4" s="1"/>
  <c r="H68" i="4" s="1"/>
  <c r="I68" i="4" s="1"/>
  <c r="J68" i="4" s="1"/>
  <c r="K68" i="4" s="1"/>
  <c r="L68" i="4" s="1"/>
  <c r="M68" i="4" s="1"/>
  <c r="N68" i="4" s="1"/>
  <c r="O68" i="4" s="1"/>
  <c r="P68" i="4" s="1"/>
  <c r="Q68" i="4" s="1"/>
  <c r="R68" i="4" s="1"/>
  <c r="D42" i="4"/>
  <c r="D41" i="4"/>
  <c r="D40" i="4"/>
  <c r="D39" i="4"/>
  <c r="E39" i="4" s="1"/>
  <c r="D38" i="4"/>
  <c r="D37" i="4"/>
  <c r="D36" i="4"/>
  <c r="E36" i="4" s="1"/>
  <c r="D35" i="4"/>
  <c r="D34" i="4"/>
  <c r="E34" i="4" s="1"/>
  <c r="D33" i="4"/>
  <c r="D32" i="4"/>
  <c r="E32" i="4" s="1"/>
  <c r="D31" i="4"/>
  <c r="D30" i="4"/>
  <c r="D29" i="4"/>
  <c r="D28" i="4"/>
  <c r="E28" i="4" s="1"/>
  <c r="D27" i="4"/>
  <c r="D26" i="4"/>
  <c r="E26" i="4" s="1"/>
  <c r="D25" i="4"/>
  <c r="D24" i="4"/>
  <c r="X82" i="4" l="1"/>
  <c r="Y61" i="4"/>
  <c r="Y75" i="4"/>
  <c r="F26" i="4"/>
  <c r="Z75" i="4" s="1"/>
  <c r="F28" i="4"/>
  <c r="E27" i="4"/>
  <c r="Y76" i="4" s="1"/>
  <c r="E24" i="4"/>
  <c r="F24" i="4" s="1"/>
  <c r="Z73" i="4" s="1"/>
  <c r="E33" i="4"/>
  <c r="F33" i="4" s="1"/>
  <c r="F36" i="4"/>
  <c r="G36" i="4" s="1"/>
  <c r="H36" i="4" s="1"/>
  <c r="E41" i="4"/>
  <c r="Y83" i="4"/>
  <c r="F34" i="4"/>
  <c r="Y56" i="4"/>
  <c r="F41" i="4"/>
  <c r="X78" i="4"/>
  <c r="E29" i="4"/>
  <c r="X79" i="4"/>
  <c r="E40" i="4"/>
  <c r="E30" i="4"/>
  <c r="E38" i="4"/>
  <c r="F39" i="4"/>
  <c r="X80" i="4"/>
  <c r="E31" i="4"/>
  <c r="X81" i="4"/>
  <c r="X54" i="4"/>
  <c r="X86" i="4"/>
  <c r="E37" i="4"/>
  <c r="X74" i="4"/>
  <c r="E25" i="4"/>
  <c r="Y81" i="4"/>
  <c r="Y54" i="4"/>
  <c r="F32" i="4"/>
  <c r="Y82" i="4"/>
  <c r="I36" i="4"/>
  <c r="Z82" i="4"/>
  <c r="X83" i="4"/>
  <c r="X56" i="4"/>
  <c r="X51" i="4"/>
  <c r="G26" i="4"/>
  <c r="G33" i="4"/>
  <c r="E35" i="4"/>
  <c r="X75" i="4"/>
  <c r="X76" i="4"/>
  <c r="E42" i="4"/>
  <c r="X87" i="4"/>
  <c r="X89" i="4"/>
  <c r="Y90" i="4"/>
  <c r="Y85" i="4"/>
  <c r="X84" i="4"/>
  <c r="F27" i="4" l="1"/>
  <c r="X53" i="4"/>
  <c r="X85" i="4"/>
  <c r="X46" i="4"/>
  <c r="Y63" i="4"/>
  <c r="X50" i="4"/>
  <c r="X59" i="4"/>
  <c r="Y46" i="4"/>
  <c r="X64" i="4"/>
  <c r="Y73" i="4"/>
  <c r="G24" i="4"/>
  <c r="AA46" i="4" s="1"/>
  <c r="Z46" i="4"/>
  <c r="X61" i="4"/>
  <c r="X47" i="4"/>
  <c r="Y58" i="4"/>
  <c r="Z58" i="4"/>
  <c r="Y50" i="4"/>
  <c r="X58" i="4"/>
  <c r="X49" i="4"/>
  <c r="AB58" i="4"/>
  <c r="Z85" i="4"/>
  <c r="G28" i="4"/>
  <c r="H28" i="4" s="1"/>
  <c r="Y77" i="4"/>
  <c r="AB85" i="4"/>
  <c r="AA58" i="4"/>
  <c r="Z50" i="4"/>
  <c r="X77" i="4"/>
  <c r="X90" i="4"/>
  <c r="Y49" i="4"/>
  <c r="AA85" i="4"/>
  <c r="X60" i="4"/>
  <c r="Z90" i="4"/>
  <c r="Z63" i="4"/>
  <c r="G41" i="4"/>
  <c r="AA82" i="4"/>
  <c r="AA55" i="4"/>
  <c r="H33" i="4"/>
  <c r="Y59" i="4"/>
  <c r="Y86" i="4"/>
  <c r="F37" i="4"/>
  <c r="Y78" i="4"/>
  <c r="Y51" i="4"/>
  <c r="F29" i="4"/>
  <c r="X91" i="4"/>
  <c r="Z76" i="4"/>
  <c r="Z49" i="4"/>
  <c r="G27" i="4"/>
  <c r="X55" i="4"/>
  <c r="AA75" i="4"/>
  <c r="H26" i="4"/>
  <c r="AA48" i="4"/>
  <c r="Y79" i="4"/>
  <c r="F30" i="4"/>
  <c r="Y52" i="4"/>
  <c r="AA50" i="4"/>
  <c r="Y91" i="4"/>
  <c r="Y64" i="4"/>
  <c r="F42" i="4"/>
  <c r="X62" i="4"/>
  <c r="Z81" i="4"/>
  <c r="Z54" i="4"/>
  <c r="G32" i="4"/>
  <c r="X63" i="4"/>
  <c r="X57" i="4"/>
  <c r="Z83" i="4"/>
  <c r="G34" i="4"/>
  <c r="Z56" i="4"/>
  <c r="X48" i="4"/>
  <c r="Y89" i="4"/>
  <c r="F40" i="4"/>
  <c r="Y62" i="4"/>
  <c r="Z77" i="4"/>
  <c r="X88" i="4"/>
  <c r="Y48" i="4"/>
  <c r="AC85" i="4"/>
  <c r="AC58" i="4"/>
  <c r="J36" i="4"/>
  <c r="Z88" i="4"/>
  <c r="G39" i="4"/>
  <c r="Z61" i="4"/>
  <c r="Y55" i="4"/>
  <c r="Y74" i="4"/>
  <c r="F25" i="4"/>
  <c r="Y47" i="4"/>
  <c r="Y80" i="4"/>
  <c r="F31" i="4"/>
  <c r="Y53" i="4"/>
  <c r="Y88" i="4"/>
  <c r="X52" i="4"/>
  <c r="Z48" i="4"/>
  <c r="Y84" i="4"/>
  <c r="Y57" i="4"/>
  <c r="F35" i="4"/>
  <c r="Y87" i="4"/>
  <c r="F38" i="4"/>
  <c r="Y60" i="4"/>
  <c r="Z55" i="4"/>
  <c r="AA77" i="4" l="1"/>
  <c r="H24" i="4"/>
  <c r="AA73" i="4"/>
  <c r="AB73" i="4"/>
  <c r="I24" i="4"/>
  <c r="AB46" i="4"/>
  <c r="AB82" i="4"/>
  <c r="I33" i="4"/>
  <c r="AB55" i="4"/>
  <c r="Z87" i="4"/>
  <c r="Z60" i="4"/>
  <c r="G38" i="4"/>
  <c r="AB77" i="4"/>
  <c r="AB50" i="4"/>
  <c r="I28" i="4"/>
  <c r="Z80" i="4"/>
  <c r="G31" i="4"/>
  <c r="Z53" i="4"/>
  <c r="AA81" i="4"/>
  <c r="H32" i="4"/>
  <c r="AA54" i="4"/>
  <c r="Z84" i="4"/>
  <c r="Z57" i="4"/>
  <c r="G35" i="4"/>
  <c r="AD85" i="4"/>
  <c r="K36" i="4"/>
  <c r="AD58" i="4"/>
  <c r="I26" i="4"/>
  <c r="AB75" i="4"/>
  <c r="AB48" i="4"/>
  <c r="AA90" i="4"/>
  <c r="AA63" i="4"/>
  <c r="H41" i="4"/>
  <c r="Z47" i="4"/>
  <c r="Z74" i="4"/>
  <c r="G25" i="4"/>
  <c r="Z79" i="4"/>
  <c r="Z52" i="4"/>
  <c r="G30" i="4"/>
  <c r="Z86" i="4"/>
  <c r="G37" i="4"/>
  <c r="Z59" i="4"/>
  <c r="AA83" i="4"/>
  <c r="AA56" i="4"/>
  <c r="H34" i="4"/>
  <c r="Z91" i="4"/>
  <c r="Z64" i="4"/>
  <c r="G42" i="4"/>
  <c r="AA76" i="4"/>
  <c r="AA49" i="4"/>
  <c r="H27" i="4"/>
  <c r="AA88" i="4"/>
  <c r="AA61" i="4"/>
  <c r="H39" i="4"/>
  <c r="Z89" i="4"/>
  <c r="Z62" i="4"/>
  <c r="G40" i="4"/>
  <c r="Z78" i="4"/>
  <c r="Z51" i="4"/>
  <c r="G29" i="4"/>
  <c r="AA89" i="4" l="1"/>
  <c r="H40" i="4"/>
  <c r="AA62" i="4"/>
  <c r="AA86" i="4"/>
  <c r="AA59" i="4"/>
  <c r="H37" i="4"/>
  <c r="AB90" i="4"/>
  <c r="I41" i="4"/>
  <c r="AB63" i="4"/>
  <c r="AA80" i="4"/>
  <c r="AA53" i="4"/>
  <c r="H31" i="4"/>
  <c r="AA91" i="4"/>
  <c r="AA64" i="4"/>
  <c r="H42" i="4"/>
  <c r="AA84" i="4"/>
  <c r="AA57" i="4"/>
  <c r="H35" i="4"/>
  <c r="AC82" i="4"/>
  <c r="AC55" i="4"/>
  <c r="J33" i="4"/>
  <c r="AA79" i="4"/>
  <c r="AA52" i="4"/>
  <c r="H30" i="4"/>
  <c r="AC77" i="4"/>
  <c r="AC50" i="4"/>
  <c r="J28" i="4"/>
  <c r="AB88" i="4"/>
  <c r="AB61" i="4"/>
  <c r="I39" i="4"/>
  <c r="AB83" i="4"/>
  <c r="AB56" i="4"/>
  <c r="I34" i="4"/>
  <c r="AC46" i="4"/>
  <c r="AC73" i="4"/>
  <c r="J24" i="4"/>
  <c r="AA78" i="4"/>
  <c r="AA51" i="4"/>
  <c r="H29" i="4"/>
  <c r="AA74" i="4"/>
  <c r="AA47" i="4"/>
  <c r="H25" i="4"/>
  <c r="J26" i="4"/>
  <c r="AC48" i="4"/>
  <c r="AB81" i="4"/>
  <c r="AB54" i="4"/>
  <c r="I32" i="4"/>
  <c r="AA87" i="4"/>
  <c r="AA60" i="4"/>
  <c r="H38" i="4"/>
  <c r="AB49" i="4"/>
  <c r="AB76" i="4"/>
  <c r="I27" i="4"/>
  <c r="AE85" i="4"/>
  <c r="L36" i="4"/>
  <c r="AE58" i="4"/>
  <c r="AC76" i="4" l="1"/>
  <c r="AC49" i="4"/>
  <c r="J27" i="4"/>
  <c r="AC88" i="4"/>
  <c r="AC61" i="4"/>
  <c r="J39" i="4"/>
  <c r="AB86" i="4"/>
  <c r="I37" i="4"/>
  <c r="AB59" i="4"/>
  <c r="AD82" i="4"/>
  <c r="AD55" i="4"/>
  <c r="K33" i="4"/>
  <c r="AD75" i="4"/>
  <c r="AD48" i="4"/>
  <c r="K26" i="4"/>
  <c r="AD46" i="4"/>
  <c r="AD73" i="4"/>
  <c r="K24" i="4"/>
  <c r="AB80" i="4"/>
  <c r="AB53" i="4"/>
  <c r="I31" i="4"/>
  <c r="AB87" i="4"/>
  <c r="AB60" i="4"/>
  <c r="I38" i="4"/>
  <c r="AD50" i="4"/>
  <c r="AD77" i="4"/>
  <c r="K28" i="4"/>
  <c r="AB74" i="4"/>
  <c r="I25" i="4"/>
  <c r="AB47" i="4"/>
  <c r="AB84" i="4"/>
  <c r="AB57" i="4"/>
  <c r="I35" i="4"/>
  <c r="AB89" i="4"/>
  <c r="AB62" i="4"/>
  <c r="I40" i="4"/>
  <c r="AC83" i="4"/>
  <c r="J34" i="4"/>
  <c r="AC56" i="4"/>
  <c r="AF58" i="4"/>
  <c r="AF85" i="4"/>
  <c r="M36" i="4"/>
  <c r="AC81" i="4"/>
  <c r="J32" i="4"/>
  <c r="AC54" i="4"/>
  <c r="AB79" i="4"/>
  <c r="AB52" i="4"/>
  <c r="I30" i="4"/>
  <c r="AC90" i="4"/>
  <c r="AC63" i="4"/>
  <c r="J41" i="4"/>
  <c r="AB78" i="4"/>
  <c r="AB51" i="4"/>
  <c r="I29" i="4"/>
  <c r="AB91" i="4"/>
  <c r="AB64" i="4"/>
  <c r="I42" i="4"/>
  <c r="AC78" i="4" l="1"/>
  <c r="AC51" i="4"/>
  <c r="J29" i="4"/>
  <c r="AD56" i="4"/>
  <c r="AD83" i="4"/>
  <c r="K34" i="4"/>
  <c r="AD88" i="4"/>
  <c r="AD61" i="4"/>
  <c r="K39" i="4"/>
  <c r="AC74" i="4"/>
  <c r="J25" i="4"/>
  <c r="AC47" i="4"/>
  <c r="AC80" i="4"/>
  <c r="AC53" i="4"/>
  <c r="J31" i="4"/>
  <c r="AD81" i="4"/>
  <c r="AD54" i="4"/>
  <c r="K32" i="4"/>
  <c r="AC89" i="4"/>
  <c r="J40" i="4"/>
  <c r="AC62" i="4"/>
  <c r="AE82" i="4"/>
  <c r="AE55" i="4"/>
  <c r="L33" i="4"/>
  <c r="AD90" i="4"/>
  <c r="K41" i="4"/>
  <c r="AD63" i="4"/>
  <c r="AE77" i="4"/>
  <c r="L28" i="4"/>
  <c r="AE50" i="4"/>
  <c r="AD76" i="4"/>
  <c r="K27" i="4"/>
  <c r="AD49" i="4"/>
  <c r="AG85" i="4"/>
  <c r="AG58" i="4"/>
  <c r="N36" i="4"/>
  <c r="AE73" i="4"/>
  <c r="L24" i="4"/>
  <c r="AE46" i="4"/>
  <c r="AC91" i="4"/>
  <c r="J42" i="4"/>
  <c r="AC64" i="4"/>
  <c r="AC84" i="4"/>
  <c r="AC57" i="4"/>
  <c r="J35" i="4"/>
  <c r="AC79" i="4"/>
  <c r="J30" i="4"/>
  <c r="AC52" i="4"/>
  <c r="AC87" i="4"/>
  <c r="J38" i="4"/>
  <c r="AC60" i="4"/>
  <c r="AC86" i="4"/>
  <c r="AC59" i="4"/>
  <c r="J37" i="4"/>
  <c r="AE48" i="4"/>
  <c r="AE75" i="4"/>
  <c r="L26" i="4"/>
  <c r="AF73" i="4" l="1"/>
  <c r="M24" i="4"/>
  <c r="AF46" i="4"/>
  <c r="AE83" i="4"/>
  <c r="AE56" i="4"/>
  <c r="L34" i="4"/>
  <c r="AH85" i="4"/>
  <c r="AH58" i="4"/>
  <c r="O36" i="4"/>
  <c r="AD89" i="4"/>
  <c r="AD62" i="4"/>
  <c r="K40" i="4"/>
  <c r="L27" i="4"/>
  <c r="AE76" i="4"/>
  <c r="AE49" i="4"/>
  <c r="AF82" i="4"/>
  <c r="AF55" i="4"/>
  <c r="M33" i="4"/>
  <c r="AD79" i="4"/>
  <c r="K30" i="4"/>
  <c r="AD52" i="4"/>
  <c r="AD80" i="4"/>
  <c r="AD53" i="4"/>
  <c r="K31" i="4"/>
  <c r="AD86" i="4"/>
  <c r="K37" i="4"/>
  <c r="AD59" i="4"/>
  <c r="AD84" i="4"/>
  <c r="K35" i="4"/>
  <c r="AD57" i="4"/>
  <c r="AF77" i="4"/>
  <c r="AF50" i="4"/>
  <c r="M28" i="4"/>
  <c r="AD47" i="4"/>
  <c r="AD74" i="4"/>
  <c r="K25" i="4"/>
  <c r="AD78" i="4"/>
  <c r="AD51" i="4"/>
  <c r="K29" i="4"/>
  <c r="AD87" i="4"/>
  <c r="AD60" i="4"/>
  <c r="K38" i="4"/>
  <c r="AE90" i="4"/>
  <c r="AE63" i="4"/>
  <c r="L41" i="4"/>
  <c r="AE81" i="4"/>
  <c r="AE54" i="4"/>
  <c r="L32" i="4"/>
  <c r="AF48" i="4"/>
  <c r="AF75" i="4"/>
  <c r="M26" i="4"/>
  <c r="AD91" i="4"/>
  <c r="AD64" i="4"/>
  <c r="K42" i="4"/>
  <c r="AE88" i="4"/>
  <c r="L39" i="4"/>
  <c r="AE61" i="4"/>
  <c r="AF88" i="4" l="1"/>
  <c r="AF61" i="4"/>
  <c r="M39" i="4"/>
  <c r="AF81" i="4"/>
  <c r="AF54" i="4"/>
  <c r="M32" i="4"/>
  <c r="AE80" i="4"/>
  <c r="AE53" i="4"/>
  <c r="L31" i="4"/>
  <c r="AE78" i="4"/>
  <c r="L29" i="4"/>
  <c r="AE51" i="4"/>
  <c r="AF90" i="4"/>
  <c r="M41" i="4"/>
  <c r="AF63" i="4"/>
  <c r="AE57" i="4"/>
  <c r="AE84" i="4"/>
  <c r="L35" i="4"/>
  <c r="AG75" i="4"/>
  <c r="N26" i="4"/>
  <c r="AG48" i="4"/>
  <c r="AE87" i="4"/>
  <c r="L38" i="4"/>
  <c r="AE60" i="4"/>
  <c r="AE86" i="4"/>
  <c r="AE59" i="4"/>
  <c r="L37" i="4"/>
  <c r="AG82" i="4"/>
  <c r="N33" i="4"/>
  <c r="AG55" i="4"/>
  <c r="AG73" i="4"/>
  <c r="AG46" i="4"/>
  <c r="N24" i="4"/>
  <c r="AE91" i="4"/>
  <c r="AE64" i="4"/>
  <c r="L42" i="4"/>
  <c r="AF83" i="4"/>
  <c r="AF56" i="4"/>
  <c r="M34" i="4"/>
  <c r="AF49" i="4"/>
  <c r="M27" i="4"/>
  <c r="AF76" i="4"/>
  <c r="AE74" i="4"/>
  <c r="AE47" i="4"/>
  <c r="L25" i="4"/>
  <c r="AE79" i="4"/>
  <c r="AE52" i="4"/>
  <c r="L30" i="4"/>
  <c r="AE89" i="4"/>
  <c r="AE62" i="4"/>
  <c r="L40" i="4"/>
  <c r="AG50" i="4"/>
  <c r="AG77" i="4"/>
  <c r="N28" i="4"/>
  <c r="AI85" i="4"/>
  <c r="AI58" i="4"/>
  <c r="P36" i="4"/>
  <c r="AF79" i="4" l="1"/>
  <c r="AF52" i="4"/>
  <c r="M30" i="4"/>
  <c r="AG83" i="4"/>
  <c r="AG56" i="4"/>
  <c r="N34" i="4"/>
  <c r="AF87" i="4"/>
  <c r="AF60" i="4"/>
  <c r="M38" i="4"/>
  <c r="AF74" i="4"/>
  <c r="AF47" i="4"/>
  <c r="M25" i="4"/>
  <c r="AH82" i="4"/>
  <c r="AH55" i="4"/>
  <c r="O33" i="4"/>
  <c r="AH77" i="4"/>
  <c r="AH50" i="4"/>
  <c r="O28" i="4"/>
  <c r="O26" i="4"/>
  <c r="AH75" i="4"/>
  <c r="AH48" i="4"/>
  <c r="AF89" i="4"/>
  <c r="M40" i="4"/>
  <c r="AF62" i="4"/>
  <c r="AF86" i="4"/>
  <c r="M37" i="4"/>
  <c r="AF59" i="4"/>
  <c r="AF78" i="4"/>
  <c r="M29" i="4"/>
  <c r="AF51" i="4"/>
  <c r="AG61" i="4"/>
  <c r="AG88" i="4"/>
  <c r="N39" i="4"/>
  <c r="AG81" i="4"/>
  <c r="AG54" i="4"/>
  <c r="N32" i="4"/>
  <c r="AF91" i="4"/>
  <c r="AF64" i="4"/>
  <c r="M42" i="4"/>
  <c r="AF84" i="4"/>
  <c r="AF57" i="4"/>
  <c r="M35" i="4"/>
  <c r="AG90" i="4"/>
  <c r="AG63" i="4"/>
  <c r="N41" i="4"/>
  <c r="AJ85" i="4"/>
  <c r="AJ58" i="4"/>
  <c r="Q36" i="4"/>
  <c r="AG76" i="4"/>
  <c r="AG49" i="4"/>
  <c r="N27" i="4"/>
  <c r="AH73" i="4"/>
  <c r="AH46" i="4"/>
  <c r="O24" i="4"/>
  <c r="AF80" i="4"/>
  <c r="AF53" i="4"/>
  <c r="M31" i="4"/>
  <c r="AG91" i="4" l="1"/>
  <c r="AG64" i="4"/>
  <c r="N42" i="4"/>
  <c r="AG89" i="4"/>
  <c r="AG62" i="4"/>
  <c r="N40" i="4"/>
  <c r="AI82" i="4"/>
  <c r="P33" i="4"/>
  <c r="AI55" i="4"/>
  <c r="AK85" i="4"/>
  <c r="AK58" i="4"/>
  <c r="R36" i="4"/>
  <c r="AH83" i="4"/>
  <c r="O34" i="4"/>
  <c r="AH56" i="4"/>
  <c r="AH90" i="4"/>
  <c r="AH63" i="4"/>
  <c r="O41" i="4"/>
  <c r="AG78" i="4"/>
  <c r="AG51" i="4"/>
  <c r="N29" i="4"/>
  <c r="AI75" i="4"/>
  <c r="AI48" i="4"/>
  <c r="P26" i="4"/>
  <c r="AG79" i="4"/>
  <c r="N30" i="4"/>
  <c r="AG52" i="4"/>
  <c r="AI73" i="4"/>
  <c r="P24" i="4"/>
  <c r="AI46" i="4"/>
  <c r="AG47" i="4"/>
  <c r="N25" i="4"/>
  <c r="AG74" i="4"/>
  <c r="AH76" i="4"/>
  <c r="AH49" i="4"/>
  <c r="O27" i="4"/>
  <c r="AG84" i="4"/>
  <c r="AG57" i="4"/>
  <c r="N35" i="4"/>
  <c r="AG59" i="4"/>
  <c r="AG86" i="4"/>
  <c r="N37" i="4"/>
  <c r="AI77" i="4"/>
  <c r="AI50" i="4"/>
  <c r="P28" i="4"/>
  <c r="AH81" i="4"/>
  <c r="AH54" i="4"/>
  <c r="O32" i="4"/>
  <c r="AG80" i="4"/>
  <c r="AG53" i="4"/>
  <c r="AH88" i="4"/>
  <c r="O39" i="4"/>
  <c r="AH61" i="4"/>
  <c r="AG87" i="4"/>
  <c r="N38" i="4"/>
  <c r="AG60" i="4"/>
  <c r="AH84" i="4" l="1"/>
  <c r="AH57" i="4"/>
  <c r="O35" i="4"/>
  <c r="AI83" i="4"/>
  <c r="P34" i="4"/>
  <c r="AI56" i="4"/>
  <c r="AH89" i="4"/>
  <c r="O40" i="4"/>
  <c r="AH62" i="4"/>
  <c r="AI88" i="4"/>
  <c r="AI61" i="4"/>
  <c r="P39" i="4"/>
  <c r="AJ77" i="4"/>
  <c r="AJ50" i="4"/>
  <c r="Q28" i="4"/>
  <c r="AJ73" i="4"/>
  <c r="AJ46" i="4"/>
  <c r="Q24" i="4"/>
  <c r="AH78" i="4"/>
  <c r="AH51" i="4"/>
  <c r="O29" i="4"/>
  <c r="AI81" i="4"/>
  <c r="P32" i="4"/>
  <c r="AI54" i="4"/>
  <c r="AJ75" i="4"/>
  <c r="AJ48" i="4"/>
  <c r="Q26" i="4"/>
  <c r="AH91" i="4"/>
  <c r="AH64" i="4"/>
  <c r="O42" i="4"/>
  <c r="O25" i="4"/>
  <c r="AH74" i="4"/>
  <c r="AH47" i="4"/>
  <c r="AL85" i="4"/>
  <c r="AL58" i="4"/>
  <c r="AH80" i="4"/>
  <c r="O31" i="4"/>
  <c r="AH53" i="4"/>
  <c r="AH86" i="4"/>
  <c r="O37" i="4"/>
  <c r="AH59" i="4"/>
  <c r="AH79" i="4"/>
  <c r="O30" i="4"/>
  <c r="AH52" i="4"/>
  <c r="AI90" i="4"/>
  <c r="AI63" i="4"/>
  <c r="P41" i="4"/>
  <c r="AH87" i="4"/>
  <c r="AH60" i="4"/>
  <c r="O38" i="4"/>
  <c r="AJ82" i="4"/>
  <c r="Q33" i="4"/>
  <c r="AJ55" i="4"/>
  <c r="AI76" i="4"/>
  <c r="AI49" i="4"/>
  <c r="P27" i="4"/>
  <c r="AJ81" i="4" l="1"/>
  <c r="AJ54" i="4"/>
  <c r="Q32" i="4"/>
  <c r="AK77" i="4"/>
  <c r="R28" i="4"/>
  <c r="AK50" i="4"/>
  <c r="AI89" i="4"/>
  <c r="P40" i="4"/>
  <c r="AI62" i="4"/>
  <c r="AI91" i="4"/>
  <c r="AI64" i="4"/>
  <c r="P42" i="4"/>
  <c r="AI86" i="4"/>
  <c r="P37" i="4"/>
  <c r="AI59" i="4"/>
  <c r="AI80" i="4"/>
  <c r="P31" i="4"/>
  <c r="AI53" i="4"/>
  <c r="AI78" i="4"/>
  <c r="AI51" i="4"/>
  <c r="P29" i="4"/>
  <c r="AJ83" i="4"/>
  <c r="AJ56" i="4"/>
  <c r="Q34" i="4"/>
  <c r="AJ76" i="4"/>
  <c r="AJ49" i="4"/>
  <c r="Q27" i="4"/>
  <c r="AI74" i="4"/>
  <c r="AI47" i="4"/>
  <c r="P25" i="4"/>
  <c r="AI79" i="4"/>
  <c r="AI52" i="4"/>
  <c r="P30" i="4"/>
  <c r="AK75" i="4"/>
  <c r="R26" i="4"/>
  <c r="AK48" i="4"/>
  <c r="AI84" i="4"/>
  <c r="AI57" i="4"/>
  <c r="P35" i="4"/>
  <c r="AI87" i="4"/>
  <c r="AI60" i="4"/>
  <c r="P38" i="4"/>
  <c r="AK73" i="4"/>
  <c r="AK46" i="4"/>
  <c r="AJ90" i="4"/>
  <c r="Q41" i="4"/>
  <c r="AJ63" i="4"/>
  <c r="AK82" i="4"/>
  <c r="R33" i="4"/>
  <c r="AK55" i="4"/>
  <c r="AJ88" i="4"/>
  <c r="Q39" i="4"/>
  <c r="AJ61" i="4"/>
  <c r="AJ84" i="4" l="1"/>
  <c r="AJ57" i="4"/>
  <c r="Q35" i="4"/>
  <c r="AJ74" i="4"/>
  <c r="Q25" i="4"/>
  <c r="AJ47" i="4"/>
  <c r="AJ86" i="4"/>
  <c r="AJ59" i="4"/>
  <c r="Q37" i="4"/>
  <c r="AK88" i="4"/>
  <c r="AK61" i="4"/>
  <c r="R39" i="4"/>
  <c r="AJ78" i="4"/>
  <c r="AJ51" i="4"/>
  <c r="Q29" i="4"/>
  <c r="AL77" i="4"/>
  <c r="AL50" i="4"/>
  <c r="AK90" i="4"/>
  <c r="AK63" i="4"/>
  <c r="R41" i="4"/>
  <c r="AJ91" i="4"/>
  <c r="AJ64" i="4"/>
  <c r="Q42" i="4"/>
  <c r="AK83" i="4"/>
  <c r="R34" i="4"/>
  <c r="AK56" i="4"/>
  <c r="AL75" i="4"/>
  <c r="AL48" i="4"/>
  <c r="AK76" i="4"/>
  <c r="AK49" i="4"/>
  <c r="R27" i="4"/>
  <c r="AK81" i="4"/>
  <c r="AK54" i="4"/>
  <c r="R32" i="4"/>
  <c r="AL82" i="4"/>
  <c r="AL55" i="4"/>
  <c r="AJ87" i="4"/>
  <c r="AJ60" i="4"/>
  <c r="Q38" i="4"/>
  <c r="AJ89" i="4"/>
  <c r="AJ62" i="4"/>
  <c r="Q40" i="4"/>
  <c r="AJ52" i="4"/>
  <c r="AJ79" i="4"/>
  <c r="Q30" i="4"/>
  <c r="AJ80" i="4"/>
  <c r="AJ53" i="4"/>
  <c r="Q31" i="4"/>
  <c r="AK79" i="4" l="1"/>
  <c r="AK52" i="4"/>
  <c r="R30" i="4"/>
  <c r="AL90" i="4"/>
  <c r="AL63" i="4"/>
  <c r="AK74" i="4"/>
  <c r="R25" i="4"/>
  <c r="AK47" i="4"/>
  <c r="AL56" i="4"/>
  <c r="AL83" i="4"/>
  <c r="AK84" i="4"/>
  <c r="AK57" i="4"/>
  <c r="R35" i="4"/>
  <c r="AL81" i="4"/>
  <c r="AL54" i="4"/>
  <c r="AK80" i="4"/>
  <c r="AK53" i="4"/>
  <c r="R31" i="4"/>
  <c r="AK89" i="4"/>
  <c r="AK62" i="4"/>
  <c r="R40" i="4"/>
  <c r="AL88" i="4"/>
  <c r="AL61" i="4"/>
  <c r="AK87" i="4"/>
  <c r="AK60" i="4"/>
  <c r="R38" i="4"/>
  <c r="AL76" i="4"/>
  <c r="AL49" i="4"/>
  <c r="AK91" i="4"/>
  <c r="R42" i="4"/>
  <c r="AK64" i="4"/>
  <c r="AK78" i="4"/>
  <c r="AK51" i="4"/>
  <c r="R29" i="4"/>
  <c r="AK86" i="4"/>
  <c r="R37" i="4"/>
  <c r="AK59" i="4"/>
  <c r="AL74" i="4" l="1"/>
  <c r="AL47" i="4"/>
  <c r="AL91" i="4"/>
  <c r="AL64" i="4"/>
  <c r="AL89" i="4"/>
  <c r="AL62" i="4"/>
  <c r="AL84" i="4"/>
  <c r="AL57" i="4"/>
  <c r="AL79" i="4"/>
  <c r="AL52" i="4"/>
  <c r="AL86" i="4"/>
  <c r="AL59" i="4"/>
  <c r="AL78" i="4"/>
  <c r="AL51" i="4"/>
  <c r="AL87" i="4"/>
  <c r="AL60" i="4"/>
  <c r="AL80" i="4"/>
  <c r="AL53" i="4"/>
  <c r="F24" i="3" l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E25" i="3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E26" i="3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E27" i="3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E28" i="3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E29" i="3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E30" i="3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E31" i="3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E32" i="3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E33" i="3"/>
  <c r="F33" i="3" s="1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E34" i="3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E35" i="3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E36" i="3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E37" i="3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E38" i="3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E39" i="3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E40" i="3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E41" i="3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E42" i="3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</calcChain>
</file>

<file path=xl/sharedStrings.xml><?xml version="1.0" encoding="utf-8"?>
<sst xmlns="http://schemas.openxmlformats.org/spreadsheetml/2006/main" count="1311" uniqueCount="314">
  <si>
    <t>Subitem</t>
  </si>
  <si>
    <t>Cadeia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</si>
  <si>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</si>
  <si>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</si>
  <si>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</si>
  <si>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</si>
  <si>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</si>
  <si>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</si>
  <si>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</si>
  <si>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</si>
  <si>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</si>
  <si>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</si>
  <si>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</si>
  <si>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</si>
  <si>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</si>
  <si>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</si>
  <si>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</si>
  <si>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</si>
  <si>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1101002.Arroz</t>
  </si>
  <si>
    <t>Arroz</t>
  </si>
  <si>
    <t>G1</t>
  </si>
  <si>
    <t>1102001.Farinha de arroz</t>
  </si>
  <si>
    <t>1110009.Frango inteiro</t>
  </si>
  <si>
    <t>Avicultura Corte</t>
  </si>
  <si>
    <t>1110010.Frango em pedaços</t>
  </si>
  <si>
    <t>1110044.Ovo de galinha</t>
  </si>
  <si>
    <t>Avicultura Postura</t>
  </si>
  <si>
    <t>1106001.Banana-da-terra</t>
  </si>
  <si>
    <t>Banana</t>
  </si>
  <si>
    <t>1106005.Banana - d'água</t>
  </si>
  <si>
    <t>1106006.Banana - maçã</t>
  </si>
  <si>
    <t>1106008.Banana - prata</t>
  </si>
  <si>
    <t>1103003.Batata-inglesa</t>
  </si>
  <si>
    <t>Batata</t>
  </si>
  <si>
    <t>1107009.Fígado</t>
  </si>
  <si>
    <t>1107010.Outras vísceras</t>
  </si>
  <si>
    <t>1107081.Cupim</t>
  </si>
  <si>
    <t>1107084.Contrafilé</t>
  </si>
  <si>
    <t>1107085.Filé-mignon</t>
  </si>
  <si>
    <t>1107087.Chã de dentro</t>
  </si>
  <si>
    <t>1107088.Alcatra</t>
  </si>
  <si>
    <t>1107089.Patinho</t>
  </si>
  <si>
    <t>1107090.Lagarto redondo</t>
  </si>
  <si>
    <t>1107091.Lagarto comum</t>
  </si>
  <si>
    <t>1107093.Músculo</t>
  </si>
  <si>
    <t>1107094.Pá</t>
  </si>
  <si>
    <t>1107095.Acém</t>
  </si>
  <si>
    <t>1107096.Peito</t>
  </si>
  <si>
    <t>1107097.Capa de filé</t>
  </si>
  <si>
    <t>1107099.Costela</t>
  </si>
  <si>
    <t>1107208.Picanha</t>
  </si>
  <si>
    <t>1109056.Carne-seca e de sol</t>
  </si>
  <si>
    <t>G3</t>
  </si>
  <si>
    <t>1109088.Carne de hambúrguer</t>
  </si>
  <si>
    <t>1115051.Carne em conserva</t>
  </si>
  <si>
    <t>1104023.Chocolate em barra e bombom</t>
  </si>
  <si>
    <t>G4</t>
  </si>
  <si>
    <t>1104052.Chocolate e achocolatado em pó</t>
  </si>
  <si>
    <t>1114022.Café moído</t>
  </si>
  <si>
    <t>Café</t>
  </si>
  <si>
    <t>1114023.Café solúvel</t>
  </si>
  <si>
    <t>1103043.Cebola</t>
  </si>
  <si>
    <t>Cebola</t>
  </si>
  <si>
    <t>1113013.Óleo de soja</t>
  </si>
  <si>
    <t>G2</t>
  </si>
  <si>
    <t>1113040.Margarina</t>
  </si>
  <si>
    <t>1116095.Molho de soja</t>
  </si>
  <si>
    <t>1104003.Açúcar refinado</t>
  </si>
  <si>
    <t>Complexo sucroalcooleiro</t>
  </si>
  <si>
    <t>1104004.Açúcar cristal</t>
  </si>
  <si>
    <t>1104067.Açúcar demerara</t>
  </si>
  <si>
    <t>1101051.Feijão - mulatinho</t>
  </si>
  <si>
    <t>Feijão</t>
  </si>
  <si>
    <t>1101052.Feijão - preto</t>
  </si>
  <si>
    <t>1101053.Feijão - macáçar (fradinho)</t>
  </si>
  <si>
    <t>1101073.Feijão - carioca (rajado)</t>
  </si>
  <si>
    <t>1101084.Fava</t>
  </si>
  <si>
    <t>1106003.Abacaxi</t>
  </si>
  <si>
    <t>Frutas</t>
  </si>
  <si>
    <t>1106004.Abacate</t>
  </si>
  <si>
    <t>1106017.Maçã</t>
  </si>
  <si>
    <t>1106018.Mamão</t>
  </si>
  <si>
    <t>1106019.Manga</t>
  </si>
  <si>
    <t>1106020.Maracujá</t>
  </si>
  <si>
    <t>1106021.Melancia</t>
  </si>
  <si>
    <t>1106022.Melão</t>
  </si>
  <si>
    <t>1106023.Pera</t>
  </si>
  <si>
    <t>1106028.Uva</t>
  </si>
  <si>
    <t>1106034.Ameixa</t>
  </si>
  <si>
    <t>1106051.Morango</t>
  </si>
  <si>
    <t>1106084.Goiaba</t>
  </si>
  <si>
    <t>1114001.Suco de frutas</t>
  </si>
  <si>
    <t>1114004.Açaí (emulsão)</t>
  </si>
  <si>
    <t>1114003.Polpa de fruta (congelada)</t>
  </si>
  <si>
    <t>1114087.Vinho</t>
  </si>
  <si>
    <t>1115004.Coco ralado</t>
  </si>
  <si>
    <t>1116001.Leite de coco</t>
  </si>
  <si>
    <t>1116041.Vinagre</t>
  </si>
  <si>
    <t>1103002.Batata-doce</t>
  </si>
  <si>
    <t>Hortícolas</t>
  </si>
  <si>
    <t>1103004.Inhame</t>
  </si>
  <si>
    <t>1103020.Abobrinha</t>
  </si>
  <si>
    <t>1103017.Abóbora</t>
  </si>
  <si>
    <t>1103025.Pepino</t>
  </si>
  <si>
    <t>1103021.Chuchu</t>
  </si>
  <si>
    <t>1103026.Pimentão</t>
  </si>
  <si>
    <t>1103027.Quiabo</t>
  </si>
  <si>
    <t>1103044.Cenoura</t>
  </si>
  <si>
    <t>1103046.Mandioquinha (batata-baroa)</t>
  </si>
  <si>
    <t>1105001.Alface</t>
  </si>
  <si>
    <t>1105004.Coentro</t>
  </si>
  <si>
    <t>1105005.Couve</t>
  </si>
  <si>
    <t>1105006.Couve-flor</t>
  </si>
  <si>
    <t>1105010.Repolho</t>
  </si>
  <si>
    <t>1105012.Cheiro-verde</t>
  </si>
  <si>
    <t>1105019.Brócolis</t>
  </si>
  <si>
    <t>1113014.Azeite de oliva</t>
  </si>
  <si>
    <t>1114091.Chá mate (erva mate)</t>
  </si>
  <si>
    <t>1115006.Ervilha em conserva</t>
  </si>
  <si>
    <t>1115016.Palmito em conserva</t>
  </si>
  <si>
    <t>1115017.Pepino em conserva</t>
  </si>
  <si>
    <t>1115057.Azeitona</t>
  </si>
  <si>
    <t>1115059.Cogumelo em conserva</t>
  </si>
  <si>
    <t>1116010.Alho</t>
  </si>
  <si>
    <t>1116022.Colorau</t>
  </si>
  <si>
    <t>1104018.Balas</t>
  </si>
  <si>
    <t>Indefinido</t>
  </si>
  <si>
    <t>1104028.Gelatina</t>
  </si>
  <si>
    <t>1104032.Sorvete</t>
  </si>
  <si>
    <t>1104060.Doce de frutas em pasta</t>
  </si>
  <si>
    <t>1114083.Refrigerante e água mineral</t>
  </si>
  <si>
    <t>1114084.Cerveja</t>
  </si>
  <si>
    <t>1114085.Outras bebidas alcoólicas</t>
  </si>
  <si>
    <t>1114090.Suco em pó</t>
  </si>
  <si>
    <t>1115008.Feijoada em conserva</t>
  </si>
  <si>
    <t>1115053.Patê</t>
  </si>
  <si>
    <t>1115056.Sopa desidratada</t>
  </si>
  <si>
    <t>1115013.Alimento infantil</t>
  </si>
  <si>
    <t>1116013.Sal</t>
  </si>
  <si>
    <t>1116026.Fermento</t>
  </si>
  <si>
    <t>1116033.Maionese</t>
  </si>
  <si>
    <t>1116048.Caldo concentrado</t>
  </si>
  <si>
    <t>1116071.Tempero misto</t>
  </si>
  <si>
    <t>1104066.Doce de leite</t>
  </si>
  <si>
    <t>1111004.Leite longa vida</t>
  </si>
  <si>
    <t>1111008.Leite condensado</t>
  </si>
  <si>
    <t>1111009.Leite em pó</t>
  </si>
  <si>
    <t>1111011.Queijo</t>
  </si>
  <si>
    <t>1111012.Creme de leite</t>
  </si>
  <si>
    <t>1111019.Iogurte e bebidas lácteas</t>
  </si>
  <si>
    <t>1111031.Manteiga</t>
  </si>
  <si>
    <t>1111038.Leite fermentado</t>
  </si>
  <si>
    <t>1111051.Leite com sabor</t>
  </si>
  <si>
    <t>1111021.Requeijão</t>
  </si>
  <si>
    <t>1106011.Laranja - baía</t>
  </si>
  <si>
    <t>Laranja e citrus</t>
  </si>
  <si>
    <t>1106012.Laranja - lima</t>
  </si>
  <si>
    <t>1106015.Limão</t>
  </si>
  <si>
    <t>1106027.Tangerina</t>
  </si>
  <si>
    <t>1106039.Laranja - pera</t>
  </si>
  <si>
    <t>1102023.Farinha de mandioca</t>
  </si>
  <si>
    <t>Mandioca</t>
  </si>
  <si>
    <t>1103005.Mandioca (aipim)</t>
  </si>
  <si>
    <t>1112025.Pão de queijo</t>
  </si>
  <si>
    <t>1116023.Caldo de tucupi</t>
  </si>
  <si>
    <t>1101079.Milho (em grão)</t>
  </si>
  <si>
    <t>Milho</t>
  </si>
  <si>
    <t>1102008.Fubá de milho</t>
  </si>
  <si>
    <t>1102009.Amido de milho</t>
  </si>
  <si>
    <t>1102010.Flocos de milho</t>
  </si>
  <si>
    <t>1115058.Milho-verde em conserva</t>
  </si>
  <si>
    <t>1107031.Carne de carneiro</t>
  </si>
  <si>
    <t>Outros Animais</t>
  </si>
  <si>
    <t>1108002.Peixe - anchova</t>
  </si>
  <si>
    <t>Pescado</t>
  </si>
  <si>
    <t>1108004.Peixe - corvina</t>
  </si>
  <si>
    <t>1108005.Peixe-Cavalinha</t>
  </si>
  <si>
    <t>1108006.Peixe</t>
  </si>
  <si>
    <t>1108009.Peixe - pescadinha</t>
  </si>
  <si>
    <t>1108011.Peixe - tainha</t>
  </si>
  <si>
    <t>1108012.Peixe - sardinha</t>
  </si>
  <si>
    <t>1108013.Camarão</t>
  </si>
  <si>
    <t>1108015.Peixe - vermelho</t>
  </si>
  <si>
    <t>1108019.Peixe - cavala</t>
  </si>
  <si>
    <t>1108025.Peixe - linguado</t>
  </si>
  <si>
    <t>1108029.Peixe - cação</t>
  </si>
  <si>
    <t>1108031.Peixe - merluza</t>
  </si>
  <si>
    <t>1108032.Peixe - serra</t>
  </si>
  <si>
    <t>1108033.Peixe - pargo</t>
  </si>
  <si>
    <t>1108038.Peixe - pescada</t>
  </si>
  <si>
    <t>1108045.Caranguejo</t>
  </si>
  <si>
    <t>1108053.Peixe - piramutaba</t>
  </si>
  <si>
    <t>1108076.Peixe - acará</t>
  </si>
  <si>
    <t>1108049.Peixe - castanha</t>
  </si>
  <si>
    <t>1108075.Peixe - salmão</t>
  </si>
  <si>
    <t>1108080.Peixe - tilápia</t>
  </si>
  <si>
    <t>1108083.Peixe-Tucunaré</t>
  </si>
  <si>
    <t>1108088.Peixe - dourada</t>
  </si>
  <si>
    <t>1108052.Peixe - palombeta</t>
  </si>
  <si>
    <t>1108072.Peixe - curimatã</t>
  </si>
  <si>
    <t>1108087.Peixe - tambaqui</t>
  </si>
  <si>
    <t>1108092.Peixe - filhote</t>
  </si>
  <si>
    <t>1108096.Peixe - peroá</t>
  </si>
  <si>
    <t>1108112.Peixe - pintado</t>
  </si>
  <si>
    <t>1108125.Peixe - aruanã</t>
  </si>
  <si>
    <t>1109023.Bacalhau</t>
  </si>
  <si>
    <t>1115039.Sardinha em conserva</t>
  </si>
  <si>
    <t>1115075.Atum em conserva</t>
  </si>
  <si>
    <t>1107018.Carne de porco</t>
  </si>
  <si>
    <t>Suinocultura</t>
  </si>
  <si>
    <t>1109002.Presunto</t>
  </si>
  <si>
    <t>1109007.Salsicha</t>
  </si>
  <si>
    <t>1109008.Linguiça</t>
  </si>
  <si>
    <t>1109010.Mortadela</t>
  </si>
  <si>
    <t>1109012.Salame</t>
  </si>
  <si>
    <t>1109058.Carne de porco salgada e defumada</t>
  </si>
  <si>
    <t>1115050.Salsicha em conserva</t>
  </si>
  <si>
    <t>1103028.Tomate</t>
  </si>
  <si>
    <t>Tomate</t>
  </si>
  <si>
    <t>1116005.Atomatado</t>
  </si>
  <si>
    <t>1102006.Macarrão</t>
  </si>
  <si>
    <t>Trigo</t>
  </si>
  <si>
    <t>1102012.Farinha de trigo</t>
  </si>
  <si>
    <t>1102013.Farinha vitaminada</t>
  </si>
  <si>
    <t>1102029.Massa semipreparada</t>
  </si>
  <si>
    <t>1102061.Macarrão instantâneo</t>
  </si>
  <si>
    <t>1112003.Biscoito</t>
  </si>
  <si>
    <t>1112015.Pão francês</t>
  </si>
  <si>
    <t>1112017.Pão doce</t>
  </si>
  <si>
    <t>1112018.Pão de forma</t>
  </si>
  <si>
    <t>1112019.Bolo</t>
  </si>
  <si>
    <t>Bovinocultura corte</t>
  </si>
  <si>
    <t>Cacau</t>
  </si>
  <si>
    <t>Soja</t>
  </si>
  <si>
    <t>Bovinocultura leite</t>
  </si>
  <si>
    <t>Inflação 2007-19</t>
  </si>
  <si>
    <t>Inflação 2020-22</t>
  </si>
  <si>
    <t>Pond 2002-03</t>
  </si>
  <si>
    <t>Pond 2008-09</t>
  </si>
  <si>
    <t>Pond Média 2007-19</t>
  </si>
  <si>
    <t>Pond 2017-18</t>
  </si>
  <si>
    <t>IPCA</t>
  </si>
  <si>
    <t>IGP-DI</t>
  </si>
  <si>
    <t>-</t>
  </si>
  <si>
    <t>Niv proc</t>
  </si>
  <si>
    <t>IPCA Índice</t>
  </si>
  <si>
    <t>Inflação Índice</t>
  </si>
  <si>
    <t>IBGE</t>
  </si>
  <si>
    <t>SIDRA - IBGE</t>
  </si>
  <si>
    <t>Índice Nacional de Preços ao Consumidor Amplo (IPCA)</t>
  </si>
  <si>
    <t>Variação acumulada no ano</t>
  </si>
  <si>
    <t>%</t>
  </si>
  <si>
    <t>Nacional</t>
  </si>
  <si>
    <t>2007-2011</t>
  </si>
  <si>
    <t>Anual</t>
  </si>
  <si>
    <t>https://sidra.ibge.gov.br/tabela/2938</t>
  </si>
  <si>
    <t>2012-2019</t>
  </si>
  <si>
    <t>https://sidra.ibge.gov.br/tabela/1419</t>
  </si>
  <si>
    <t>Pesquisa</t>
  </si>
  <si>
    <t>Descrição</t>
  </si>
  <si>
    <t>Variáveis</t>
  </si>
  <si>
    <t>Unidade de medida</t>
  </si>
  <si>
    <t>Unidade amostral</t>
  </si>
  <si>
    <t>Intervalo temporal</t>
  </si>
  <si>
    <t>Frequência temporal</t>
  </si>
  <si>
    <t>Link acesso</t>
  </si>
  <si>
    <t>Fonte</t>
  </si>
  <si>
    <t>Sistema</t>
  </si>
  <si>
    <t>SNIPC - IBGE</t>
  </si>
  <si>
    <t>Estrutura de ponderação</t>
  </si>
  <si>
    <t>Ponderação da POF para o IPCA</t>
  </si>
  <si>
    <t>https://www.ibge.gov.br/estatisticas/economicas/precos-e-custos/9256-indice-nacional-de-precos-ao-consumidor-amplo.html?=&amp;t=downloads</t>
  </si>
  <si>
    <t>Monteiro et al. (2016)</t>
  </si>
  <si>
    <t>World Nutrition, v. 7, n.1-3, 2016</t>
  </si>
  <si>
    <t>NOVA. The star shines bright</t>
  </si>
  <si>
    <t xml:space="preserve">Classificação dos subitens do grupo Alimentos e Bebidas de acordo com o grau de processamento: alimentos in natura/minimamente processados (G1), ingredientes culinários (G2), alimentos processados (G3) e ultraprocessados (G4). </t>
  </si>
  <si>
    <t>Classificação NOVA</t>
  </si>
  <si>
    <t>https://worldnutritionjournal.org/index.php/wn/article/view/5</t>
  </si>
  <si>
    <t>Baccarin, Bueno, da Silva (2015)</t>
  </si>
  <si>
    <t>Revista de Política Agrícola, v. 24, n.4, 2015</t>
  </si>
  <si>
    <t>Cadeias e produtos agropecuários e a inflação brasileira da alimentação no domicílio</t>
  </si>
  <si>
    <t>Classificação cadeias agropecuárias</t>
  </si>
  <si>
    <t>https://seer.sede.embrapa.br/index.php/RPA/article/view/1056/981</t>
  </si>
  <si>
    <t>https://sidra.ibge.gov.br/tabela/7060</t>
  </si>
  <si>
    <t>2002-2003, 2008-2009 e 2017-2018</t>
  </si>
  <si>
    <t>Classificação dos subitens do grupo Alimentos e Bebidas de acordo com a cadeia agropecuária de origem (19 cadeias)</t>
  </si>
  <si>
    <t>Estrutura de ponderação da POF para o IPCA; na POF 02-03, utilizou-se os pesos calculados em janeiro de 2003; já para a POF 08-09, os pesos de janeiro de 2009 e para a POF 2017-18, os pesos calculados em dezembro de 2019</t>
  </si>
  <si>
    <t>Planilha</t>
  </si>
  <si>
    <t>DadosBrutos</t>
  </si>
  <si>
    <t>Niv. Proc</t>
  </si>
  <si>
    <t>Niv Proc</t>
  </si>
  <si>
    <t>Variação acumulada no ano para o índice geral e subitens de produtos e serviços</t>
  </si>
  <si>
    <t>SeleçãoSubitens</t>
  </si>
  <si>
    <t>Apresenta os subitens do subgrupo alimentação no domicílio selecionados para a análise. Selecionou-se um subitem para cada uma das 19 cadeias agropecuárias, de acordo com a relevância desse para a inflação da cadeia, priorizando-se produtos de origem primária.</t>
  </si>
  <si>
    <t>ÍndiceVarPreços</t>
  </si>
  <si>
    <t>Traz a construção do índice 100 (base ano 2006) para a variação de preços dos subitens selecionados para cada cadeia agropecuária. Também apresenta gráficos das séries temporais a partir dos valores índices, juntos à regressão linear e r².</t>
  </si>
  <si>
    <t>http://www.ipeadata.gov.br/Default.aspx</t>
  </si>
  <si>
    <t>IpeaData</t>
  </si>
  <si>
    <t>Ind. Corr</t>
  </si>
  <si>
    <t>Preço Real (IPCA)</t>
  </si>
  <si>
    <t>Preço Real - Índice 100 (IPCA)</t>
  </si>
  <si>
    <t>IPCA Cálculo</t>
  </si>
  <si>
    <t>Preço Real (IGP-DI)</t>
  </si>
  <si>
    <t>Preço Real - Índice 100 (IGP-DI)</t>
  </si>
  <si>
    <t>IGP-DI Índice</t>
  </si>
  <si>
    <t>IGP-DI Cálculo</t>
  </si>
  <si>
    <t>CorrInflaçãoIPCAeIGP-DI</t>
  </si>
  <si>
    <t xml:space="preserve">Traz os valores dos preços reais e nominais, corrigidos a partir do índice geral do IPCA e IGP-DI. </t>
  </si>
  <si>
    <t>FGV/Conj. Econ. - IGP</t>
  </si>
  <si>
    <t>IGP-DI - geral - centrado - fim período - índice (ago. 1994 = 100)</t>
  </si>
  <si>
    <t>2020-2023</t>
  </si>
  <si>
    <t>2007-2023</t>
  </si>
  <si>
    <t>Apresenta os valores de inflação acumulada no ano para todos os subitens do subgrupo Alimentação no domicílio, bem como a classificação desses de acordo com a cadeia agropecuária, nível de processamento, estruturas de ponderação, inflação acumulada no período de 2007 a 2019 e 2020 a 2023 e ponderação média de 2007 a 2019 e 2020 a 2023.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</si>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</sst>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 applyAlignment="1">
      <alignment horizontal="center"/>
    </xf>
    <xf numFmtId="4" fontId="2" fillId="0" borderId="1" xfId="0" applyNumberFormat="1" applyFont="1" applyBorder="1"/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4" fontId="2" fillId="0" borderId="0" xfId="0" applyNumberFormat="1" applyFont="1"/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164" fontId="0" fillId="0" borderId="1" xfId="0" applyNumberFormat="1" applyBorder="1"/>
    <xf numFmtId="0" fontId="1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1" xfId="1" applyBorder="1" applyAlignment="1">
      <alignment vertical="center" wrapText="1"/>
    </xf>
    <xf numFmtId="164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4" fontId="2" fillId="0" borderId="6" xfId="0" applyNumberFormat="1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Preços Arroz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476273057273671"/>
                  <c:y val="-5.4683536075018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ÍndiceVarPreços!$D$1:$U$1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ÍndiceVarPreços!$D$24:$U$24</c:f>
              <c:numCache>
                <c:formatCode>0.00</c:formatCode>
                <c:ptCount val="18"/>
                <c:pt idx="0" formatCode="General">
                  <c:v>100</c:v>
                </c:pt>
                <c:pt idx="1">
                  <c:v>98.1</c:v>
                </c:pt>
                <c:pt idx="2">
                  <c:v>131.40495000000001</c:v>
                </c:pt>
                <c:pt idx="3">
                  <c:v>114.13833957000001</c:v>
                </c:pt>
                <c:pt idx="4">
                  <c:v>115.359619803399</c:v>
                </c:pt>
                <c:pt idx="5">
                  <c:v>109.49935111738634</c:v>
                </c:pt>
                <c:pt idx="6">
                  <c:v>149.65276317213193</c:v>
                </c:pt>
                <c:pt idx="7">
                  <c:v>142.3646736056491</c:v>
                </c:pt>
                <c:pt idx="8">
                  <c:v>154.65074493781663</c:v>
                </c:pt>
                <c:pt idx="9">
                  <c:v>169.57454182431593</c:v>
                </c:pt>
                <c:pt idx="10">
                  <c:v>196.97778778312536</c:v>
                </c:pt>
                <c:pt idx="11">
                  <c:v>175.58600002987794</c:v>
                </c:pt>
                <c:pt idx="12">
                  <c:v>184.90961663146444</c:v>
                </c:pt>
                <c:pt idx="13">
                  <c:v>187.0730591460526</c:v>
                </c:pt>
                <c:pt idx="14">
                  <c:v>329.2672914029672</c:v>
                </c:pt>
                <c:pt idx="15">
                  <c:v>273.68697261414633</c:v>
                </c:pt>
                <c:pt idx="16">
                  <c:v>290.08210037761927</c:v>
                </c:pt>
                <c:pt idx="17">
                  <c:v>361.26824781028705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3-4BE0-896A-9E6122E44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56848"/>
        <c:axId val="505244608"/>
      </c:lineChart>
      <c:catAx>
        <c:axId val="5052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44608"/>
        <c:crosses val="autoZero"/>
        <c:auto val="1"/>
        <c:lblAlgn val="ctr"/>
        <c:lblOffset val="100"/>
        <c:noMultiLvlLbl val="0"/>
      </c:catAx>
      <c:valAx>
        <c:axId val="5052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Preços Cebola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476273057273671"/>
                  <c:y val="-5.4683536075018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ÍndiceVarPreços!$D$1:$U$1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ÍndiceVarPreços!$D$33:$U$33</c:f>
              <c:numCache>
                <c:formatCode>0.00</c:formatCode>
                <c:ptCount val="18"/>
                <c:pt idx="0" formatCode="General">
                  <c:v>100</c:v>
                </c:pt>
                <c:pt idx="1">
                  <c:v>156.70000000000002</c:v>
                </c:pt>
                <c:pt idx="2">
                  <c:v>180.00129000000004</c:v>
                </c:pt>
                <c:pt idx="3">
                  <c:v>276.84198402000004</c:v>
                </c:pt>
                <c:pt idx="4">
                  <c:v>153.09361716306</c:v>
                </c:pt>
                <c:pt idx="5">
                  <c:v>188.8103580472019</c:v>
                </c:pt>
                <c:pt idx="6">
                  <c:v>247.17163971959201</c:v>
                </c:pt>
                <c:pt idx="7">
                  <c:v>227.64508018174425</c:v>
                </c:pt>
                <c:pt idx="8">
                  <c:v>281.39208361265406</c:v>
                </c:pt>
                <c:pt idx="9">
                  <c:v>451.9438254902837</c:v>
                </c:pt>
                <c:pt idx="10">
                  <c:v>286.98432918633017</c:v>
                </c:pt>
                <c:pt idx="11">
                  <c:v>284.91804201618862</c:v>
                </c:pt>
                <c:pt idx="12">
                  <c:v>389.51145524033149</c:v>
                </c:pt>
                <c:pt idx="13">
                  <c:v>353.5984990671729</c:v>
                </c:pt>
                <c:pt idx="14">
                  <c:v>404.83492158200625</c:v>
                </c:pt>
                <c:pt idx="15">
                  <c:v>478.91971223151342</c:v>
                </c:pt>
                <c:pt idx="16">
                  <c:v>1102.1557401940167</c:v>
                </c:pt>
                <c:pt idx="17">
                  <c:v>823.08990677689178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0-4E59-AF4C-9901103FD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56848"/>
        <c:axId val="505244608"/>
      </c:lineChart>
      <c:catAx>
        <c:axId val="5052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44608"/>
        <c:crosses val="autoZero"/>
        <c:auto val="1"/>
        <c:lblAlgn val="ctr"/>
        <c:lblOffset val="100"/>
        <c:noMultiLvlLbl val="0"/>
      </c:catAx>
      <c:valAx>
        <c:axId val="5052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Preços Cpx. Sucroalcooleiro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476273057273671"/>
                  <c:y val="-5.4683536075018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ÍndiceVarPreços!$D$1:$U$1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ÍndiceVarPreços!$D$34:$U$34</c:f>
              <c:numCache>
                <c:formatCode>0.00</c:formatCode>
                <c:ptCount val="18"/>
                <c:pt idx="0" formatCode="General">
                  <c:v>100</c:v>
                </c:pt>
                <c:pt idx="1">
                  <c:v>71.31</c:v>
                </c:pt>
                <c:pt idx="2">
                  <c:v>80.380632000000006</c:v>
                </c:pt>
                <c:pt idx="3">
                  <c:v>131.05258241280001</c:v>
                </c:pt>
                <c:pt idx="4">
                  <c:v>164.19578050499712</c:v>
                </c:pt>
                <c:pt idx="5">
                  <c:v>162.06123535843216</c:v>
                </c:pt>
                <c:pt idx="6">
                  <c:v>147.89708338810519</c:v>
                </c:pt>
                <c:pt idx="7">
                  <c:v>134.00954725796211</c:v>
                </c:pt>
                <c:pt idx="8">
                  <c:v>133.98274534851052</c:v>
                </c:pt>
                <c:pt idx="9">
                  <c:v>174.16417067852882</c:v>
                </c:pt>
                <c:pt idx="10">
                  <c:v>218.22770586019664</c:v>
                </c:pt>
                <c:pt idx="11">
                  <c:v>169.51928191220074</c:v>
                </c:pt>
                <c:pt idx="12">
                  <c:v>158.73785558258479</c:v>
                </c:pt>
                <c:pt idx="13">
                  <c:v>164.24605917130046</c:v>
                </c:pt>
                <c:pt idx="14">
                  <c:v>205.7017645061367</c:v>
                </c:pt>
                <c:pt idx="15">
                  <c:v>282.942777078191</c:v>
                </c:pt>
                <c:pt idx="16">
                  <c:v>285.5290318840452</c:v>
                </c:pt>
                <c:pt idx="17">
                  <c:v>303.14617315129078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F-458A-8953-C160B229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56848"/>
        <c:axId val="505244608"/>
      </c:lineChart>
      <c:catAx>
        <c:axId val="5052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44608"/>
        <c:crosses val="autoZero"/>
        <c:auto val="1"/>
        <c:lblAlgn val="ctr"/>
        <c:lblOffset val="100"/>
        <c:noMultiLvlLbl val="0"/>
      </c:catAx>
      <c:valAx>
        <c:axId val="5052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Preços Feijão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476273057273671"/>
                  <c:y val="-5.4683536075018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ÍndiceVarPreços!$D$1:$U$1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ÍndiceVarPreços!$D$35:$U$35</c:f>
              <c:numCache>
                <c:formatCode>0.00</c:formatCode>
                <c:ptCount val="18"/>
                <c:pt idx="0" formatCode="General">
                  <c:v>100</c:v>
                </c:pt>
                <c:pt idx="1">
                  <c:v>244.42</c:v>
                </c:pt>
                <c:pt idx="2">
                  <c:v>172.31610000000001</c:v>
                </c:pt>
                <c:pt idx="3">
                  <c:v>110.54077814999999</c:v>
                </c:pt>
                <c:pt idx="4">
                  <c:v>180.86682120903001</c:v>
                </c:pt>
                <c:pt idx="5">
                  <c:v>175.91107030790258</c:v>
                </c:pt>
                <c:pt idx="6">
                  <c:v>231.37583077598427</c:v>
                </c:pt>
                <c:pt idx="7">
                  <c:v>191.3015368855838</c:v>
                </c:pt>
                <c:pt idx="8">
                  <c:v>184.18511971344009</c:v>
                </c:pt>
                <c:pt idx="9">
                  <c:v>240.14055908238319</c:v>
                </c:pt>
                <c:pt idx="10">
                  <c:v>351.54176444070077</c:v>
                </c:pt>
                <c:pt idx="11">
                  <c:v>189.62162773931399</c:v>
                </c:pt>
                <c:pt idx="12">
                  <c:v>198.24941180145279</c:v>
                </c:pt>
                <c:pt idx="13">
                  <c:v>309.24925746908622</c:v>
                </c:pt>
                <c:pt idx="14">
                  <c:v>359.44041195631894</c:v>
                </c:pt>
                <c:pt idx="15">
                  <c:v>330.25385050546589</c:v>
                </c:pt>
                <c:pt idx="16">
                  <c:v>421.9660649318169</c:v>
                </c:pt>
                <c:pt idx="17">
                  <c:v>363.86133779070576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1-4235-9C25-0244C33B7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56848"/>
        <c:axId val="505244608"/>
      </c:lineChart>
      <c:catAx>
        <c:axId val="5052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44608"/>
        <c:crosses val="autoZero"/>
        <c:auto val="1"/>
        <c:lblAlgn val="ctr"/>
        <c:lblOffset val="100"/>
        <c:noMultiLvlLbl val="0"/>
      </c:catAx>
      <c:valAx>
        <c:axId val="5052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Preços Laranja e citrus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476273057273671"/>
                  <c:y val="-5.4683536075018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ÍndiceVarPreços!$D$1:$U$1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ÍndiceVarPreços!$D$36:$U$36</c:f>
              <c:numCache>
                <c:formatCode>0.00</c:formatCode>
                <c:ptCount val="18"/>
                <c:pt idx="0" formatCode="General">
                  <c:v>100</c:v>
                </c:pt>
                <c:pt idx="1">
                  <c:v>106.96</c:v>
                </c:pt>
                <c:pt idx="2">
                  <c:v>105.54812799999999</c:v>
                </c:pt>
                <c:pt idx="3">
                  <c:v>118.09780041919998</c:v>
                </c:pt>
                <c:pt idx="4">
                  <c:v>154.96793371007422</c:v>
                </c:pt>
                <c:pt idx="5">
                  <c:v>127.56960303013311</c:v>
                </c:pt>
                <c:pt idx="6">
                  <c:v>125.65605898468111</c:v>
                </c:pt>
                <c:pt idx="7">
                  <c:v>133.59752191251295</c:v>
                </c:pt>
                <c:pt idx="8">
                  <c:v>152.03397993643972</c:v>
                </c:pt>
                <c:pt idx="9">
                  <c:v>168.25600559565785</c:v>
                </c:pt>
                <c:pt idx="10">
                  <c:v>168.27283119621742</c:v>
                </c:pt>
                <c:pt idx="11">
                  <c:v>162.5179003693068</c:v>
                </c:pt>
                <c:pt idx="12">
                  <c:v>167.0684015796474</c:v>
                </c:pt>
                <c:pt idx="13">
                  <c:v>197.92593535140824</c:v>
                </c:pt>
                <c:pt idx="14">
                  <c:v>252.71183425667803</c:v>
                </c:pt>
                <c:pt idx="15">
                  <c:v>257.61444384125758</c:v>
                </c:pt>
                <c:pt idx="16">
                  <c:v>262.01824013768913</c:v>
                </c:pt>
                <c:pt idx="17">
                  <c:v>328.70188225273102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E-48DF-AD86-1BE3DBEC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56848"/>
        <c:axId val="505244608"/>
      </c:lineChart>
      <c:catAx>
        <c:axId val="5052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44608"/>
        <c:crosses val="autoZero"/>
        <c:auto val="1"/>
        <c:lblAlgn val="ctr"/>
        <c:lblOffset val="100"/>
        <c:noMultiLvlLbl val="0"/>
      </c:catAx>
      <c:valAx>
        <c:axId val="5052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Preços Mandioca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476273057273671"/>
                  <c:y val="-5.4683536075018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ÍndiceVarPreços!$D$1:$U$1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ÍndiceVarPreços!$D$37:$U$37</c:f>
              <c:numCache>
                <c:formatCode>0.00</c:formatCode>
                <c:ptCount val="18"/>
                <c:pt idx="0" formatCode="General">
                  <c:v>100</c:v>
                </c:pt>
                <c:pt idx="1">
                  <c:v>174.25000000000003</c:v>
                </c:pt>
                <c:pt idx="2">
                  <c:v>208.49012500000001</c:v>
                </c:pt>
                <c:pt idx="3">
                  <c:v>157.32664832500001</c:v>
                </c:pt>
                <c:pt idx="4">
                  <c:v>169.06321629004501</c:v>
                </c:pt>
                <c:pt idx="5">
                  <c:v>248.59055323288217</c:v>
                </c:pt>
                <c:pt idx="6">
                  <c:v>372.66209835141365</c:v>
                </c:pt>
                <c:pt idx="7">
                  <c:v>366.25231025976933</c:v>
                </c:pt>
                <c:pt idx="8">
                  <c:v>377.89913372603002</c:v>
                </c:pt>
                <c:pt idx="9">
                  <c:v>467.91470737957036</c:v>
                </c:pt>
                <c:pt idx="10">
                  <c:v>519.05778489615739</c:v>
                </c:pt>
                <c:pt idx="11">
                  <c:v>429.26078810912213</c:v>
                </c:pt>
                <c:pt idx="12">
                  <c:v>379.42361060965305</c:v>
                </c:pt>
                <c:pt idx="13">
                  <c:v>421.57757374838548</c:v>
                </c:pt>
                <c:pt idx="14">
                  <c:v>515.25211063527672</c:v>
                </c:pt>
                <c:pt idx="15">
                  <c:v>762.98532542871772</c:v>
                </c:pt>
                <c:pt idx="16">
                  <c:v>804.72891579364295</c:v>
                </c:pt>
                <c:pt idx="17">
                  <c:v>745.50086759123087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3-420D-9F36-2A4AC176A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56848"/>
        <c:axId val="505244608"/>
      </c:lineChart>
      <c:catAx>
        <c:axId val="5052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44608"/>
        <c:crosses val="autoZero"/>
        <c:auto val="1"/>
        <c:lblAlgn val="ctr"/>
        <c:lblOffset val="100"/>
        <c:noMultiLvlLbl val="0"/>
      </c:catAx>
      <c:valAx>
        <c:axId val="5052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Preços Milho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476273057273671"/>
                  <c:y val="-5.4683536075018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ÍndiceVarPreços!$D$1:$U$1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ÍndiceVarPreços!$D$38:$U$38</c:f>
              <c:numCache>
                <c:formatCode>0.00</c:formatCode>
                <c:ptCount val="18"/>
                <c:pt idx="0" formatCode="General">
                  <c:v>100</c:v>
                </c:pt>
                <c:pt idx="1">
                  <c:v>112.48</c:v>
                </c:pt>
                <c:pt idx="2">
                  <c:v>128.36217600000001</c:v>
                </c:pt>
                <c:pt idx="3">
                  <c:v>118.49112466560001</c:v>
                </c:pt>
                <c:pt idx="4">
                  <c:v>114.04770749064001</c:v>
                </c:pt>
                <c:pt idx="5">
                  <c:v>134.66753300494773</c:v>
                </c:pt>
                <c:pt idx="6">
                  <c:v>151.2316395645563</c:v>
                </c:pt>
                <c:pt idx="7">
                  <c:v>156.76671757261906</c:v>
                </c:pt>
                <c:pt idx="8">
                  <c:v>161.87731256548642</c:v>
                </c:pt>
                <c:pt idx="9">
                  <c:v>188.08524946983866</c:v>
                </c:pt>
                <c:pt idx="10">
                  <c:v>238.43567075291449</c:v>
                </c:pt>
                <c:pt idx="11">
                  <c:v>212.13621626886803</c:v>
                </c:pt>
                <c:pt idx="12">
                  <c:v>215.93345454008076</c:v>
                </c:pt>
                <c:pt idx="13">
                  <c:v>204.61854152218052</c:v>
                </c:pt>
                <c:pt idx="14">
                  <c:v>226.67642029827155</c:v>
                </c:pt>
                <c:pt idx="15">
                  <c:v>301.07162144016428</c:v>
                </c:pt>
                <c:pt idx="16">
                  <c:v>315.88400028316363</c:v>
                </c:pt>
                <c:pt idx="17">
                  <c:v>294.02482746356867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6-4BC1-832E-0A5F13AF6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56848"/>
        <c:axId val="505244608"/>
      </c:lineChart>
      <c:catAx>
        <c:axId val="5052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44608"/>
        <c:crosses val="autoZero"/>
        <c:auto val="1"/>
        <c:lblAlgn val="ctr"/>
        <c:lblOffset val="100"/>
        <c:noMultiLvlLbl val="0"/>
      </c:catAx>
      <c:valAx>
        <c:axId val="5052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Preços Soja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476273057273671"/>
                  <c:y val="-5.4683536075018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ÍndiceVarPreços!$D$1:$U$1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ÍndiceVarPreços!$D$39:$U$39</c:f>
              <c:numCache>
                <c:formatCode>0.00</c:formatCode>
                <c:ptCount val="18"/>
                <c:pt idx="0" formatCode="General">
                  <c:v>100</c:v>
                </c:pt>
                <c:pt idx="1">
                  <c:v>118.95</c:v>
                </c:pt>
                <c:pt idx="2">
                  <c:v>124.005375</c:v>
                </c:pt>
                <c:pt idx="3">
                  <c:v>122.12049330000001</c:v>
                </c:pt>
                <c:pt idx="4">
                  <c:v>129.96062896986001</c:v>
                </c:pt>
                <c:pt idx="5">
                  <c:v>138.69398323663461</c:v>
                </c:pt>
                <c:pt idx="6">
                  <c:v>171.38415508550938</c:v>
                </c:pt>
                <c:pt idx="7">
                  <c:v>142.09460298139581</c:v>
                </c:pt>
                <c:pt idx="8">
                  <c:v>138.0733257170223</c:v>
                </c:pt>
                <c:pt idx="9">
                  <c:v>161.78051574263503</c:v>
                </c:pt>
                <c:pt idx="10">
                  <c:v>183.63706341946502</c:v>
                </c:pt>
                <c:pt idx="11">
                  <c:v>173.7206619948139</c:v>
                </c:pt>
                <c:pt idx="12">
                  <c:v>172.83468661864035</c:v>
                </c:pt>
                <c:pt idx="13">
                  <c:v>188.06142250974258</c:v>
                </c:pt>
                <c:pt idx="14">
                  <c:v>383.25037293260442</c:v>
                </c:pt>
                <c:pt idx="15">
                  <c:v>399.19358844660081</c:v>
                </c:pt>
                <c:pt idx="16">
                  <c:v>416.08688930239811</c:v>
                </c:pt>
                <c:pt idx="17">
                  <c:v>299.58256029772662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E-46E2-BF11-DBFDB0D7A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56848"/>
        <c:axId val="505244608"/>
      </c:lineChart>
      <c:catAx>
        <c:axId val="5052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44608"/>
        <c:crosses val="autoZero"/>
        <c:auto val="1"/>
        <c:lblAlgn val="ctr"/>
        <c:lblOffset val="100"/>
        <c:noMultiLvlLbl val="0"/>
      </c:catAx>
      <c:valAx>
        <c:axId val="5052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Preços Suinocultura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476273057273671"/>
                  <c:y val="-5.4683536075018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ÍndiceVarPreços!$D$1:$U$1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ÍndiceVarPreços!$D$40:$U$40</c:f>
              <c:numCache>
                <c:formatCode>0.00</c:formatCode>
                <c:ptCount val="18"/>
                <c:pt idx="0" formatCode="General">
                  <c:v>100</c:v>
                </c:pt>
                <c:pt idx="1">
                  <c:v>114.38999999999999</c:v>
                </c:pt>
                <c:pt idx="2">
                  <c:v>140.69969999999998</c:v>
                </c:pt>
                <c:pt idx="3">
                  <c:v>126.20763089999998</c:v>
                </c:pt>
                <c:pt idx="4">
                  <c:v>150.61618671605999</c:v>
                </c:pt>
                <c:pt idx="5">
                  <c:v>148.04064992321537</c:v>
                </c:pt>
                <c:pt idx="6">
                  <c:v>152.06735560112685</c:v>
                </c:pt>
                <c:pt idx="7">
                  <c:v>162.14942127748157</c:v>
                </c:pt>
                <c:pt idx="8">
                  <c:v>187.67174018655717</c:v>
                </c:pt>
                <c:pt idx="9">
                  <c:v>197.71217828653801</c:v>
                </c:pt>
                <c:pt idx="10">
                  <c:v>178.47478333925787</c:v>
                </c:pt>
                <c:pt idx="11">
                  <c:v>175.22654228248336</c:v>
                </c:pt>
                <c:pt idx="12">
                  <c:v>182.67367032948891</c:v>
                </c:pt>
                <c:pt idx="13">
                  <c:v>195.07721254486123</c:v>
                </c:pt>
                <c:pt idx="14">
                  <c:v>252.87859062190361</c:v>
                </c:pt>
                <c:pt idx="15">
                  <c:v>241.1197361579851</c:v>
                </c:pt>
                <c:pt idx="16">
                  <c:v>240.51884964063592</c:v>
                </c:pt>
                <c:pt idx="17">
                  <c:v>234.86665667408099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6-4B76-AA5F-F14E89E5D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56848"/>
        <c:axId val="505244608"/>
      </c:lineChart>
      <c:catAx>
        <c:axId val="5052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44608"/>
        <c:crosses val="autoZero"/>
        <c:auto val="1"/>
        <c:lblAlgn val="ctr"/>
        <c:lblOffset val="100"/>
        <c:noMultiLvlLbl val="0"/>
      </c:catAx>
      <c:valAx>
        <c:axId val="5052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Preços Tomate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476273057273671"/>
                  <c:y val="-5.4683536075018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ÍndiceVarPreços!$D$1:$U$1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ÍndiceVarPreços!$D$41:$U$41</c:f>
              <c:numCache>
                <c:formatCode>0.00</c:formatCode>
                <c:ptCount val="18"/>
                <c:pt idx="0" formatCode="General">
                  <c:v>100</c:v>
                </c:pt>
                <c:pt idx="1">
                  <c:v>83.87</c:v>
                </c:pt>
                <c:pt idx="2">
                  <c:v>174.71798399999997</c:v>
                </c:pt>
                <c:pt idx="3">
                  <c:v>146.78057835839996</c:v>
                </c:pt>
                <c:pt idx="4">
                  <c:v>120.9912307408291</c:v>
                </c:pt>
                <c:pt idx="5">
                  <c:v>168.68597389886395</c:v>
                </c:pt>
                <c:pt idx="6">
                  <c:v>189.14758253279615</c:v>
                </c:pt>
                <c:pt idx="7">
                  <c:v>217.02793619813031</c:v>
                </c:pt>
                <c:pt idx="8">
                  <c:v>210.36517855684772</c:v>
                </c:pt>
                <c:pt idx="9">
                  <c:v>310.18345578207197</c:v>
                </c:pt>
                <c:pt idx="10">
                  <c:v>223.89041838349954</c:v>
                </c:pt>
                <c:pt idx="11">
                  <c:v>214.41985368587751</c:v>
                </c:pt>
                <c:pt idx="12">
                  <c:v>368.28754069086324</c:v>
                </c:pt>
                <c:pt idx="13">
                  <c:v>256.14398455049536</c:v>
                </c:pt>
                <c:pt idx="14">
                  <c:v>391.2855507993367</c:v>
                </c:pt>
                <c:pt idx="15">
                  <c:v>464.06466324801329</c:v>
                </c:pt>
                <c:pt idx="16">
                  <c:v>519.16033938711178</c:v>
                </c:pt>
                <c:pt idx="17">
                  <c:v>504.05277351094679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E-4562-BE5C-59085C3BE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56848"/>
        <c:axId val="505244608"/>
      </c:lineChart>
      <c:catAx>
        <c:axId val="5052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44608"/>
        <c:crosses val="autoZero"/>
        <c:auto val="1"/>
        <c:lblAlgn val="ctr"/>
        <c:lblOffset val="100"/>
        <c:noMultiLvlLbl val="0"/>
      </c:catAx>
      <c:valAx>
        <c:axId val="5052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Preços Trigo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476273057273671"/>
                  <c:y val="-5.4683536075018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ÍndiceVarPreços!$D$1:$U$1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ÍndiceVarPreços!$D$42:$U$42</c:f>
              <c:numCache>
                <c:formatCode>0.00</c:formatCode>
                <c:ptCount val="18"/>
                <c:pt idx="0" formatCode="General">
                  <c:v>100</c:v>
                </c:pt>
                <c:pt idx="1">
                  <c:v>107.92999999999999</c:v>
                </c:pt>
                <c:pt idx="2">
                  <c:v>128.81445499999998</c:v>
                </c:pt>
                <c:pt idx="3">
                  <c:v>127.38461454949999</c:v>
                </c:pt>
                <c:pt idx="4">
                  <c:v>138.27599909348223</c:v>
                </c:pt>
                <c:pt idx="5">
                  <c:v>144.27717745413938</c:v>
                </c:pt>
                <c:pt idx="6">
                  <c:v>161.08546862754662</c:v>
                </c:pt>
                <c:pt idx="7">
                  <c:v>185.42548293716891</c:v>
                </c:pt>
                <c:pt idx="8">
                  <c:v>196.75497994462992</c:v>
                </c:pt>
                <c:pt idx="9">
                  <c:v>220.46395502795784</c:v>
                </c:pt>
                <c:pt idx="10">
                  <c:v>231.31078161533335</c:v>
                </c:pt>
                <c:pt idx="11">
                  <c:v>234.17903530736348</c:v>
                </c:pt>
                <c:pt idx="12">
                  <c:v>249.30700098821916</c:v>
                </c:pt>
                <c:pt idx="13">
                  <c:v>253.07153670314125</c:v>
                </c:pt>
                <c:pt idx="14">
                  <c:v>265.699806384628</c:v>
                </c:pt>
                <c:pt idx="15">
                  <c:v>282.65145403196732</c:v>
                </c:pt>
                <c:pt idx="16">
                  <c:v>333.65004146553326</c:v>
                </c:pt>
                <c:pt idx="17">
                  <c:v>345.79490297487865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9-49F6-8945-8F53C06F6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56848"/>
        <c:axId val="505244608"/>
      </c:lineChart>
      <c:catAx>
        <c:axId val="5052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44608"/>
        <c:crosses val="autoZero"/>
        <c:auto val="1"/>
        <c:lblAlgn val="ctr"/>
        <c:lblOffset val="100"/>
        <c:noMultiLvlLbl val="0"/>
      </c:catAx>
      <c:valAx>
        <c:axId val="5052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Preços Av. corte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941963079640241"/>
                  <c:y val="-8.1573829933323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ÍndiceVarPreços!$D$1:$U$1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ÍndiceVarPreços!$D$25:$U$25</c:f>
              <c:numCache>
                <c:formatCode>0.00</c:formatCode>
                <c:ptCount val="18"/>
                <c:pt idx="0" formatCode="General">
                  <c:v>100</c:v>
                </c:pt>
                <c:pt idx="1">
                  <c:v>116.17</c:v>
                </c:pt>
                <c:pt idx="2">
                  <c:v>125.52168500000001</c:v>
                </c:pt>
                <c:pt idx="3">
                  <c:v>119.01966171700001</c:v>
                </c:pt>
                <c:pt idx="4">
                  <c:v>136.49174805705562</c:v>
                </c:pt>
                <c:pt idx="5">
                  <c:v>139.20793384339103</c:v>
                </c:pt>
                <c:pt idx="6">
                  <c:v>162.77583704307713</c:v>
                </c:pt>
                <c:pt idx="7">
                  <c:v>171.50062190858608</c:v>
                </c:pt>
                <c:pt idx="8">
                  <c:v>174.94778440894868</c:v>
                </c:pt>
                <c:pt idx="9">
                  <c:v>198.42577707662957</c:v>
                </c:pt>
                <c:pt idx="10">
                  <c:v>212.93070138093117</c:v>
                </c:pt>
                <c:pt idx="11">
                  <c:v>194.46960957120444</c:v>
                </c:pt>
                <c:pt idx="12">
                  <c:v>202.40396964170958</c:v>
                </c:pt>
                <c:pt idx="13">
                  <c:v>227.11749433496234</c:v>
                </c:pt>
                <c:pt idx="14">
                  <c:v>266.09085636284186</c:v>
                </c:pt>
                <c:pt idx="15">
                  <c:v>319.01632769341114</c:v>
                </c:pt>
                <c:pt idx="16">
                  <c:v>343.58678609228258</c:v>
                </c:pt>
                <c:pt idx="17">
                  <c:v>318.05828788562599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D-4A47-9CAC-A68BDADDE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56848"/>
        <c:axId val="505244608"/>
      </c:lineChart>
      <c:catAx>
        <c:axId val="5052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44608"/>
        <c:crosses val="autoZero"/>
        <c:auto val="1"/>
        <c:lblAlgn val="ctr"/>
        <c:lblOffset val="100"/>
        <c:noMultiLvlLbl val="0"/>
      </c:catAx>
      <c:valAx>
        <c:axId val="5052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Preços Av. postura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941963079640241"/>
                  <c:y val="-8.1573829933323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ÍndiceVarPreços!$D$1:$U$1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ÍndiceVarPreços!$D$26:$U$26</c:f>
              <c:numCache>
                <c:formatCode>0.00</c:formatCode>
                <c:ptCount val="18"/>
                <c:pt idx="0" formatCode="General">
                  <c:v>100</c:v>
                </c:pt>
                <c:pt idx="1">
                  <c:v>126.05</c:v>
                </c:pt>
                <c:pt idx="2">
                  <c:v>136.474335</c:v>
                </c:pt>
                <c:pt idx="3">
                  <c:v>141.6194174295</c:v>
                </c:pt>
                <c:pt idx="4">
                  <c:v>149.38016150463659</c:v>
                </c:pt>
                <c:pt idx="5">
                  <c:v>163.04844628231083</c:v>
                </c:pt>
                <c:pt idx="6">
                  <c:v>193.65263964950057</c:v>
                </c:pt>
                <c:pt idx="7">
                  <c:v>211.85598777655363</c:v>
                </c:pt>
                <c:pt idx="8">
                  <c:v>213.59320687632137</c:v>
                </c:pt>
                <c:pt idx="9">
                  <c:v>253.21474675187898</c:v>
                </c:pt>
                <c:pt idx="10">
                  <c:v>278.43493552836611</c:v>
                </c:pt>
                <c:pt idx="11">
                  <c:v>286.62092263290009</c:v>
                </c:pt>
                <c:pt idx="12">
                  <c:v>275.0700994507942</c:v>
                </c:pt>
                <c:pt idx="13">
                  <c:v>315.58792509989621</c:v>
                </c:pt>
                <c:pt idx="14">
                  <c:v>351.62806614630438</c:v>
                </c:pt>
                <c:pt idx="15">
                  <c:v>398.18362210407508</c:v>
                </c:pt>
                <c:pt idx="16">
                  <c:v>471.67646564212862</c:v>
                </c:pt>
                <c:pt idx="17">
                  <c:v>485.02490961980084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C-4270-B266-381D0D33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56848"/>
        <c:axId val="505244608"/>
      </c:lineChart>
      <c:catAx>
        <c:axId val="5052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44608"/>
        <c:crosses val="autoZero"/>
        <c:auto val="1"/>
        <c:lblAlgn val="ctr"/>
        <c:lblOffset val="100"/>
        <c:noMultiLvlLbl val="0"/>
      </c:catAx>
      <c:valAx>
        <c:axId val="5052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Preços Banana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476273057273671"/>
                  <c:y val="-5.4683536075018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ÍndiceVarPreços!$D$1:$U$1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ÍndiceVarPreços!$D$27:$U$27</c:f>
              <c:numCache>
                <c:formatCode>0.00</c:formatCode>
                <c:ptCount val="18"/>
                <c:pt idx="0" formatCode="General">
                  <c:v>100</c:v>
                </c:pt>
                <c:pt idx="1">
                  <c:v>107.89</c:v>
                </c:pt>
                <c:pt idx="2">
                  <c:v>120.545497</c:v>
                </c:pt>
                <c:pt idx="3">
                  <c:v>127.5853540248</c:v>
                </c:pt>
                <c:pt idx="4">
                  <c:v>136.59288001895086</c:v>
                </c:pt>
                <c:pt idx="5">
                  <c:v>148.84526135665078</c:v>
                </c:pt>
                <c:pt idx="6">
                  <c:v>166.46854030127824</c:v>
                </c:pt>
                <c:pt idx="7">
                  <c:v>208.25214391689906</c:v>
                </c:pt>
                <c:pt idx="8">
                  <c:v>210.77199485829354</c:v>
                </c:pt>
                <c:pt idx="9">
                  <c:v>225.6735748947749</c:v>
                </c:pt>
                <c:pt idx="10">
                  <c:v>292.1570100587756</c:v>
                </c:pt>
                <c:pt idx="11">
                  <c:v>235.18639309731435</c:v>
                </c:pt>
                <c:pt idx="12">
                  <c:v>231.02359393949189</c:v>
                </c:pt>
                <c:pt idx="13">
                  <c:v>261.14907058920164</c:v>
                </c:pt>
                <c:pt idx="14">
                  <c:v>325.88792518826472</c:v>
                </c:pt>
                <c:pt idx="15">
                  <c:v>371.0234028268394</c:v>
                </c:pt>
                <c:pt idx="16">
                  <c:v>458.57838341046465</c:v>
                </c:pt>
                <c:pt idx="17">
                  <c:v>477.28838145361158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6-47CA-948F-2F1F0711D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56848"/>
        <c:axId val="505244608"/>
      </c:lineChart>
      <c:catAx>
        <c:axId val="5052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44608"/>
        <c:crosses val="autoZero"/>
        <c:auto val="1"/>
        <c:lblAlgn val="ctr"/>
        <c:lblOffset val="100"/>
        <c:noMultiLvlLbl val="0"/>
      </c:catAx>
      <c:valAx>
        <c:axId val="5052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Preços Batata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476273057273671"/>
                  <c:y val="-5.4683536075018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ÍndiceVarPreços!$D$1:$U$1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ÍndiceVarPreços!$D$28:$U$28</c:f>
              <c:numCache>
                <c:formatCode>0.00</c:formatCode>
                <c:ptCount val="18"/>
                <c:pt idx="0" formatCode="General">
                  <c:v>100</c:v>
                </c:pt>
                <c:pt idx="1">
                  <c:v>168.61</c:v>
                </c:pt>
                <c:pt idx="2">
                  <c:v>137.87239700000001</c:v>
                </c:pt>
                <c:pt idx="3">
                  <c:v>208.87668145500004</c:v>
                </c:pt>
                <c:pt idx="4">
                  <c:v>162.25540615424401</c:v>
                </c:pt>
                <c:pt idx="5">
                  <c:v>149.58325893359753</c:v>
                </c:pt>
                <c:pt idx="6">
                  <c:v>224.34497174860959</c:v>
                </c:pt>
                <c:pt idx="7">
                  <c:v>279.96009024508993</c:v>
                </c:pt>
                <c:pt idx="8">
                  <c:v>290.45859362928081</c:v>
                </c:pt>
                <c:pt idx="9">
                  <c:v>389.73734093176904</c:v>
                </c:pt>
                <c:pt idx="10">
                  <c:v>276.59659085927649</c:v>
                </c:pt>
                <c:pt idx="11">
                  <c:v>265.78166415667874</c:v>
                </c:pt>
                <c:pt idx="12">
                  <c:v>328.93138756030561</c:v>
                </c:pt>
                <c:pt idx="13">
                  <c:v>321.66200389522282</c:v>
                </c:pt>
                <c:pt idx="14">
                  <c:v>538.04403391553922</c:v>
                </c:pt>
                <c:pt idx="15">
                  <c:v>415.26238537601319</c:v>
                </c:pt>
                <c:pt idx="16">
                  <c:v>630.87761329426189</c:v>
                </c:pt>
                <c:pt idx="17">
                  <c:v>657.24829752996209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2-4BBD-8C8A-BA89E40B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56848"/>
        <c:axId val="505244608"/>
      </c:lineChart>
      <c:catAx>
        <c:axId val="5052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44608"/>
        <c:crosses val="autoZero"/>
        <c:auto val="1"/>
        <c:lblAlgn val="ctr"/>
        <c:lblOffset val="100"/>
        <c:noMultiLvlLbl val="0"/>
      </c:catAx>
      <c:valAx>
        <c:axId val="5052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Preços Bov. corte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476273057273671"/>
                  <c:y val="-5.4683536075018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ÍndiceVarPreços!$D$1:$U$1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ÍndiceVarPreços!$D$29:$U$29</c:f>
              <c:numCache>
                <c:formatCode>0.00</c:formatCode>
                <c:ptCount val="18"/>
                <c:pt idx="0" formatCode="General">
                  <c:v>100</c:v>
                </c:pt>
                <c:pt idx="1">
                  <c:v>125.22</c:v>
                </c:pt>
                <c:pt idx="2">
                  <c:v>148.73631599999999</c:v>
                </c:pt>
                <c:pt idx="3">
                  <c:v>145.241012574</c:v>
                </c:pt>
                <c:pt idx="4">
                  <c:v>193.67889026742898</c:v>
                </c:pt>
                <c:pt idx="5">
                  <c:v>203.20789166858648</c:v>
                </c:pt>
                <c:pt idx="6">
                  <c:v>198.31058147937355</c:v>
                </c:pt>
                <c:pt idx="7">
                  <c:v>204.81516855189699</c:v>
                </c:pt>
                <c:pt idx="8">
                  <c:v>248.39983641974069</c:v>
                </c:pt>
                <c:pt idx="9">
                  <c:v>274.85441899844307</c:v>
                </c:pt>
                <c:pt idx="10">
                  <c:v>289.61410129865948</c:v>
                </c:pt>
                <c:pt idx="11">
                  <c:v>276.32081404905097</c:v>
                </c:pt>
                <c:pt idx="12">
                  <c:v>285.35650466845493</c:v>
                </c:pt>
                <c:pt idx="13">
                  <c:v>380.3802207230504</c:v>
                </c:pt>
                <c:pt idx="14">
                  <c:v>400.88271462002285</c:v>
                </c:pt>
                <c:pt idx="15">
                  <c:v>444.33840088483333</c:v>
                </c:pt>
                <c:pt idx="16">
                  <c:v>463.77719778958289</c:v>
                </c:pt>
                <c:pt idx="17">
                  <c:v>414.06028218653961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1-4B36-95F1-AD319E001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56848"/>
        <c:axId val="505244608"/>
      </c:lineChart>
      <c:catAx>
        <c:axId val="5052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44608"/>
        <c:crosses val="autoZero"/>
        <c:auto val="1"/>
        <c:lblAlgn val="ctr"/>
        <c:lblOffset val="100"/>
        <c:noMultiLvlLbl val="0"/>
      </c:catAx>
      <c:valAx>
        <c:axId val="5052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Preços Bov. leite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476273057273671"/>
                  <c:y val="-5.4683536075018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ÍndiceVarPreços!$D$1:$U$1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ÍndiceVarPreços!$D$30:$U$30</c:f>
              <c:numCache>
                <c:formatCode>0.00</c:formatCode>
                <c:ptCount val="18"/>
                <c:pt idx="0" formatCode="General">
                  <c:v>100</c:v>
                </c:pt>
                <c:pt idx="1">
                  <c:v>116.87</c:v>
                </c:pt>
                <c:pt idx="2">
                  <c:v>122.584943</c:v>
                </c:pt>
                <c:pt idx="3">
                  <c:v>118.3557624665</c:v>
                </c:pt>
                <c:pt idx="4">
                  <c:v>140.74867272516181</c:v>
                </c:pt>
                <c:pt idx="5">
                  <c:v>151.74114406499694</c:v>
                </c:pt>
                <c:pt idx="6">
                  <c:v>158.8729778360518</c:v>
                </c:pt>
                <c:pt idx="7">
                  <c:v>186.1196935349347</c:v>
                </c:pt>
                <c:pt idx="8">
                  <c:v>177.66985944844868</c:v>
                </c:pt>
                <c:pt idx="9">
                  <c:v>192.06111806377302</c:v>
                </c:pt>
                <c:pt idx="10">
                  <c:v>215.47336835574694</c:v>
                </c:pt>
                <c:pt idx="11">
                  <c:v>197.2874160665219</c:v>
                </c:pt>
                <c:pt idx="12">
                  <c:v>213.9187452409297</c:v>
                </c:pt>
                <c:pt idx="13">
                  <c:v>226.86082932800593</c:v>
                </c:pt>
                <c:pt idx="14">
                  <c:v>287.95445066603793</c:v>
                </c:pt>
                <c:pt idx="15">
                  <c:v>277.24254510126133</c:v>
                </c:pt>
                <c:pt idx="16">
                  <c:v>349.83304600540635</c:v>
                </c:pt>
                <c:pt idx="17">
                  <c:v>322.44111850318302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8-4DF4-BC80-FB80FD5B0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56848"/>
        <c:axId val="505244608"/>
      </c:lineChart>
      <c:catAx>
        <c:axId val="5052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44608"/>
        <c:crosses val="autoZero"/>
        <c:auto val="1"/>
        <c:lblAlgn val="ctr"/>
        <c:lblOffset val="100"/>
        <c:noMultiLvlLbl val="0"/>
      </c:catAx>
      <c:valAx>
        <c:axId val="5052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Preços Cacau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476273057273671"/>
                  <c:y val="-5.4683536075018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ÍndiceVarPreços!$D$1:$U$1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ÍndiceVarPreços!$D$31:$U$31</c:f>
              <c:numCache>
                <c:formatCode>0.00</c:formatCode>
                <c:ptCount val="18"/>
                <c:pt idx="0" formatCode="General">
                  <c:v>100</c:v>
                </c:pt>
                <c:pt idx="1">
                  <c:v>100.86999999999999</c:v>
                </c:pt>
                <c:pt idx="2">
                  <c:v>103.79522999999998</c:v>
                </c:pt>
                <c:pt idx="3">
                  <c:v>107.71868969399998</c:v>
                </c:pt>
                <c:pt idx="4">
                  <c:v>115.62524151753956</c:v>
                </c:pt>
                <c:pt idx="5">
                  <c:v>126.88714004134791</c:v>
                </c:pt>
                <c:pt idx="6">
                  <c:v>140.69246087784657</c:v>
                </c:pt>
                <c:pt idx="7">
                  <c:v>155.80283117612728</c:v>
                </c:pt>
                <c:pt idx="8">
                  <c:v>169.24861550662709</c:v>
                </c:pt>
                <c:pt idx="9">
                  <c:v>185.39493342595929</c:v>
                </c:pt>
                <c:pt idx="10">
                  <c:v>210.55302589186195</c:v>
                </c:pt>
                <c:pt idx="11">
                  <c:v>212.63750084819139</c:v>
                </c:pt>
                <c:pt idx="12">
                  <c:v>216.72014086447669</c:v>
                </c:pt>
                <c:pt idx="13">
                  <c:v>221.4446399353223</c:v>
                </c:pt>
                <c:pt idx="14">
                  <c:v>236.59145330689836</c:v>
                </c:pt>
                <c:pt idx="15">
                  <c:v>255.4241329901275</c:v>
                </c:pt>
                <c:pt idx="16">
                  <c:v>312.63131627787806</c:v>
                </c:pt>
                <c:pt idx="17">
                  <c:v>331.70182657082859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E-468E-A015-75A5BDF5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56848"/>
        <c:axId val="505244608"/>
      </c:lineChart>
      <c:catAx>
        <c:axId val="5052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44608"/>
        <c:crosses val="autoZero"/>
        <c:auto val="1"/>
        <c:lblAlgn val="ctr"/>
        <c:lblOffset val="100"/>
        <c:noMultiLvlLbl val="0"/>
      </c:catAx>
      <c:valAx>
        <c:axId val="5052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Preços Café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476273057273671"/>
                  <c:y val="-5.4683536075018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ÍndiceVarPreços!$D$1:$U$1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ÍndiceVarPreços!$D$32:$U$32</c:f>
              <c:numCache>
                <c:formatCode>0.00</c:formatCode>
                <c:ptCount val="18"/>
                <c:pt idx="0" formatCode="General">
                  <c:v>100</c:v>
                </c:pt>
                <c:pt idx="1">
                  <c:v>111.72999999999999</c:v>
                </c:pt>
                <c:pt idx="2">
                  <c:v>115.707588</c:v>
                </c:pt>
                <c:pt idx="3">
                  <c:v>115.360465236</c:v>
                </c:pt>
                <c:pt idx="4">
                  <c:v>118.24447686689999</c:v>
                </c:pt>
                <c:pt idx="5">
                  <c:v>147.93566500817857</c:v>
                </c:pt>
                <c:pt idx="6">
                  <c:v>166.04299040517964</c:v>
                </c:pt>
                <c:pt idx="7">
                  <c:v>156.99364742809735</c:v>
                </c:pt>
                <c:pt idx="8">
                  <c:v>167.35522815835179</c:v>
                </c:pt>
                <c:pt idx="9">
                  <c:v>186.11574923490303</c:v>
                </c:pt>
                <c:pt idx="10">
                  <c:v>223.97169262928233</c:v>
                </c:pt>
                <c:pt idx="11">
                  <c:v>238.73142717355205</c:v>
                </c:pt>
                <c:pt idx="12">
                  <c:v>219.10770385988607</c:v>
                </c:pt>
                <c:pt idx="13">
                  <c:v>202.91564454464049</c:v>
                </c:pt>
                <c:pt idx="14">
                  <c:v>218.54014917457781</c:v>
                </c:pt>
                <c:pt idx="15">
                  <c:v>328.33472011988573</c:v>
                </c:pt>
                <c:pt idx="16">
                  <c:v>372.7408488006381</c:v>
                </c:pt>
                <c:pt idx="17">
                  <c:v>338.93325381442025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9-472C-B128-07D8FFC0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56848"/>
        <c:axId val="505244608"/>
      </c:lineChart>
      <c:catAx>
        <c:axId val="5052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44608"/>
        <c:crosses val="autoZero"/>
        <c:auto val="1"/>
        <c:lblAlgn val="ctr"/>
        <c:lblOffset val="100"/>
        <c:noMultiLvlLbl val="0"/>
      </c:catAx>
      <c:valAx>
        <c:axId val="5052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</xdr:colOff>
      <xdr:row>43</xdr:row>
      <xdr:rowOff>22225</xdr:rowOff>
    </xdr:from>
    <xdr:to>
      <xdr:col>3</xdr:col>
      <xdr:colOff>228600</xdr:colOff>
      <xdr:row>59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7215B7-F45D-1C16-1911-77736D438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319768</xdr:colOff>
      <xdr:row>42</xdr:row>
      <xdr:rowOff>186871</xdr:rowOff>
    </xdr:from>
    <xdr:to>
      <xdr:col>12</xdr:col>
      <xdr:colOff>57727</xdr:colOff>
      <xdr:row>59</xdr:row>
      <xdr:rowOff>54882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BCF2B9-5EA0-4C09-AE79-7EEE93A3F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130175</xdr:colOff>
      <xdr:row>42</xdr:row>
      <xdr:rowOff>173182</xdr:rowOff>
    </xdr:from>
    <xdr:to>
      <xdr:col>20</xdr:col>
      <xdr:colOff>461819</xdr:colOff>
      <xdr:row>59</xdr:row>
      <xdr:rowOff>35420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DB63316-5CEF-460F-A150-EDDDFCE6E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529070</xdr:colOff>
      <xdr:row>42</xdr:row>
      <xdr:rowOff>187902</xdr:rowOff>
    </xdr:from>
    <xdr:to>
      <xdr:col>29</xdr:col>
      <xdr:colOff>267854</xdr:colOff>
      <xdr:row>59</xdr:row>
      <xdr:rowOff>29729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F78E65F-2B82-4252-A19E-6C2E90A20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107084</xdr:colOff>
      <xdr:row>59</xdr:row>
      <xdr:rowOff>150091</xdr:rowOff>
    </xdr:from>
    <xdr:to>
      <xdr:col>3</xdr:col>
      <xdr:colOff>259484</xdr:colOff>
      <xdr:row>75</xdr:row>
      <xdr:rowOff>188190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6B23C78-ECFF-4564-BF94-B73BB0391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323273</xdr:colOff>
      <xdr:row>59</xdr:row>
      <xdr:rowOff>173182</xdr:rowOff>
    </xdr:from>
    <xdr:to>
      <xdr:col>12</xdr:col>
      <xdr:colOff>71582</xdr:colOff>
      <xdr:row>76</xdr:row>
      <xdr:rowOff>15008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CA2DC1F-7453-4D2A-81BE-E955106EE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115455</xdr:colOff>
      <xdr:row>59</xdr:row>
      <xdr:rowOff>184727</xdr:rowOff>
    </xdr:from>
    <xdr:to>
      <xdr:col>20</xdr:col>
      <xdr:colOff>475674</xdr:colOff>
      <xdr:row>76</xdr:row>
      <xdr:rowOff>26553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088F479-BF1D-4EC3-B573-E2D768FB7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519546</xdr:colOff>
      <xdr:row>60</xdr:row>
      <xdr:rowOff>0</xdr:rowOff>
    </xdr:from>
    <xdr:to>
      <xdr:col>29</xdr:col>
      <xdr:colOff>267855</xdr:colOff>
      <xdr:row>76</xdr:row>
      <xdr:rowOff>41274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875D057-4129-4DEF-B099-A1611BF80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115455</xdr:colOff>
      <xdr:row>76</xdr:row>
      <xdr:rowOff>69273</xdr:rowOff>
    </xdr:from>
    <xdr:to>
      <xdr:col>3</xdr:col>
      <xdr:colOff>264680</xdr:colOff>
      <xdr:row>92</xdr:row>
      <xdr:rowOff>110548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DBBD617-0D99-4011-B950-1ADED72C6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323273</xdr:colOff>
      <xdr:row>76</xdr:row>
      <xdr:rowOff>80818</xdr:rowOff>
    </xdr:from>
    <xdr:to>
      <xdr:col>12</xdr:col>
      <xdr:colOff>71582</xdr:colOff>
      <xdr:row>92</xdr:row>
      <xdr:rowOff>118918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FF74F8-EB4D-412F-9F15-8D575E274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115454</xdr:colOff>
      <xdr:row>76</xdr:row>
      <xdr:rowOff>92364</xdr:rowOff>
    </xdr:from>
    <xdr:to>
      <xdr:col>20</xdr:col>
      <xdr:colOff>475673</xdr:colOff>
      <xdr:row>92</xdr:row>
      <xdr:rowOff>130464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B902FA1-8CAA-4AB8-87A6-33594826C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554183</xdr:colOff>
      <xdr:row>76</xdr:row>
      <xdr:rowOff>92364</xdr:rowOff>
    </xdr:from>
    <xdr:to>
      <xdr:col>29</xdr:col>
      <xdr:colOff>302492</xdr:colOff>
      <xdr:row>92</xdr:row>
      <xdr:rowOff>130464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DE9BE73-548C-47C6-98B9-4FA621B89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127000</xdr:colOff>
      <xdr:row>93</xdr:row>
      <xdr:rowOff>0</xdr:rowOff>
    </xdr:from>
    <xdr:to>
      <xdr:col>3</xdr:col>
      <xdr:colOff>279400</xdr:colOff>
      <xdr:row>109</xdr:row>
      <xdr:rowOff>38099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4DB1DAD-0CBD-41D7-B88D-AF8632386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334818</xdr:colOff>
      <xdr:row>93</xdr:row>
      <xdr:rowOff>0</xdr:rowOff>
    </xdr:from>
    <xdr:to>
      <xdr:col>12</xdr:col>
      <xdr:colOff>83127</xdr:colOff>
      <xdr:row>109</xdr:row>
      <xdr:rowOff>38099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B4AD260-3A45-4BCC-AB49-CB30B9DD0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127000</xdr:colOff>
      <xdr:row>93</xdr:row>
      <xdr:rowOff>34637</xdr:rowOff>
    </xdr:from>
    <xdr:to>
      <xdr:col>20</xdr:col>
      <xdr:colOff>487219</xdr:colOff>
      <xdr:row>109</xdr:row>
      <xdr:rowOff>72736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59013E5-470F-4AF1-B837-0A9F67F3D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542637</xdr:colOff>
      <xdr:row>93</xdr:row>
      <xdr:rowOff>23090</xdr:rowOff>
    </xdr:from>
    <xdr:to>
      <xdr:col>29</xdr:col>
      <xdr:colOff>294121</xdr:colOff>
      <xdr:row>109</xdr:row>
      <xdr:rowOff>61189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01B9448-7A08-490E-A846-B22DCC814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127000</xdr:colOff>
      <xdr:row>109</xdr:row>
      <xdr:rowOff>92364</xdr:rowOff>
    </xdr:from>
    <xdr:to>
      <xdr:col>3</xdr:col>
      <xdr:colOff>282575</xdr:colOff>
      <xdr:row>125</xdr:row>
      <xdr:rowOff>130464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44345DC9-54C9-4A60-B866-A85F7A411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381000</xdr:colOff>
      <xdr:row>109</xdr:row>
      <xdr:rowOff>127000</xdr:rowOff>
    </xdr:from>
    <xdr:to>
      <xdr:col>12</xdr:col>
      <xdr:colOff>129309</xdr:colOff>
      <xdr:row>125</xdr:row>
      <xdr:rowOff>165100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10EEEE9-2650-4D68-BC18-DBBF35FFC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173182</xdr:colOff>
      <xdr:row>109</xdr:row>
      <xdr:rowOff>127000</xdr:rowOff>
    </xdr:from>
    <xdr:to>
      <xdr:col>20</xdr:col>
      <xdr:colOff>533401</xdr:colOff>
      <xdr:row>125</xdr:row>
      <xdr:rowOff>165100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6E1D9EF-2418-4F86-A6F4-DDDA4F417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bge.gov.br/estatisticas/economicas/precos-e-custos/9256-indice-nacional-de-precos-ao-consumidor-amplo.html?=&amp;t=downloads" TargetMode="External"/><Relationship Id="rId2" Type="http://schemas.openxmlformats.org/officeDocument/2006/relationships/hyperlink" Target="https://sidra.ibge.gov.br/tabela/2938" TargetMode="External"/><Relationship Id="rId1" Type="http://schemas.openxmlformats.org/officeDocument/2006/relationships/hyperlink" Target="https://sidra.ibge.gov.br/tabela/1419" TargetMode="External"/><Relationship Id="rId6" Type="http://schemas.openxmlformats.org/officeDocument/2006/relationships/hyperlink" Target="http://www.ipeadata.gov.br/Default.aspx" TargetMode="External"/><Relationship Id="rId5" Type="http://schemas.openxmlformats.org/officeDocument/2006/relationships/hyperlink" Target="https://seer.sede.embrapa.br/index.php/RPA/article/view/1056/981" TargetMode="External"/><Relationship Id="rId4" Type="http://schemas.openxmlformats.org/officeDocument/2006/relationships/hyperlink" Target="https://worldnutritionjournal.org/index.php/wn/article/view/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F11A-BC4C-46F3-8614-DA43D541B230}">
  <dimension ref="A1:B6"/>
  <sheetViews>
    <sheetView tabSelected="1" workbookViewId="0"/>
  </sheetViews>
  <sheetFormatPr defaultRowHeight="15" x14ac:dyDescent="0.25"/>
  <cols>
    <col min="1" max="1" width="23" bestFit="1" customWidth="1"/>
    <col min="2" max="2" width="83" customWidth="1"/>
  </cols>
  <sheetData>
    <row r="1" spans="1:2" ht="33.75" customHeight="1" x14ac:dyDescent="0.25">
      <c r="A1" s="25" t="s">
        <v>287</v>
      </c>
      <c r="B1" s="25" t="s">
        <v>259</v>
      </c>
    </row>
    <row r="2" spans="1:2" ht="60" x14ac:dyDescent="0.25">
      <c r="A2" s="22" t="s">
        <v>288</v>
      </c>
      <c r="B2" s="23" t="s">
        <v>312</v>
      </c>
    </row>
    <row r="3" spans="1:2" ht="45" x14ac:dyDescent="0.25">
      <c r="A3" s="22" t="s">
        <v>292</v>
      </c>
      <c r="B3" s="23" t="s">
        <v>293</v>
      </c>
    </row>
    <row r="4" spans="1:2" ht="45" x14ac:dyDescent="0.25">
      <c r="A4" s="24" t="s">
        <v>294</v>
      </c>
      <c r="B4" s="23" t="s">
        <v>295</v>
      </c>
    </row>
    <row r="5" spans="1:2" ht="30" x14ac:dyDescent="0.25">
      <c r="A5" s="24" t="s">
        <v>306</v>
      </c>
      <c r="B5" s="23" t="s">
        <v>307</v>
      </c>
    </row>
    <row r="6" spans="1:2" x14ac:dyDescent="0.25">
      <c r="A6" s="32"/>
      <c r="B6" s="3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4DD7-09D1-4750-9EEF-9E4E8A7B0665}">
  <dimension ref="A1:J8"/>
  <sheetViews>
    <sheetView zoomScaleNormal="100" workbookViewId="0"/>
  </sheetViews>
  <sheetFormatPr defaultRowHeight="15" x14ac:dyDescent="0.25"/>
  <cols>
    <col min="1" max="1" width="11.28515625" customWidth="1"/>
    <col min="2" max="2" width="13.85546875" bestFit="1" customWidth="1"/>
    <col min="3" max="3" width="26.5703125" customWidth="1"/>
    <col min="4" max="4" width="38.28515625" bestFit="1" customWidth="1"/>
    <col min="5" max="5" width="19.140625" customWidth="1"/>
    <col min="6" max="6" width="12.140625" bestFit="1" customWidth="1"/>
    <col min="7" max="7" width="9.5703125" bestFit="1" customWidth="1"/>
    <col min="8" max="8" width="12" bestFit="1" customWidth="1"/>
    <col min="9" max="9" width="11.42578125" customWidth="1"/>
    <col min="10" max="10" width="50.85546875" customWidth="1"/>
  </cols>
  <sheetData>
    <row r="1" spans="1:10" ht="47.25" x14ac:dyDescent="0.25">
      <c r="A1" s="21" t="s">
        <v>266</v>
      </c>
      <c r="B1" s="21" t="s">
        <v>267</v>
      </c>
      <c r="C1" s="21" t="s">
        <v>258</v>
      </c>
      <c r="D1" s="21" t="s">
        <v>259</v>
      </c>
      <c r="E1" s="21" t="s">
        <v>260</v>
      </c>
      <c r="F1" s="21" t="s">
        <v>261</v>
      </c>
      <c r="G1" s="21" t="s">
        <v>262</v>
      </c>
      <c r="H1" s="21" t="s">
        <v>263</v>
      </c>
      <c r="I1" s="21" t="s">
        <v>264</v>
      </c>
      <c r="J1" s="21" t="s">
        <v>265</v>
      </c>
    </row>
    <row r="2" spans="1:10" ht="30" x14ac:dyDescent="0.25">
      <c r="A2" s="16" t="s">
        <v>247</v>
      </c>
      <c r="B2" s="16" t="s">
        <v>248</v>
      </c>
      <c r="C2" s="16" t="s">
        <v>249</v>
      </c>
      <c r="D2" s="16" t="s">
        <v>291</v>
      </c>
      <c r="E2" s="16" t="s">
        <v>250</v>
      </c>
      <c r="F2" s="17" t="s">
        <v>251</v>
      </c>
      <c r="G2" s="16" t="s">
        <v>252</v>
      </c>
      <c r="H2" s="16" t="s">
        <v>253</v>
      </c>
      <c r="I2" s="16" t="s">
        <v>254</v>
      </c>
      <c r="J2" s="18" t="s">
        <v>255</v>
      </c>
    </row>
    <row r="3" spans="1:10" ht="30" x14ac:dyDescent="0.25">
      <c r="A3" s="16" t="s">
        <v>247</v>
      </c>
      <c r="B3" s="16" t="s">
        <v>248</v>
      </c>
      <c r="C3" s="16" t="s">
        <v>249</v>
      </c>
      <c r="D3" s="16" t="s">
        <v>291</v>
      </c>
      <c r="E3" s="16" t="s">
        <v>250</v>
      </c>
      <c r="F3" s="17" t="s">
        <v>251</v>
      </c>
      <c r="G3" s="16" t="s">
        <v>252</v>
      </c>
      <c r="H3" s="16" t="s">
        <v>256</v>
      </c>
      <c r="I3" s="16" t="s">
        <v>254</v>
      </c>
      <c r="J3" s="18" t="s">
        <v>257</v>
      </c>
    </row>
    <row r="4" spans="1:10" ht="30" x14ac:dyDescent="0.25">
      <c r="A4" s="16" t="s">
        <v>247</v>
      </c>
      <c r="B4" s="16" t="s">
        <v>248</v>
      </c>
      <c r="C4" s="16" t="s">
        <v>249</v>
      </c>
      <c r="D4" s="16" t="s">
        <v>291</v>
      </c>
      <c r="E4" s="16" t="s">
        <v>250</v>
      </c>
      <c r="F4" s="17" t="s">
        <v>251</v>
      </c>
      <c r="G4" s="16" t="s">
        <v>252</v>
      </c>
      <c r="H4" s="16" t="s">
        <v>310</v>
      </c>
      <c r="I4" s="16" t="s">
        <v>254</v>
      </c>
      <c r="J4" s="18" t="s">
        <v>283</v>
      </c>
    </row>
    <row r="5" spans="1:10" ht="90" x14ac:dyDescent="0.25">
      <c r="A5" s="16" t="s">
        <v>247</v>
      </c>
      <c r="B5" s="16" t="s">
        <v>268</v>
      </c>
      <c r="C5" s="16" t="s">
        <v>269</v>
      </c>
      <c r="D5" s="16" t="s">
        <v>286</v>
      </c>
      <c r="E5" s="16" t="s">
        <v>270</v>
      </c>
      <c r="F5" s="17" t="s">
        <v>251</v>
      </c>
      <c r="G5" s="16" t="s">
        <v>252</v>
      </c>
      <c r="H5" s="16" t="s">
        <v>284</v>
      </c>
      <c r="I5" s="17" t="s">
        <v>243</v>
      </c>
      <c r="J5" s="18" t="s">
        <v>271</v>
      </c>
    </row>
    <row r="6" spans="1:10" ht="90" x14ac:dyDescent="0.25">
      <c r="A6" s="16" t="s">
        <v>272</v>
      </c>
      <c r="B6" s="16" t="s">
        <v>273</v>
      </c>
      <c r="C6" s="16" t="s">
        <v>274</v>
      </c>
      <c r="D6" s="16" t="s">
        <v>275</v>
      </c>
      <c r="E6" s="16" t="s">
        <v>276</v>
      </c>
      <c r="F6" s="17" t="s">
        <v>243</v>
      </c>
      <c r="G6" s="17" t="s">
        <v>243</v>
      </c>
      <c r="H6" s="17" t="s">
        <v>243</v>
      </c>
      <c r="I6" s="17" t="s">
        <v>243</v>
      </c>
      <c r="J6" s="18" t="s">
        <v>277</v>
      </c>
    </row>
    <row r="7" spans="1:10" ht="60" x14ac:dyDescent="0.25">
      <c r="A7" s="16" t="s">
        <v>278</v>
      </c>
      <c r="B7" s="16" t="s">
        <v>279</v>
      </c>
      <c r="C7" s="19" t="s">
        <v>280</v>
      </c>
      <c r="D7" s="16" t="s">
        <v>285</v>
      </c>
      <c r="E7" s="16" t="s">
        <v>281</v>
      </c>
      <c r="F7" s="17" t="s">
        <v>243</v>
      </c>
      <c r="G7" s="17" t="s">
        <v>243</v>
      </c>
      <c r="H7" s="17" t="s">
        <v>243</v>
      </c>
      <c r="I7" s="17" t="s">
        <v>243</v>
      </c>
      <c r="J7" s="20" t="s">
        <v>282</v>
      </c>
    </row>
    <row r="8" spans="1:10" ht="30" x14ac:dyDescent="0.25">
      <c r="A8" s="16" t="s">
        <v>308</v>
      </c>
      <c r="B8" s="16" t="s">
        <v>297</v>
      </c>
      <c r="C8" s="16" t="s">
        <v>242</v>
      </c>
      <c r="D8" s="16" t="s">
        <v>309</v>
      </c>
      <c r="E8" s="16" t="s">
        <v>242</v>
      </c>
      <c r="F8" s="17" t="s">
        <v>251</v>
      </c>
      <c r="G8" s="16" t="s">
        <v>252</v>
      </c>
      <c r="H8" s="16" t="s">
        <v>311</v>
      </c>
      <c r="I8" s="16" t="s">
        <v>254</v>
      </c>
      <c r="J8" s="34" t="s">
        <v>296</v>
      </c>
    </row>
  </sheetData>
  <hyperlinks>
    <hyperlink ref="J3" r:id="rId1" xr:uid="{16FA34E6-B20D-4EDD-A819-96DDBAAC485F}"/>
    <hyperlink ref="J2" r:id="rId2" xr:uid="{BFBCCBC2-DE07-4B32-B1E0-C203CE8FCD3F}"/>
    <hyperlink ref="J5" r:id="rId3" xr:uid="{AEAB20EB-0848-438B-A6DC-F9BC7B2E2BF3}"/>
    <hyperlink ref="J6" r:id="rId4" xr:uid="{626A933F-BA52-44E4-90EF-E0D21DB35EEC}"/>
    <hyperlink ref="J7" r:id="rId5" xr:uid="{B175860B-A632-4BAD-8822-1375335DFE18}"/>
    <hyperlink ref="J8" r:id="rId6" xr:uid="{1C02F820-0798-4E31-A3D5-2E9D57AE7F32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0"/>
  <sheetViews>
    <sheetView zoomScaleNormal="100" workbookViewId="0"/>
  </sheetViews>
  <sheetFormatPr defaultRowHeight="15" x14ac:dyDescent="0.25"/>
  <cols>
    <col min="1" max="1" width="40.85546875" bestFit="1" customWidth="1"/>
    <col min="2" max="2" width="24.42578125" bestFit="1" customWidth="1"/>
    <col min="21" max="22" width="8" bestFit="1" customWidth="1"/>
    <col min="23" max="24" width="7.7109375" bestFit="1" customWidth="1"/>
    <col min="25" max="25" width="11.7109375" bestFit="1" customWidth="1"/>
    <col min="26" max="26" width="7.7109375" customWidth="1"/>
  </cols>
  <sheetData>
    <row r="1" spans="1:26" s="1" customFormat="1" ht="44.25" customHeight="1" x14ac:dyDescent="0.25">
      <c r="A1" s="6" t="s">
        <v>0</v>
      </c>
      <c r="B1" s="6" t="s">
        <v>1</v>
      </c>
      <c r="C1" s="6" t="s">
        <v>289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>
        <v>2023</v>
      </c>
      <c r="U1" s="6" t="s">
        <v>235</v>
      </c>
      <c r="V1" s="6" t="s">
        <v>236</v>
      </c>
      <c r="W1" s="6" t="s">
        <v>237</v>
      </c>
      <c r="X1" s="6" t="s">
        <v>238</v>
      </c>
      <c r="Y1" s="6" t="s">
        <v>239</v>
      </c>
      <c r="Z1" s="6" t="s">
        <v>240</v>
      </c>
    </row>
    <row r="2" spans="1:26" x14ac:dyDescent="0.25">
      <c r="A2" s="2" t="s">
        <v>18</v>
      </c>
      <c r="B2" s="2" t="s">
        <v>19</v>
      </c>
      <c r="C2" s="2" t="s">
        <v>20</v>
      </c>
      <c r="D2" s="3">
        <v>-1.9</v>
      </c>
      <c r="E2" s="3">
        <v>33.950000000000003</v>
      </c>
      <c r="F2" s="3">
        <v>-13.14</v>
      </c>
      <c r="G2" s="3">
        <v>1.07</v>
      </c>
      <c r="H2" s="3">
        <v>-5.08</v>
      </c>
      <c r="I2" s="3">
        <v>36.67</v>
      </c>
      <c r="J2" s="3">
        <v>-4.87</v>
      </c>
      <c r="K2" s="3">
        <v>8.6300000000000008</v>
      </c>
      <c r="L2" s="3">
        <v>9.65</v>
      </c>
      <c r="M2" s="3">
        <v>16.16</v>
      </c>
      <c r="N2" s="3">
        <v>-10.86</v>
      </c>
      <c r="O2" s="3">
        <v>5.31</v>
      </c>
      <c r="P2" s="3">
        <v>1.17</v>
      </c>
      <c r="Q2" s="3">
        <v>76.010000000000005</v>
      </c>
      <c r="R2" s="3">
        <v>-16.88</v>
      </c>
      <c r="S2" s="3">
        <v>5.9904669947836169</v>
      </c>
      <c r="T2" s="3">
        <v>24.54</v>
      </c>
      <c r="U2" s="3">
        <v>87.0730591460526</v>
      </c>
      <c r="V2" s="3">
        <v>55.063535979889508</v>
      </c>
      <c r="W2" s="3">
        <v>0.77430953855309248</v>
      </c>
      <c r="X2" s="3">
        <v>0.69079999999999997</v>
      </c>
      <c r="Y2" s="3">
        <v>0.722919053289651</v>
      </c>
      <c r="Z2" s="3">
        <v>0.4753</v>
      </c>
    </row>
    <row r="3" spans="1:26" x14ac:dyDescent="0.25">
      <c r="A3" s="2" t="s">
        <v>21</v>
      </c>
      <c r="B3" s="2" t="s">
        <v>19</v>
      </c>
      <c r="C3" s="2" t="s">
        <v>20</v>
      </c>
      <c r="D3" s="3">
        <v>2.79</v>
      </c>
      <c r="E3" s="3">
        <v>11.9</v>
      </c>
      <c r="F3" s="3">
        <v>8.33</v>
      </c>
      <c r="G3" s="3">
        <v>6.31</v>
      </c>
      <c r="H3" s="3">
        <v>0.96</v>
      </c>
      <c r="I3" s="3">
        <v>9.0500000000000007</v>
      </c>
      <c r="J3" s="3">
        <v>17.91</v>
      </c>
      <c r="K3" s="3">
        <v>-3.54</v>
      </c>
      <c r="L3" s="3">
        <v>8.06</v>
      </c>
      <c r="M3" s="3">
        <v>3.56</v>
      </c>
      <c r="N3" s="3">
        <v>12.63</v>
      </c>
      <c r="O3" s="3">
        <v>7.15</v>
      </c>
      <c r="P3" s="3">
        <v>-6.47</v>
      </c>
      <c r="Q3" s="3">
        <v>5.93</v>
      </c>
      <c r="R3" s="3">
        <v>-6.22</v>
      </c>
      <c r="S3" s="3">
        <v>24.14452208120116</v>
      </c>
      <c r="T3" s="3">
        <v>2.5099999999999998</v>
      </c>
      <c r="U3" s="3">
        <v>109.5226225654732</v>
      </c>
      <c r="V3" s="3">
        <v>23.326600863250022</v>
      </c>
      <c r="W3" s="3">
        <v>8.4197601788530523E-3</v>
      </c>
      <c r="X3" s="3">
        <v>1.09E-2</v>
      </c>
      <c r="Y3" s="3">
        <v>9.9460616072511738E-3</v>
      </c>
      <c r="Z3" s="3">
        <v>2.8E-3</v>
      </c>
    </row>
    <row r="4" spans="1:26" x14ac:dyDescent="0.25">
      <c r="A4" s="4" t="s">
        <v>22</v>
      </c>
      <c r="B4" s="4" t="s">
        <v>23</v>
      </c>
      <c r="C4" s="4" t="s">
        <v>20</v>
      </c>
      <c r="D4" s="5">
        <v>16.170000000000002</v>
      </c>
      <c r="E4" s="5">
        <v>8.0500000000000007</v>
      </c>
      <c r="F4" s="5">
        <v>-5.18</v>
      </c>
      <c r="G4" s="5">
        <v>14.68</v>
      </c>
      <c r="H4" s="5">
        <v>1.99</v>
      </c>
      <c r="I4" s="5">
        <v>16.93</v>
      </c>
      <c r="J4" s="5">
        <v>5.36</v>
      </c>
      <c r="K4" s="5">
        <v>2.0099999999999998</v>
      </c>
      <c r="L4" s="5">
        <v>13.42</v>
      </c>
      <c r="M4" s="5">
        <v>7.31</v>
      </c>
      <c r="N4" s="5">
        <v>-8.67</v>
      </c>
      <c r="O4" s="5">
        <v>4.08</v>
      </c>
      <c r="P4" s="5">
        <v>12.21</v>
      </c>
      <c r="Q4" s="5">
        <v>17.16</v>
      </c>
      <c r="R4" s="5">
        <v>19.89</v>
      </c>
      <c r="S4" s="5">
        <v>7.7019438398415616</v>
      </c>
      <c r="T4" s="5">
        <v>-7.43</v>
      </c>
      <c r="U4" s="5">
        <v>127.1174943349623</v>
      </c>
      <c r="V4" s="5">
        <v>51.281514926167013</v>
      </c>
      <c r="W4" s="5">
        <v>0.63289515763270243</v>
      </c>
      <c r="X4" s="5">
        <v>0.47339999999999999</v>
      </c>
      <c r="Y4" s="5">
        <v>0.53474429139719326</v>
      </c>
      <c r="Z4" s="5">
        <v>0.33879999999999999</v>
      </c>
    </row>
    <row r="5" spans="1:26" x14ac:dyDescent="0.25">
      <c r="A5" s="4" t="s">
        <v>24</v>
      </c>
      <c r="B5" s="4" t="s">
        <v>23</v>
      </c>
      <c r="C5" s="4" t="s">
        <v>20</v>
      </c>
      <c r="D5" s="5">
        <v>8.3800000000000008</v>
      </c>
      <c r="E5" s="5">
        <v>8.61</v>
      </c>
      <c r="F5" s="5">
        <v>2.68</v>
      </c>
      <c r="G5" s="5">
        <v>3.86</v>
      </c>
      <c r="H5" s="5">
        <v>10.43</v>
      </c>
      <c r="I5" s="5">
        <v>5.38</v>
      </c>
      <c r="J5" s="5">
        <v>9.2200000000000006</v>
      </c>
      <c r="K5" s="5">
        <v>4.4800000000000004</v>
      </c>
      <c r="L5" s="5">
        <v>3.43</v>
      </c>
      <c r="M5" s="5">
        <v>4.1500000000000004</v>
      </c>
      <c r="N5" s="5">
        <v>-5.13</v>
      </c>
      <c r="O5" s="5">
        <v>6.44</v>
      </c>
      <c r="P5" s="5">
        <v>15.26</v>
      </c>
      <c r="Q5" s="5">
        <v>14.08</v>
      </c>
      <c r="R5" s="5">
        <v>29.85</v>
      </c>
      <c r="S5" s="5">
        <v>4.3208835313202476</v>
      </c>
      <c r="T5" s="5">
        <v>-10.119999999999999</v>
      </c>
      <c r="U5" s="5">
        <v>109.0027121560303</v>
      </c>
      <c r="V5" s="5">
        <v>54.533529216390377</v>
      </c>
      <c r="W5" s="5">
        <v>0.33072181100351022</v>
      </c>
      <c r="X5" s="5">
        <v>0.41149999999999998</v>
      </c>
      <c r="Y5" s="5">
        <v>0.38043146577058079</v>
      </c>
      <c r="Z5" s="5">
        <v>0.56140000000000001</v>
      </c>
    </row>
    <row r="6" spans="1:26" x14ac:dyDescent="0.25">
      <c r="A6" s="2" t="s">
        <v>25</v>
      </c>
      <c r="B6" s="2" t="s">
        <v>26</v>
      </c>
      <c r="C6" s="2" t="s">
        <v>20</v>
      </c>
      <c r="D6" s="3">
        <v>26.05</v>
      </c>
      <c r="E6" s="3">
        <v>8.27</v>
      </c>
      <c r="F6" s="3">
        <v>3.77</v>
      </c>
      <c r="G6" s="3">
        <v>5.48</v>
      </c>
      <c r="H6" s="3">
        <v>9.15</v>
      </c>
      <c r="I6" s="3">
        <v>18.77</v>
      </c>
      <c r="J6" s="3">
        <v>9.4</v>
      </c>
      <c r="K6" s="3">
        <v>0.82</v>
      </c>
      <c r="L6" s="3">
        <v>18.55</v>
      </c>
      <c r="M6" s="3">
        <v>9.9600000000000009</v>
      </c>
      <c r="N6" s="3">
        <v>2.94</v>
      </c>
      <c r="O6" s="3">
        <v>-4.03</v>
      </c>
      <c r="P6" s="3">
        <v>14.73</v>
      </c>
      <c r="Q6" s="3">
        <v>11.42</v>
      </c>
      <c r="R6" s="3">
        <v>13.24</v>
      </c>
      <c r="S6" s="3">
        <v>18.457023206957619</v>
      </c>
      <c r="T6" s="3">
        <v>2.83</v>
      </c>
      <c r="U6" s="3">
        <v>215.58792509989621</v>
      </c>
      <c r="V6" s="3">
        <v>49.459604797244417</v>
      </c>
      <c r="W6" s="3">
        <v>0.2202826014248816</v>
      </c>
      <c r="X6" s="3">
        <v>0.18310000000000001</v>
      </c>
      <c r="Y6" s="3">
        <v>0.19740100054803139</v>
      </c>
      <c r="Z6" s="3">
        <v>0.22520000000000001</v>
      </c>
    </row>
    <row r="7" spans="1:26" x14ac:dyDescent="0.25">
      <c r="A7" s="4" t="s">
        <v>31</v>
      </c>
      <c r="B7" s="4" t="s">
        <v>28</v>
      </c>
      <c r="C7" s="4" t="s">
        <v>20</v>
      </c>
      <c r="D7" s="5">
        <v>7.89</v>
      </c>
      <c r="E7" s="5">
        <v>11.73</v>
      </c>
      <c r="F7" s="5">
        <v>5.84</v>
      </c>
      <c r="G7" s="5">
        <v>7.06</v>
      </c>
      <c r="H7" s="5">
        <v>8.9700000000000006</v>
      </c>
      <c r="I7" s="5">
        <v>11.84</v>
      </c>
      <c r="J7" s="5">
        <v>25.1</v>
      </c>
      <c r="K7" s="5">
        <v>1.21</v>
      </c>
      <c r="L7" s="5">
        <v>7.07</v>
      </c>
      <c r="M7" s="5">
        <v>29.46</v>
      </c>
      <c r="N7" s="5">
        <v>-19.5</v>
      </c>
      <c r="O7" s="5">
        <v>-1.77</v>
      </c>
      <c r="P7" s="5">
        <v>13.04</v>
      </c>
      <c r="Q7" s="5">
        <v>24.79</v>
      </c>
      <c r="R7" s="5">
        <v>13.85</v>
      </c>
      <c r="S7" s="5">
        <v>23.59823663858964</v>
      </c>
      <c r="T7" s="5">
        <v>4.08</v>
      </c>
      <c r="U7" s="5">
        <v>161.14907058920161</v>
      </c>
      <c r="V7" s="5">
        <v>75.600235672225523</v>
      </c>
      <c r="W7" s="5">
        <v>0.14080073873195079</v>
      </c>
      <c r="X7" s="5">
        <v>0.15709999999999999</v>
      </c>
      <c r="Y7" s="5">
        <v>0.1508310533584426</v>
      </c>
      <c r="Z7" s="5">
        <v>0.14879999999999999</v>
      </c>
    </row>
    <row r="8" spans="1:26" x14ac:dyDescent="0.25">
      <c r="A8" s="4" t="s">
        <v>29</v>
      </c>
      <c r="B8" s="4" t="s">
        <v>28</v>
      </c>
      <c r="C8" s="4" t="s">
        <v>20</v>
      </c>
      <c r="D8" s="5">
        <v>10.23</v>
      </c>
      <c r="E8" s="5">
        <v>10.14</v>
      </c>
      <c r="F8" s="5">
        <v>1.75</v>
      </c>
      <c r="G8" s="5">
        <v>11.93</v>
      </c>
      <c r="H8" s="5">
        <v>5.52</v>
      </c>
      <c r="I8" s="5">
        <v>7.26</v>
      </c>
      <c r="J8" s="5">
        <v>20.39</v>
      </c>
      <c r="K8" s="5">
        <v>8.5</v>
      </c>
      <c r="L8" s="5">
        <v>19.579999999999998</v>
      </c>
      <c r="M8" s="5">
        <v>40.299999999999997</v>
      </c>
      <c r="N8" s="5">
        <v>-26.39</v>
      </c>
      <c r="O8" s="5">
        <v>-3.1</v>
      </c>
      <c r="P8" s="5">
        <v>23.57</v>
      </c>
      <c r="Q8" s="5">
        <v>39.28</v>
      </c>
      <c r="R8" s="5">
        <v>-13.36</v>
      </c>
      <c r="S8" s="5">
        <v>29.08389372430457</v>
      </c>
      <c r="T8" s="5">
        <v>-1.65</v>
      </c>
      <c r="U8" s="5">
        <v>202.27928799835061</v>
      </c>
      <c r="V8" s="5">
        <v>55.768364076068792</v>
      </c>
      <c r="W8" s="5">
        <v>6.4897698692456818E-2</v>
      </c>
      <c r="X8" s="5">
        <v>7.4399999999999994E-2</v>
      </c>
      <c r="Y8" s="5">
        <v>7.0745268727868002E-2</v>
      </c>
      <c r="Z8" s="5">
        <v>9.5299999999999996E-2</v>
      </c>
    </row>
    <row r="9" spans="1:26" x14ac:dyDescent="0.25">
      <c r="A9" s="4" t="s">
        <v>27</v>
      </c>
      <c r="B9" s="4" t="s">
        <v>28</v>
      </c>
      <c r="C9" s="4" t="s">
        <v>20</v>
      </c>
      <c r="D9" s="5">
        <v>-9.48</v>
      </c>
      <c r="E9" s="5">
        <v>25.74</v>
      </c>
      <c r="F9" s="5">
        <v>9.2100000000000009</v>
      </c>
      <c r="G9" s="5">
        <v>3.38</v>
      </c>
      <c r="H9" s="5">
        <v>-0.6</v>
      </c>
      <c r="I9" s="5">
        <v>12.22</v>
      </c>
      <c r="J9" s="5">
        <v>55.4</v>
      </c>
      <c r="K9" s="5">
        <v>-15.02</v>
      </c>
      <c r="L9" s="5">
        <v>11.39</v>
      </c>
      <c r="M9" s="5">
        <v>28.03</v>
      </c>
      <c r="N9" s="5">
        <v>-17.27</v>
      </c>
      <c r="O9" s="5">
        <v>-6.14</v>
      </c>
      <c r="P9" s="5">
        <v>46.02</v>
      </c>
      <c r="Q9" s="5">
        <v>-2.94</v>
      </c>
      <c r="R9" s="5">
        <v>2.21</v>
      </c>
      <c r="S9" s="5">
        <v>14.84796493146334</v>
      </c>
      <c r="T9" s="5">
        <v>25.23</v>
      </c>
      <c r="U9" s="5">
        <v>206.09426588435991</v>
      </c>
      <c r="V9" s="5">
        <v>13.9349534707291</v>
      </c>
      <c r="W9" s="5">
        <v>7.7122071232047958E-3</v>
      </c>
      <c r="X9" s="5">
        <v>1.3100000000000001E-2</v>
      </c>
      <c r="Y9" s="5">
        <v>1.102777197046338E-2</v>
      </c>
      <c r="Z9" s="5">
        <v>1.8499999999999999E-2</v>
      </c>
    </row>
    <row r="10" spans="1:26" x14ac:dyDescent="0.25">
      <c r="A10" s="4" t="s">
        <v>30</v>
      </c>
      <c r="B10" s="4" t="s">
        <v>28</v>
      </c>
      <c r="C10" s="4" t="s">
        <v>20</v>
      </c>
      <c r="D10" s="5">
        <v>32.43</v>
      </c>
      <c r="E10" s="5">
        <v>15.57</v>
      </c>
      <c r="F10" s="5">
        <v>-7.62</v>
      </c>
      <c r="G10" s="5">
        <v>26.15</v>
      </c>
      <c r="H10" s="5">
        <v>5.8</v>
      </c>
      <c r="I10" s="5">
        <v>-10.98</v>
      </c>
      <c r="J10" s="5">
        <v>7.07</v>
      </c>
      <c r="K10" s="5">
        <v>24.4</v>
      </c>
      <c r="L10" s="5">
        <v>-8.7799999999999994</v>
      </c>
      <c r="M10" s="5">
        <v>41.12</v>
      </c>
      <c r="N10" s="5">
        <v>-12.29</v>
      </c>
      <c r="O10" s="5">
        <v>2.34</v>
      </c>
      <c r="P10" s="5">
        <v>-0.23</v>
      </c>
      <c r="Q10" s="5">
        <v>38.549999999999997</v>
      </c>
      <c r="R10" s="5">
        <v>21.67</v>
      </c>
      <c r="S10" s="5">
        <v>28.269173858873021</v>
      </c>
      <c r="T10" s="5">
        <v>-0.99</v>
      </c>
      <c r="U10" s="5">
        <v>157.94747281505599</v>
      </c>
      <c r="V10" s="5">
        <v>116.22820136213279</v>
      </c>
      <c r="W10" s="5">
        <v>6.1542435741009779E-3</v>
      </c>
      <c r="X10" s="5">
        <v>4.7000000000000002E-3</v>
      </c>
      <c r="Y10" s="5">
        <v>5.2593244515772991E-3</v>
      </c>
      <c r="Z10" s="5">
        <v>4.0000000000000001E-3</v>
      </c>
    </row>
    <row r="11" spans="1:26" x14ac:dyDescent="0.25">
      <c r="A11" s="2" t="s">
        <v>32</v>
      </c>
      <c r="B11" s="2" t="s">
        <v>33</v>
      </c>
      <c r="C11" s="2" t="s">
        <v>20</v>
      </c>
      <c r="D11" s="3">
        <v>68.61</v>
      </c>
      <c r="E11" s="3">
        <v>-18.23</v>
      </c>
      <c r="F11" s="3">
        <v>51.5</v>
      </c>
      <c r="G11" s="3">
        <v>-22.32</v>
      </c>
      <c r="H11" s="3">
        <v>-7.81</v>
      </c>
      <c r="I11" s="3">
        <v>49.98</v>
      </c>
      <c r="J11" s="3">
        <v>24.79</v>
      </c>
      <c r="K11" s="3">
        <v>3.75</v>
      </c>
      <c r="L11" s="3">
        <v>34.18</v>
      </c>
      <c r="M11" s="3">
        <v>-29.03</v>
      </c>
      <c r="N11" s="3">
        <v>-3.91</v>
      </c>
      <c r="O11" s="3">
        <v>23.76</v>
      </c>
      <c r="P11" s="3">
        <v>-2.21</v>
      </c>
      <c r="Q11" s="3">
        <v>67.27</v>
      </c>
      <c r="R11" s="3">
        <v>-22.82</v>
      </c>
      <c r="S11" s="3">
        <v>51.922648308975248</v>
      </c>
      <c r="T11" s="3">
        <v>4.18</v>
      </c>
      <c r="U11" s="3">
        <v>221.6620038952228</v>
      </c>
      <c r="V11" s="3">
        <v>96.130598471233185</v>
      </c>
      <c r="W11" s="3">
        <v>0.2072867247628212</v>
      </c>
      <c r="X11" s="3">
        <v>0.17269999999999999</v>
      </c>
      <c r="Y11" s="3">
        <v>0.18600258644723891</v>
      </c>
      <c r="Z11" s="3">
        <v>0.1462</v>
      </c>
    </row>
    <row r="12" spans="1:26" x14ac:dyDescent="0.25">
      <c r="A12" s="4" t="s">
        <v>40</v>
      </c>
      <c r="B12" s="4" t="s">
        <v>231</v>
      </c>
      <c r="C12" s="4" t="s">
        <v>20</v>
      </c>
      <c r="D12" s="5">
        <v>25.22</v>
      </c>
      <c r="E12" s="5">
        <v>18.78</v>
      </c>
      <c r="F12" s="5">
        <v>-2.35</v>
      </c>
      <c r="G12" s="5">
        <v>33.35</v>
      </c>
      <c r="H12" s="5">
        <v>4.92</v>
      </c>
      <c r="I12" s="5">
        <v>-2.41</v>
      </c>
      <c r="J12" s="5">
        <v>3.28</v>
      </c>
      <c r="K12" s="5">
        <v>21.28</v>
      </c>
      <c r="L12" s="5">
        <v>10.65</v>
      </c>
      <c r="M12" s="5">
        <v>5.37</v>
      </c>
      <c r="N12" s="5">
        <v>-4.59</v>
      </c>
      <c r="O12" s="5">
        <v>3.27</v>
      </c>
      <c r="P12" s="5">
        <v>33.299999999999997</v>
      </c>
      <c r="Q12" s="5">
        <v>5.39</v>
      </c>
      <c r="R12" s="5">
        <v>10.84</v>
      </c>
      <c r="S12" s="5">
        <v>4.3747731157244374</v>
      </c>
      <c r="T12" s="5">
        <v>-10.72</v>
      </c>
      <c r="U12" s="5">
        <v>280.3802207230504</v>
      </c>
      <c r="V12" s="5">
        <v>21.924635541776141</v>
      </c>
      <c r="W12" s="5">
        <v>0.37505503175612193</v>
      </c>
      <c r="X12" s="5">
        <v>0.39410000000000001</v>
      </c>
      <c r="Y12" s="5">
        <v>0.38677501221389299</v>
      </c>
      <c r="Z12" s="5">
        <v>0.36049999999999999</v>
      </c>
    </row>
    <row r="13" spans="1:26" x14ac:dyDescent="0.25">
      <c r="A13" s="4" t="s">
        <v>49</v>
      </c>
      <c r="B13" s="4" t="s">
        <v>231</v>
      </c>
      <c r="C13" s="4" t="s">
        <v>20</v>
      </c>
      <c r="D13" s="5">
        <v>23.11</v>
      </c>
      <c r="E13" s="5">
        <v>29.04</v>
      </c>
      <c r="F13" s="5">
        <v>-6.4</v>
      </c>
      <c r="G13" s="5">
        <v>29.26</v>
      </c>
      <c r="H13" s="5">
        <v>3.2</v>
      </c>
      <c r="I13" s="5">
        <v>-1.53</v>
      </c>
      <c r="J13" s="5">
        <v>3.75</v>
      </c>
      <c r="K13" s="5">
        <v>25.67</v>
      </c>
      <c r="L13" s="5">
        <v>16.420000000000002</v>
      </c>
      <c r="M13" s="5">
        <v>4.26</v>
      </c>
      <c r="N13" s="5">
        <v>-2.52</v>
      </c>
      <c r="O13" s="5">
        <v>0.96</v>
      </c>
      <c r="P13" s="5">
        <v>35.07</v>
      </c>
      <c r="Q13" s="5">
        <v>29.74</v>
      </c>
      <c r="R13" s="5">
        <v>6.98</v>
      </c>
      <c r="S13" s="5">
        <v>2.8710811333145192</v>
      </c>
      <c r="T13" s="5">
        <v>-12.56</v>
      </c>
      <c r="U13" s="5">
        <v>310.89430266424381</v>
      </c>
      <c r="V13" s="5">
        <v>42.780793520595147</v>
      </c>
      <c r="W13" s="5">
        <v>0.239169786956894</v>
      </c>
      <c r="X13" s="5">
        <v>0.36559999999999998</v>
      </c>
      <c r="Y13" s="5">
        <v>0.31697299498342069</v>
      </c>
      <c r="Z13" s="5">
        <v>0.32290000000000002</v>
      </c>
    </row>
    <row r="14" spans="1:26" x14ac:dyDescent="0.25">
      <c r="A14" s="4" t="s">
        <v>37</v>
      </c>
      <c r="B14" s="4" t="s">
        <v>231</v>
      </c>
      <c r="C14" s="4" t="s">
        <v>20</v>
      </c>
      <c r="D14" s="5">
        <v>25.08</v>
      </c>
      <c r="E14" s="5">
        <v>20.29</v>
      </c>
      <c r="F14" s="5">
        <v>-1.91</v>
      </c>
      <c r="G14" s="5">
        <v>31.68</v>
      </c>
      <c r="H14" s="5">
        <v>3.97</v>
      </c>
      <c r="I14" s="5">
        <v>-1.91</v>
      </c>
      <c r="J14" s="5">
        <v>5.77</v>
      </c>
      <c r="K14" s="5">
        <v>20.53</v>
      </c>
      <c r="L14" s="5">
        <v>13.6</v>
      </c>
      <c r="M14" s="5">
        <v>3.11</v>
      </c>
      <c r="N14" s="5">
        <v>-2.41</v>
      </c>
      <c r="O14" s="5">
        <v>2.4500000000000002</v>
      </c>
      <c r="P14" s="5">
        <v>30.33</v>
      </c>
      <c r="Q14" s="5">
        <v>12.71</v>
      </c>
      <c r="R14" s="5">
        <v>11.83</v>
      </c>
      <c r="S14" s="5">
        <v>4.2788318308320044</v>
      </c>
      <c r="T14" s="5">
        <v>-9.16</v>
      </c>
      <c r="U14" s="5">
        <v>285.64986485577953</v>
      </c>
      <c r="V14" s="5">
        <v>31.436786378008321</v>
      </c>
      <c r="W14" s="5">
        <v>0.22718558651457191</v>
      </c>
      <c r="X14" s="5">
        <v>0.32579999999999998</v>
      </c>
      <c r="Y14" s="5">
        <v>0.28787137942868152</v>
      </c>
      <c r="Z14" s="5">
        <v>0.45140000000000002</v>
      </c>
    </row>
    <row r="15" spans="1:26" x14ac:dyDescent="0.25">
      <c r="A15" s="4" t="s">
        <v>46</v>
      </c>
      <c r="B15" s="4" t="s">
        <v>231</v>
      </c>
      <c r="C15" s="4" t="s">
        <v>20</v>
      </c>
      <c r="D15" s="5">
        <v>22.47</v>
      </c>
      <c r="E15" s="5">
        <v>33</v>
      </c>
      <c r="F15" s="5">
        <v>-9.82</v>
      </c>
      <c r="G15" s="5">
        <v>28.39</v>
      </c>
      <c r="H15" s="5">
        <v>3.45</v>
      </c>
      <c r="I15" s="5">
        <v>7.0000000000000007E-2</v>
      </c>
      <c r="J15" s="5">
        <v>3.93</v>
      </c>
      <c r="K15" s="5">
        <v>26.89</v>
      </c>
      <c r="L15" s="5">
        <v>14.58</v>
      </c>
      <c r="M15" s="5">
        <v>1.33</v>
      </c>
      <c r="N15" s="5">
        <v>-1.18</v>
      </c>
      <c r="O15" s="5">
        <v>1.45</v>
      </c>
      <c r="P15" s="5">
        <v>36.22</v>
      </c>
      <c r="Q15" s="5">
        <v>20.75</v>
      </c>
      <c r="R15" s="5">
        <v>8.36</v>
      </c>
      <c r="S15" s="5">
        <v>1.3576807617595681</v>
      </c>
      <c r="T15" s="5">
        <v>-11.88</v>
      </c>
      <c r="U15" s="5">
        <v>308.23491478374177</v>
      </c>
      <c r="V15" s="5">
        <v>32.621153319682008</v>
      </c>
      <c r="W15" s="5">
        <v>0.25131826590643253</v>
      </c>
      <c r="X15" s="5">
        <v>0.26140000000000002</v>
      </c>
      <c r="Y15" s="5">
        <v>0.25752240996401249</v>
      </c>
      <c r="Z15" s="5">
        <v>0.25159999999999999</v>
      </c>
    </row>
    <row r="16" spans="1:26" x14ac:dyDescent="0.25">
      <c r="A16" s="4" t="s">
        <v>39</v>
      </c>
      <c r="B16" s="4" t="s">
        <v>231</v>
      </c>
      <c r="C16" s="4" t="s">
        <v>20</v>
      </c>
      <c r="D16" s="5">
        <v>21.22</v>
      </c>
      <c r="E16" s="5">
        <v>18.93</v>
      </c>
      <c r="F16" s="5">
        <v>-3.22</v>
      </c>
      <c r="G16" s="5">
        <v>32.29</v>
      </c>
      <c r="H16" s="5">
        <v>4.43</v>
      </c>
      <c r="I16" s="5">
        <v>-2.75</v>
      </c>
      <c r="J16" s="5">
        <v>6.12</v>
      </c>
      <c r="K16" s="5">
        <v>19.12</v>
      </c>
      <c r="L16" s="5">
        <v>12.67</v>
      </c>
      <c r="M16" s="5">
        <v>1.54</v>
      </c>
      <c r="N16" s="5">
        <v>-2.12</v>
      </c>
      <c r="O16" s="5">
        <v>2.08</v>
      </c>
      <c r="P16" s="5">
        <v>33.68</v>
      </c>
      <c r="Q16" s="5">
        <v>12.6</v>
      </c>
      <c r="R16" s="5">
        <v>11.7</v>
      </c>
      <c r="S16" s="5">
        <v>0.58325729780831637</v>
      </c>
      <c r="T16" s="5">
        <v>-7.78</v>
      </c>
      <c r="U16" s="5">
        <v>262.09427570113741</v>
      </c>
      <c r="V16" s="5">
        <v>26.50778720026004</v>
      </c>
      <c r="W16" s="5">
        <v>0.1831708042356687</v>
      </c>
      <c r="X16" s="5">
        <v>0.25</v>
      </c>
      <c r="Y16" s="5">
        <v>0.22429646316756491</v>
      </c>
      <c r="Z16" s="5">
        <v>0.30459999999999998</v>
      </c>
    </row>
    <row r="17" spans="1:26" x14ac:dyDescent="0.25">
      <c r="A17" s="4" t="s">
        <v>41</v>
      </c>
      <c r="B17" s="4" t="s">
        <v>231</v>
      </c>
      <c r="C17" s="4" t="s">
        <v>20</v>
      </c>
      <c r="D17" s="5">
        <v>19.28</v>
      </c>
      <c r="E17" s="5">
        <v>21.26</v>
      </c>
      <c r="F17" s="5">
        <v>-4.05</v>
      </c>
      <c r="G17" s="5">
        <v>33.21</v>
      </c>
      <c r="H17" s="5">
        <v>3.37</v>
      </c>
      <c r="I17" s="5">
        <v>-1.62</v>
      </c>
      <c r="J17" s="5">
        <v>5.68</v>
      </c>
      <c r="K17" s="5">
        <v>19.73</v>
      </c>
      <c r="L17" s="5">
        <v>13.23</v>
      </c>
      <c r="M17" s="5">
        <v>0.49</v>
      </c>
      <c r="N17" s="5">
        <v>-1.92</v>
      </c>
      <c r="O17" s="5">
        <v>4.51</v>
      </c>
      <c r="P17" s="5">
        <v>33.85</v>
      </c>
      <c r="Q17" s="5">
        <v>11.99</v>
      </c>
      <c r="R17" s="5">
        <v>11.25</v>
      </c>
      <c r="S17" s="5">
        <v>2.6766287675439031</v>
      </c>
      <c r="T17" s="5">
        <v>-8.08</v>
      </c>
      <c r="U17" s="5">
        <v>271.3685802129134</v>
      </c>
      <c r="V17" s="5">
        <v>27.923656669409329</v>
      </c>
      <c r="W17" s="5">
        <v>0.14424799226599211</v>
      </c>
      <c r="X17" s="5">
        <v>0.18310000000000001</v>
      </c>
      <c r="Y17" s="5">
        <v>0.16815692010230471</v>
      </c>
      <c r="Z17" s="5">
        <v>0.16839999999999999</v>
      </c>
    </row>
    <row r="18" spans="1:26" x14ac:dyDescent="0.25">
      <c r="A18" s="4" t="s">
        <v>35</v>
      </c>
      <c r="B18" s="4" t="s">
        <v>231</v>
      </c>
      <c r="C18" s="4" t="s">
        <v>20</v>
      </c>
      <c r="D18" s="5">
        <v>17.63</v>
      </c>
      <c r="E18" s="5">
        <v>25.03</v>
      </c>
      <c r="F18" s="5">
        <v>7.73</v>
      </c>
      <c r="G18" s="5">
        <v>17.059999999999999</v>
      </c>
      <c r="H18" s="5">
        <v>5.17</v>
      </c>
      <c r="I18" s="5">
        <v>8.8800000000000008</v>
      </c>
      <c r="J18" s="5">
        <v>7.14</v>
      </c>
      <c r="K18" s="5">
        <v>16.7</v>
      </c>
      <c r="L18" s="5">
        <v>2.52</v>
      </c>
      <c r="M18" s="5">
        <v>0.75</v>
      </c>
      <c r="N18" s="5">
        <v>-0.41</v>
      </c>
      <c r="O18" s="5">
        <v>-0.4</v>
      </c>
      <c r="P18" s="5">
        <v>27.26</v>
      </c>
      <c r="Q18" s="5"/>
      <c r="R18" s="5"/>
      <c r="S18" s="5"/>
      <c r="T18" s="5"/>
      <c r="U18" s="5">
        <v>246.2267619242713</v>
      </c>
      <c r="V18" s="5">
        <v>0</v>
      </c>
      <c r="W18" s="5">
        <v>3.589723964099342E-3</v>
      </c>
      <c r="X18" s="5">
        <v>0.23180000000000001</v>
      </c>
      <c r="Y18" s="5">
        <v>0.144026816909269</v>
      </c>
      <c r="Z18" s="5"/>
    </row>
    <row r="19" spans="1:26" x14ac:dyDescent="0.25">
      <c r="A19" s="4" t="s">
        <v>51</v>
      </c>
      <c r="B19" s="4" t="s">
        <v>231</v>
      </c>
      <c r="C19" s="4" t="s">
        <v>52</v>
      </c>
      <c r="D19" s="5">
        <v>20.47</v>
      </c>
      <c r="E19" s="5">
        <v>35.909999999999997</v>
      </c>
      <c r="F19" s="5">
        <v>-5.65</v>
      </c>
      <c r="G19" s="5">
        <v>25.37</v>
      </c>
      <c r="H19" s="5">
        <v>-1.59</v>
      </c>
      <c r="I19" s="5">
        <v>2.82</v>
      </c>
      <c r="J19" s="5">
        <v>1.17</v>
      </c>
      <c r="K19" s="5">
        <v>29.55</v>
      </c>
      <c r="L19" s="5">
        <v>15</v>
      </c>
      <c r="M19" s="5">
        <v>2.19</v>
      </c>
      <c r="N19" s="5">
        <v>-3.32</v>
      </c>
      <c r="O19" s="5">
        <v>-0.02</v>
      </c>
      <c r="P19" s="5">
        <v>19.29</v>
      </c>
      <c r="Q19" s="5">
        <v>13.85</v>
      </c>
      <c r="R19" s="5">
        <v>5.41</v>
      </c>
      <c r="S19" s="5">
        <v>0.7890226896290784</v>
      </c>
      <c r="T19" s="5">
        <v>-6.08</v>
      </c>
      <c r="U19" s="5">
        <v>248.0421990975795</v>
      </c>
      <c r="V19" s="5">
        <v>20.95618548831165</v>
      </c>
      <c r="W19" s="5">
        <v>0.1168387784488425</v>
      </c>
      <c r="X19" s="5">
        <v>0.1323</v>
      </c>
      <c r="Y19" s="5">
        <v>0.12635337632647789</v>
      </c>
      <c r="Z19" s="5">
        <v>0.10630000000000001</v>
      </c>
    </row>
    <row r="20" spans="1:26" x14ac:dyDescent="0.25">
      <c r="A20" s="4" t="s">
        <v>44</v>
      </c>
      <c r="B20" s="4" t="s">
        <v>231</v>
      </c>
      <c r="C20" s="4" t="s">
        <v>20</v>
      </c>
      <c r="D20" s="5">
        <v>17.010000000000002</v>
      </c>
      <c r="E20" s="5">
        <v>37.6</v>
      </c>
      <c r="F20" s="5">
        <v>-7.5</v>
      </c>
      <c r="G20" s="5">
        <v>24.04</v>
      </c>
      <c r="H20" s="5">
        <v>5.15</v>
      </c>
      <c r="I20" s="5">
        <v>1.1499999999999999</v>
      </c>
      <c r="J20" s="5">
        <v>5.53</v>
      </c>
      <c r="K20" s="5">
        <v>20.29</v>
      </c>
      <c r="L20" s="5">
        <v>15.87</v>
      </c>
      <c r="M20" s="5">
        <v>6.71</v>
      </c>
      <c r="N20" s="5">
        <v>-2.98</v>
      </c>
      <c r="O20" s="5">
        <v>4.12</v>
      </c>
      <c r="P20" s="5">
        <v>29.7</v>
      </c>
      <c r="Q20" s="5">
        <v>27.67</v>
      </c>
      <c r="R20" s="5">
        <v>12.02</v>
      </c>
      <c r="S20" s="5">
        <v>-0.63809102658366612</v>
      </c>
      <c r="T20" s="5">
        <v>-10.37</v>
      </c>
      <c r="U20" s="5">
        <v>304.05181632960517</v>
      </c>
      <c r="V20" s="5">
        <v>42.103362158561168</v>
      </c>
      <c r="W20" s="5">
        <v>8.8068164513391126E-2</v>
      </c>
      <c r="X20" s="5">
        <v>0.13239999999999999</v>
      </c>
      <c r="Y20" s="5">
        <v>0.11534929404361199</v>
      </c>
      <c r="Z20" s="5">
        <v>0.1368</v>
      </c>
    </row>
    <row r="21" spans="1:26" x14ac:dyDescent="0.25">
      <c r="A21" s="4" t="s">
        <v>45</v>
      </c>
      <c r="B21" s="4" t="s">
        <v>231</v>
      </c>
      <c r="C21" s="4" t="s">
        <v>20</v>
      </c>
      <c r="D21" s="5">
        <v>23.24</v>
      </c>
      <c r="E21" s="5">
        <v>32.46</v>
      </c>
      <c r="F21" s="5">
        <v>-7.01</v>
      </c>
      <c r="G21" s="5">
        <v>18.97</v>
      </c>
      <c r="H21" s="5">
        <v>4.3099999999999996</v>
      </c>
      <c r="I21" s="5">
        <v>1.85</v>
      </c>
      <c r="J21" s="5">
        <v>2.1800000000000002</v>
      </c>
      <c r="K21" s="5">
        <v>31.18</v>
      </c>
      <c r="L21" s="5">
        <v>11.85</v>
      </c>
      <c r="M21" s="5">
        <v>1.1000000000000001</v>
      </c>
      <c r="N21" s="5">
        <v>-0.77</v>
      </c>
      <c r="O21" s="5">
        <v>2.88</v>
      </c>
      <c r="P21" s="5">
        <v>32.11</v>
      </c>
      <c r="Q21" s="5">
        <v>20.78</v>
      </c>
      <c r="R21" s="5">
        <v>11.77</v>
      </c>
      <c r="S21" s="5">
        <v>1.020725627137665</v>
      </c>
      <c r="T21" s="5">
        <v>-12.59</v>
      </c>
      <c r="U21" s="5">
        <v>292.21792416203169</v>
      </c>
      <c r="V21" s="5">
        <v>36.373742787403053</v>
      </c>
      <c r="W21" s="5">
        <v>7.3262279688599941E-2</v>
      </c>
      <c r="X21" s="5">
        <v>0.1149</v>
      </c>
      <c r="Y21" s="5">
        <v>9.8885492187923058E-2</v>
      </c>
      <c r="Z21" s="5">
        <v>0.1061</v>
      </c>
    </row>
    <row r="22" spans="1:26" x14ac:dyDescent="0.25">
      <c r="A22" s="4" t="s">
        <v>43</v>
      </c>
      <c r="B22" s="4" t="s">
        <v>231</v>
      </c>
      <c r="C22" s="4" t="s">
        <v>20</v>
      </c>
      <c r="D22" s="5">
        <v>25.02</v>
      </c>
      <c r="E22" s="5">
        <v>19.8</v>
      </c>
      <c r="F22" s="5">
        <v>-6.16</v>
      </c>
      <c r="G22" s="5">
        <v>31.59</v>
      </c>
      <c r="H22" s="5">
        <v>5.58</v>
      </c>
      <c r="I22" s="5">
        <v>-2.5499999999999998</v>
      </c>
      <c r="J22" s="5">
        <v>5.76</v>
      </c>
      <c r="K22" s="5">
        <v>20.64</v>
      </c>
      <c r="L22" s="5">
        <v>10.38</v>
      </c>
      <c r="M22" s="5">
        <v>2.96</v>
      </c>
      <c r="N22" s="5">
        <v>-1.43</v>
      </c>
      <c r="O22" s="5">
        <v>1.67</v>
      </c>
      <c r="P22" s="5">
        <v>30.22</v>
      </c>
      <c r="Q22" s="5">
        <v>19.63</v>
      </c>
      <c r="R22" s="5">
        <v>11.58</v>
      </c>
      <c r="S22" s="5">
        <v>0.59109186515262024</v>
      </c>
      <c r="T22" s="5">
        <v>-9.57</v>
      </c>
      <c r="U22" s="5">
        <v>260.07889334440722</v>
      </c>
      <c r="V22" s="5">
        <v>34.27216206464314</v>
      </c>
      <c r="W22" s="5">
        <v>4.1653400187481517E-2</v>
      </c>
      <c r="X22" s="5">
        <v>5.4699999999999999E-2</v>
      </c>
      <c r="Y22" s="5">
        <v>4.9682076995185197E-2</v>
      </c>
      <c r="Z22" s="5">
        <v>6.8599999999999994E-2</v>
      </c>
    </row>
    <row r="23" spans="1:26" x14ac:dyDescent="0.25">
      <c r="A23" s="4" t="s">
        <v>38</v>
      </c>
      <c r="B23" s="4" t="s">
        <v>231</v>
      </c>
      <c r="C23" s="4" t="s">
        <v>20</v>
      </c>
      <c r="D23" s="5">
        <v>35.74</v>
      </c>
      <c r="E23" s="5">
        <v>1.05</v>
      </c>
      <c r="F23" s="5">
        <v>-2.85</v>
      </c>
      <c r="G23" s="5">
        <v>69.650000000000006</v>
      </c>
      <c r="H23" s="5">
        <v>-3.93</v>
      </c>
      <c r="I23" s="5">
        <v>-5.57</v>
      </c>
      <c r="J23" s="5">
        <v>-2.0499999999999998</v>
      </c>
      <c r="K23" s="5">
        <v>26.45</v>
      </c>
      <c r="L23" s="5">
        <v>16.05</v>
      </c>
      <c r="M23" s="5">
        <v>2.4900000000000002</v>
      </c>
      <c r="N23" s="5">
        <v>-5.53</v>
      </c>
      <c r="O23" s="5">
        <v>6.54</v>
      </c>
      <c r="P23" s="5">
        <v>31.48</v>
      </c>
      <c r="Q23" s="5">
        <v>-6.28</v>
      </c>
      <c r="R23" s="5">
        <v>30.91</v>
      </c>
      <c r="S23" s="5">
        <v>-10.7109520229828</v>
      </c>
      <c r="T23" s="5">
        <v>-10.44</v>
      </c>
      <c r="U23" s="5">
        <v>299.81108144556038</v>
      </c>
      <c r="V23" s="5">
        <v>9.5477079247316254</v>
      </c>
      <c r="W23" s="5">
        <v>2.5715703362549389E-2</v>
      </c>
      <c r="X23" s="5">
        <v>4.3099999999999999E-2</v>
      </c>
      <c r="Y23" s="5">
        <v>3.6413732062518987E-2</v>
      </c>
      <c r="Z23" s="5">
        <v>3.0200000000000001E-2</v>
      </c>
    </row>
    <row r="24" spans="1:26" x14ac:dyDescent="0.25">
      <c r="A24" s="4" t="s">
        <v>47</v>
      </c>
      <c r="B24" s="4" t="s">
        <v>231</v>
      </c>
      <c r="C24" s="4" t="s">
        <v>20</v>
      </c>
      <c r="D24" s="5">
        <v>24</v>
      </c>
      <c r="E24" s="5">
        <v>34.67</v>
      </c>
      <c r="F24" s="5">
        <v>-8.61</v>
      </c>
      <c r="G24" s="5">
        <v>23.11</v>
      </c>
      <c r="H24" s="5">
        <v>5.61</v>
      </c>
      <c r="I24" s="5">
        <v>-0.32</v>
      </c>
      <c r="J24" s="5">
        <v>3.98</v>
      </c>
      <c r="K24" s="5">
        <v>25.74</v>
      </c>
      <c r="L24" s="5">
        <v>12.01</v>
      </c>
      <c r="M24" s="5">
        <v>6.02</v>
      </c>
      <c r="N24" s="5">
        <v>-3.75</v>
      </c>
      <c r="O24" s="5">
        <v>1</v>
      </c>
      <c r="P24" s="5">
        <v>31.67</v>
      </c>
      <c r="Q24" s="5">
        <v>33.99</v>
      </c>
      <c r="R24" s="5">
        <v>6.77</v>
      </c>
      <c r="S24" s="5">
        <v>-1.5966182764025381</v>
      </c>
      <c r="T24" s="5">
        <v>-11.39</v>
      </c>
      <c r="U24" s="5">
        <v>293.07410986927027</v>
      </c>
      <c r="V24" s="5">
        <v>40.776982963755302</v>
      </c>
      <c r="W24" s="5">
        <v>2.406641021624124E-2</v>
      </c>
      <c r="X24" s="5">
        <v>3.1800000000000002E-2</v>
      </c>
      <c r="Y24" s="5">
        <v>2.8825542390862019E-2</v>
      </c>
      <c r="Z24" s="5">
        <v>1.35E-2</v>
      </c>
    </row>
    <row r="25" spans="1:26" x14ac:dyDescent="0.25">
      <c r="A25" s="4" t="s">
        <v>34</v>
      </c>
      <c r="B25" s="4" t="s">
        <v>231</v>
      </c>
      <c r="C25" s="4" t="s">
        <v>20</v>
      </c>
      <c r="D25" s="5">
        <v>5.64</v>
      </c>
      <c r="E25" s="5">
        <v>30.25</v>
      </c>
      <c r="F25" s="5">
        <v>-3.73</v>
      </c>
      <c r="G25" s="5">
        <v>16.37</v>
      </c>
      <c r="H25" s="5">
        <v>5.77</v>
      </c>
      <c r="I25" s="5">
        <v>-2.93</v>
      </c>
      <c r="J25" s="5">
        <v>-0.54</v>
      </c>
      <c r="K25" s="5">
        <v>24.78</v>
      </c>
      <c r="L25" s="5">
        <v>15.15</v>
      </c>
      <c r="M25" s="5">
        <v>5.71</v>
      </c>
      <c r="N25" s="5">
        <v>-6.74</v>
      </c>
      <c r="O25" s="5">
        <v>-3.05</v>
      </c>
      <c r="P25" s="5">
        <v>12.93</v>
      </c>
      <c r="Q25" s="5">
        <v>27.05</v>
      </c>
      <c r="R25" s="5">
        <v>14.73</v>
      </c>
      <c r="S25" s="5">
        <v>-3.6169425978379048</v>
      </c>
      <c r="T25" s="5">
        <v>-20.28</v>
      </c>
      <c r="U25" s="5">
        <v>144.1246696510886</v>
      </c>
      <c r="V25" s="5">
        <v>40.492247972904487</v>
      </c>
      <c r="W25" s="5">
        <v>2.265005659144247E-2</v>
      </c>
      <c r="X25" s="5">
        <v>2.69E-2</v>
      </c>
      <c r="Y25" s="5">
        <v>2.5265406381324029E-2</v>
      </c>
      <c r="Z25" s="5">
        <v>1.77E-2</v>
      </c>
    </row>
    <row r="26" spans="1:26" x14ac:dyDescent="0.25">
      <c r="A26" s="4" t="s">
        <v>42</v>
      </c>
      <c r="B26" s="4" t="s">
        <v>231</v>
      </c>
      <c r="C26" s="4" t="s">
        <v>20</v>
      </c>
      <c r="D26" s="5">
        <v>34.83</v>
      </c>
      <c r="E26" s="5">
        <v>20.2</v>
      </c>
      <c r="F26" s="5">
        <v>-1.1299999999999999</v>
      </c>
      <c r="G26" s="5">
        <v>20.95</v>
      </c>
      <c r="H26" s="5">
        <v>8.57</v>
      </c>
      <c r="I26" s="5">
        <v>-2.48</v>
      </c>
      <c r="J26" s="5">
        <v>1.17</v>
      </c>
      <c r="K26" s="5">
        <v>24.2</v>
      </c>
      <c r="L26" s="5">
        <v>3.99</v>
      </c>
      <c r="M26" s="5">
        <v>5.46</v>
      </c>
      <c r="N26" s="5">
        <v>-4.42</v>
      </c>
      <c r="O26" s="5">
        <v>5.27</v>
      </c>
      <c r="P26" s="5">
        <v>25.71</v>
      </c>
      <c r="Q26" s="5">
        <v>14.06</v>
      </c>
      <c r="R26" s="5">
        <v>7.77</v>
      </c>
      <c r="S26" s="5">
        <v>4.9263916356485851</v>
      </c>
      <c r="T26" s="5">
        <v>-9.41</v>
      </c>
      <c r="U26" s="5">
        <v>257.65072193480847</v>
      </c>
      <c r="V26" s="5">
        <v>28.978103886301309</v>
      </c>
      <c r="W26" s="5">
        <v>1.020977551776304E-2</v>
      </c>
      <c r="X26" s="5">
        <v>1.6899999999999998E-2</v>
      </c>
      <c r="Y26" s="5">
        <v>1.432683673760117E-2</v>
      </c>
      <c r="Z26" s="5">
        <v>8.2000000000000007E-3</v>
      </c>
    </row>
    <row r="27" spans="1:26" x14ac:dyDescent="0.25">
      <c r="A27" s="4" t="s">
        <v>54</v>
      </c>
      <c r="B27" s="4" t="s">
        <v>231</v>
      </c>
      <c r="C27" s="4" t="s">
        <v>52</v>
      </c>
      <c r="D27" s="5">
        <v>2.0499999999999998</v>
      </c>
      <c r="E27" s="5">
        <v>10.24</v>
      </c>
      <c r="F27" s="5">
        <v>0.04</v>
      </c>
      <c r="G27" s="5">
        <v>-3.27</v>
      </c>
      <c r="H27" s="5">
        <v>0.79</v>
      </c>
      <c r="I27" s="5">
        <v>14.72</v>
      </c>
      <c r="J27" s="5">
        <v>0.26</v>
      </c>
      <c r="K27" s="5">
        <v>9.57</v>
      </c>
      <c r="L27" s="5">
        <v>11.37</v>
      </c>
      <c r="M27" s="5">
        <v>14.45</v>
      </c>
      <c r="N27" s="5">
        <v>2.52</v>
      </c>
      <c r="O27" s="5">
        <v>-1.89</v>
      </c>
      <c r="P27" s="5">
        <v>5.58</v>
      </c>
      <c r="Q27" s="5"/>
      <c r="R27" s="5"/>
      <c r="S27" s="5"/>
      <c r="T27" s="5"/>
      <c r="U27" s="5">
        <v>87.176179036298066</v>
      </c>
      <c r="V27" s="5">
        <v>0</v>
      </c>
      <c r="W27" s="5">
        <v>5.1839809121735202E-3</v>
      </c>
      <c r="X27" s="5">
        <v>6.7000000000000002E-3</v>
      </c>
      <c r="Y27" s="5">
        <v>6.116915735451354E-3</v>
      </c>
      <c r="Z27" s="5"/>
    </row>
    <row r="28" spans="1:26" x14ac:dyDescent="0.25">
      <c r="A28" s="4" t="s">
        <v>53</v>
      </c>
      <c r="B28" s="4" t="s">
        <v>231</v>
      </c>
      <c r="C28" s="4" t="s">
        <v>52</v>
      </c>
      <c r="D28" s="5">
        <v>6.36</v>
      </c>
      <c r="E28" s="5">
        <v>14.53</v>
      </c>
      <c r="F28" s="5">
        <v>-1.0900000000000001</v>
      </c>
      <c r="G28" s="5">
        <v>7.54</v>
      </c>
      <c r="H28" s="5">
        <v>3.67</v>
      </c>
      <c r="I28" s="5">
        <v>8.0399999999999991</v>
      </c>
      <c r="J28" s="5">
        <v>7.7</v>
      </c>
      <c r="K28" s="5">
        <v>8.14</v>
      </c>
      <c r="L28" s="5">
        <v>3.85</v>
      </c>
      <c r="M28" s="5">
        <v>21.21</v>
      </c>
      <c r="N28" s="5">
        <v>0.47</v>
      </c>
      <c r="O28" s="5">
        <v>10.71</v>
      </c>
      <c r="P28" s="5">
        <v>2.4500000000000002</v>
      </c>
      <c r="Q28" s="5"/>
      <c r="R28" s="5"/>
      <c r="S28" s="5"/>
      <c r="T28" s="5"/>
      <c r="U28" s="5">
        <v>142.45309579591739</v>
      </c>
      <c r="V28" s="5">
        <v>0</v>
      </c>
      <c r="W28" s="5">
        <v>9.1426850803279676E-3</v>
      </c>
      <c r="X28" s="5">
        <v>1.8E-3</v>
      </c>
      <c r="Y28" s="5">
        <v>4.6241096462799874E-3</v>
      </c>
      <c r="Z28" s="5"/>
    </row>
    <row r="29" spans="1:26" x14ac:dyDescent="0.25">
      <c r="A29" s="4" t="s">
        <v>48</v>
      </c>
      <c r="B29" s="4" t="s">
        <v>231</v>
      </c>
      <c r="C29" s="4" t="s">
        <v>20</v>
      </c>
      <c r="D29" s="5">
        <v>15.38</v>
      </c>
      <c r="E29" s="5">
        <v>27.11</v>
      </c>
      <c r="F29" s="5">
        <v>0.74</v>
      </c>
      <c r="G29" s="5">
        <v>28.85</v>
      </c>
      <c r="H29" s="5">
        <v>8.25</v>
      </c>
      <c r="I29" s="5"/>
      <c r="J29" s="5"/>
      <c r="K29" s="5"/>
      <c r="L29" s="5"/>
      <c r="M29" s="5"/>
      <c r="N29" s="5"/>
      <c r="O29" s="5"/>
      <c r="P29" s="5"/>
      <c r="Q29" s="5">
        <v>11.78</v>
      </c>
      <c r="R29" s="5">
        <v>-1.2</v>
      </c>
      <c r="S29" s="5">
        <v>-1.732663428278997</v>
      </c>
      <c r="T29" s="5">
        <v>-9.31</v>
      </c>
      <c r="U29" s="5">
        <v>106.07462953562541</v>
      </c>
      <c r="V29" s="5">
        <v>8.5251100740312893</v>
      </c>
      <c r="W29" s="5">
        <v>3.3936080928564471E-3</v>
      </c>
      <c r="X29" s="5"/>
      <c r="Y29" s="5">
        <v>1.3052338818678639E-3</v>
      </c>
      <c r="Z29" s="5">
        <v>3.7699999999999997E-2</v>
      </c>
    </row>
    <row r="30" spans="1:26" x14ac:dyDescent="0.25">
      <c r="A30" s="4" t="s">
        <v>36</v>
      </c>
      <c r="B30" s="4" t="s">
        <v>231</v>
      </c>
      <c r="C30" s="4" t="s">
        <v>20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>
        <v>26.79</v>
      </c>
      <c r="R30" s="5">
        <v>10.42</v>
      </c>
      <c r="S30" s="5">
        <v>5.971372095729123</v>
      </c>
      <c r="T30" s="5">
        <v>-6.51</v>
      </c>
      <c r="U30" s="5">
        <v>0</v>
      </c>
      <c r="V30" s="5">
        <v>48.361529579449211</v>
      </c>
      <c r="W30" s="5"/>
      <c r="X30" s="5"/>
      <c r="Y30" s="5">
        <v>0</v>
      </c>
      <c r="Z30" s="5">
        <v>8.8000000000000005E-3</v>
      </c>
    </row>
    <row r="31" spans="1:26" x14ac:dyDescent="0.25">
      <c r="A31" s="4" t="s">
        <v>50</v>
      </c>
      <c r="B31" s="4" t="s">
        <v>231</v>
      </c>
      <c r="C31" s="4" t="s">
        <v>20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v>17.010000000000002</v>
      </c>
      <c r="R31" s="5">
        <v>17.36</v>
      </c>
      <c r="S31" s="5">
        <v>0.49764147528358649</v>
      </c>
      <c r="T31" s="5">
        <v>-10.69</v>
      </c>
      <c r="U31" s="5">
        <v>0</v>
      </c>
      <c r="V31" s="5">
        <v>38.006311884613183</v>
      </c>
      <c r="W31" s="5"/>
      <c r="X31" s="5"/>
      <c r="Y31" s="5">
        <v>0</v>
      </c>
      <c r="Z31" s="5">
        <v>3.9600000000000003E-2</v>
      </c>
    </row>
    <row r="32" spans="1:26" x14ac:dyDescent="0.25">
      <c r="A32" s="4" t="s">
        <v>144</v>
      </c>
      <c r="B32" s="4" t="s">
        <v>234</v>
      </c>
      <c r="C32" s="4" t="s">
        <v>20</v>
      </c>
      <c r="D32" s="5">
        <v>16.87</v>
      </c>
      <c r="E32" s="5">
        <v>4.8899999999999997</v>
      </c>
      <c r="F32" s="5">
        <v>-3.45</v>
      </c>
      <c r="G32" s="5">
        <v>18.920000000000002</v>
      </c>
      <c r="H32" s="5">
        <v>7.81</v>
      </c>
      <c r="I32" s="5">
        <v>4.7</v>
      </c>
      <c r="J32" s="5">
        <v>17.149999999999999</v>
      </c>
      <c r="K32" s="5">
        <v>-4.54</v>
      </c>
      <c r="L32" s="5">
        <v>8.1</v>
      </c>
      <c r="M32" s="5">
        <v>12.19</v>
      </c>
      <c r="N32" s="5">
        <v>-8.44</v>
      </c>
      <c r="O32" s="5">
        <v>8.43</v>
      </c>
      <c r="P32" s="5">
        <v>6.05</v>
      </c>
      <c r="Q32" s="5">
        <v>26.93</v>
      </c>
      <c r="R32" s="5">
        <v>-3.72</v>
      </c>
      <c r="S32" s="5">
        <v>26.1830307745991</v>
      </c>
      <c r="T32" s="5">
        <v>-7.83</v>
      </c>
      <c r="U32" s="5">
        <v>126.86082932800591</v>
      </c>
      <c r="V32" s="5">
        <v>54.206015662404873</v>
      </c>
      <c r="W32" s="5">
        <v>1.0617603473612189</v>
      </c>
      <c r="X32" s="5">
        <v>0.89249999999999996</v>
      </c>
      <c r="Y32" s="5">
        <v>0.95760013360046892</v>
      </c>
      <c r="Z32" s="5">
        <v>0.61709999999999998</v>
      </c>
    </row>
    <row r="33" spans="1:26" x14ac:dyDescent="0.25">
      <c r="A33" s="4" t="s">
        <v>147</v>
      </c>
      <c r="B33" s="4" t="s">
        <v>234</v>
      </c>
      <c r="C33" s="4" t="s">
        <v>52</v>
      </c>
      <c r="D33" s="5">
        <v>17.989999999999998</v>
      </c>
      <c r="E33" s="5">
        <v>-0.01</v>
      </c>
      <c r="F33" s="5">
        <v>4.2699999999999996</v>
      </c>
      <c r="G33" s="5">
        <v>4.41</v>
      </c>
      <c r="H33" s="5">
        <v>8.93</v>
      </c>
      <c r="I33" s="5">
        <v>6.28</v>
      </c>
      <c r="J33" s="5">
        <v>14.58</v>
      </c>
      <c r="K33" s="5">
        <v>5.73</v>
      </c>
      <c r="L33" s="5">
        <v>9.34</v>
      </c>
      <c r="M33" s="5">
        <v>12.72</v>
      </c>
      <c r="N33" s="5">
        <v>-2.61</v>
      </c>
      <c r="O33" s="5">
        <v>4.17</v>
      </c>
      <c r="P33" s="5">
        <v>-1.25</v>
      </c>
      <c r="Q33" s="5">
        <v>9.7899999999999991</v>
      </c>
      <c r="R33" s="5">
        <v>14.89</v>
      </c>
      <c r="S33" s="5">
        <v>17.73437701022414</v>
      </c>
      <c r="T33" s="5">
        <v>0.57999999999999996</v>
      </c>
      <c r="U33" s="5">
        <v>122.4249605716106</v>
      </c>
      <c r="V33" s="5">
        <v>48.507471767682382</v>
      </c>
      <c r="W33" s="5">
        <v>0.45233682998873148</v>
      </c>
      <c r="X33" s="5">
        <v>0.48139999999999999</v>
      </c>
      <c r="Y33" s="5">
        <v>0.47022185768797359</v>
      </c>
      <c r="Z33" s="5">
        <v>0.48549999999999999</v>
      </c>
    </row>
    <row r="34" spans="1:26" x14ac:dyDescent="0.25">
      <c r="A34" s="4" t="s">
        <v>149</v>
      </c>
      <c r="B34" s="4" t="s">
        <v>234</v>
      </c>
      <c r="C34" s="4" t="s">
        <v>52</v>
      </c>
      <c r="D34" s="5">
        <v>9.83</v>
      </c>
      <c r="E34" s="5">
        <v>-2.09</v>
      </c>
      <c r="F34" s="5">
        <v>-2.5499999999999998</v>
      </c>
      <c r="G34" s="5">
        <v>1.93</v>
      </c>
      <c r="H34" s="5">
        <v>5.46</v>
      </c>
      <c r="I34" s="5">
        <v>3.52</v>
      </c>
      <c r="J34" s="5">
        <v>10.38</v>
      </c>
      <c r="K34" s="5">
        <v>9.91</v>
      </c>
      <c r="L34" s="5">
        <v>6.86</v>
      </c>
      <c r="M34" s="5">
        <v>15.1</v>
      </c>
      <c r="N34" s="5">
        <v>0.37</v>
      </c>
      <c r="O34" s="5">
        <v>5.56</v>
      </c>
      <c r="P34" s="5">
        <v>-1.03</v>
      </c>
      <c r="Q34" s="5">
        <v>2.69</v>
      </c>
      <c r="R34" s="5">
        <v>15.61</v>
      </c>
      <c r="S34" s="5">
        <v>20.80662586956646</v>
      </c>
      <c r="T34" s="5">
        <v>6.62</v>
      </c>
      <c r="U34" s="5">
        <v>82.460516198256755</v>
      </c>
      <c r="V34" s="5">
        <v>43.421516298319737</v>
      </c>
      <c r="W34" s="5">
        <v>0.21956239400428779</v>
      </c>
      <c r="X34" s="5">
        <v>0.2306</v>
      </c>
      <c r="Y34" s="5">
        <v>0.22635476692472609</v>
      </c>
      <c r="Z34" s="5">
        <v>0.14899999999999999</v>
      </c>
    </row>
    <row r="35" spans="1:26" x14ac:dyDescent="0.25">
      <c r="A35" s="4" t="s">
        <v>146</v>
      </c>
      <c r="B35" s="4" t="s">
        <v>234</v>
      </c>
      <c r="C35" s="4" t="s">
        <v>20</v>
      </c>
      <c r="D35" s="5">
        <v>46.31</v>
      </c>
      <c r="E35" s="5">
        <v>-9.9600000000000009</v>
      </c>
      <c r="F35" s="5">
        <v>2.74</v>
      </c>
      <c r="G35" s="5">
        <v>6.25</v>
      </c>
      <c r="H35" s="5">
        <v>9.5299999999999994</v>
      </c>
      <c r="I35" s="5">
        <v>11.28</v>
      </c>
      <c r="J35" s="5">
        <v>20.58</v>
      </c>
      <c r="K35" s="5">
        <v>6.66</v>
      </c>
      <c r="L35" s="5">
        <v>-0.54</v>
      </c>
      <c r="M35" s="5">
        <v>26.13</v>
      </c>
      <c r="N35" s="5">
        <v>-9.56</v>
      </c>
      <c r="O35" s="5">
        <v>4.0999999999999996</v>
      </c>
      <c r="P35" s="5">
        <v>-3.5</v>
      </c>
      <c r="Q35" s="5">
        <v>18.29</v>
      </c>
      <c r="R35" s="5">
        <v>7.01</v>
      </c>
      <c r="S35" s="5">
        <v>21.451582156859999</v>
      </c>
      <c r="T35" s="5">
        <v>-5.1100000000000003</v>
      </c>
      <c r="U35" s="5">
        <v>156.92745052377239</v>
      </c>
      <c r="V35" s="5">
        <v>53.735998398337529</v>
      </c>
      <c r="W35" s="5">
        <v>0.26035355008021949</v>
      </c>
      <c r="X35" s="5">
        <v>0.19939999999999999</v>
      </c>
      <c r="Y35" s="5">
        <v>0.22284367310777681</v>
      </c>
      <c r="Z35" s="5">
        <v>0.18290000000000001</v>
      </c>
    </row>
    <row r="36" spans="1:26" x14ac:dyDescent="0.25">
      <c r="A36" s="4" t="s">
        <v>150</v>
      </c>
      <c r="B36" s="4" t="s">
        <v>234</v>
      </c>
      <c r="C36" s="4" t="s">
        <v>64</v>
      </c>
      <c r="D36" s="5">
        <v>6.77</v>
      </c>
      <c r="E36" s="5">
        <v>6.77</v>
      </c>
      <c r="F36" s="5">
        <v>4.5199999999999996</v>
      </c>
      <c r="G36" s="5">
        <v>-0.28999999999999998</v>
      </c>
      <c r="H36" s="5">
        <v>10.43</v>
      </c>
      <c r="I36" s="5">
        <v>3.41</v>
      </c>
      <c r="J36" s="5">
        <v>7.97</v>
      </c>
      <c r="K36" s="5">
        <v>0.15</v>
      </c>
      <c r="L36" s="5">
        <v>14.63</v>
      </c>
      <c r="M36" s="5">
        <v>55.17</v>
      </c>
      <c r="N36" s="5">
        <v>7.66</v>
      </c>
      <c r="O36" s="5">
        <v>2.99</v>
      </c>
      <c r="P36" s="5">
        <v>-0.56000000000000005</v>
      </c>
      <c r="Q36" s="5">
        <v>7.56</v>
      </c>
      <c r="R36" s="5">
        <v>6.68</v>
      </c>
      <c r="S36" s="5">
        <v>22.366106576745889</v>
      </c>
      <c r="T36" s="5">
        <v>0.35</v>
      </c>
      <c r="U36" s="5">
        <v>187.71126720887409</v>
      </c>
      <c r="V36" s="5">
        <v>40.408998780775619</v>
      </c>
      <c r="W36" s="5">
        <v>5.2582082668960917E-2</v>
      </c>
      <c r="X36" s="5">
        <v>2.2100000000000002E-2</v>
      </c>
      <c r="Y36" s="5">
        <v>3.3823877949600352E-2</v>
      </c>
      <c r="Z36" s="5">
        <v>5.8500000000000003E-2</v>
      </c>
    </row>
    <row r="37" spans="1:26" x14ac:dyDescent="0.25">
      <c r="A37" s="4" t="s">
        <v>145</v>
      </c>
      <c r="B37" s="4" t="s">
        <v>234</v>
      </c>
      <c r="C37" s="4" t="s">
        <v>52</v>
      </c>
      <c r="D37" s="5">
        <v>34.89</v>
      </c>
      <c r="E37" s="5">
        <v>-10.16</v>
      </c>
      <c r="F37" s="5">
        <v>4.82</v>
      </c>
      <c r="G37" s="5">
        <v>7.02</v>
      </c>
      <c r="H37" s="5">
        <v>7.75</v>
      </c>
      <c r="I37" s="5">
        <v>8.48</v>
      </c>
      <c r="J37" s="5">
        <v>9.32</v>
      </c>
      <c r="K37" s="5">
        <v>4.16</v>
      </c>
      <c r="L37" s="5">
        <v>3.48</v>
      </c>
      <c r="M37" s="5">
        <v>53.95</v>
      </c>
      <c r="N37" s="5">
        <v>-15.54</v>
      </c>
      <c r="O37" s="5">
        <v>2.69</v>
      </c>
      <c r="P37" s="5">
        <v>-1.28</v>
      </c>
      <c r="Q37" s="5">
        <v>14</v>
      </c>
      <c r="R37" s="5">
        <v>4.33</v>
      </c>
      <c r="S37" s="5">
        <v>35.755465318934448</v>
      </c>
      <c r="T37" s="5">
        <v>-13.59</v>
      </c>
      <c r="U37" s="5">
        <v>146.80084394344871</v>
      </c>
      <c r="V37" s="5">
        <v>61.462391742658532</v>
      </c>
      <c r="W37" s="5">
        <v>2.3139027993430018E-2</v>
      </c>
      <c r="X37" s="5">
        <v>1.5299999999999999E-2</v>
      </c>
      <c r="Y37" s="5">
        <v>1.8315010766703849E-2</v>
      </c>
      <c r="Z37" s="5">
        <v>1.9300000000000001E-2</v>
      </c>
    </row>
    <row r="38" spans="1:26" x14ac:dyDescent="0.25">
      <c r="A38" s="4" t="s">
        <v>151</v>
      </c>
      <c r="B38" s="4" t="s">
        <v>234</v>
      </c>
      <c r="C38" s="4" t="s">
        <v>56</v>
      </c>
      <c r="D38" s="5">
        <v>0.68</v>
      </c>
      <c r="E38" s="5">
        <v>3.11</v>
      </c>
      <c r="F38" s="5">
        <v>3.74</v>
      </c>
      <c r="G38" s="5">
        <v>3.07</v>
      </c>
      <c r="H38" s="5">
        <v>3.18</v>
      </c>
      <c r="I38" s="5"/>
      <c r="J38" s="5"/>
      <c r="K38" s="5"/>
      <c r="L38" s="5"/>
      <c r="M38" s="5"/>
      <c r="N38" s="5"/>
      <c r="O38" s="5"/>
      <c r="P38" s="5"/>
      <c r="Q38" s="5">
        <v>9.01</v>
      </c>
      <c r="R38" s="5">
        <v>9.39</v>
      </c>
      <c r="S38" s="5">
        <v>12.281781037464141</v>
      </c>
      <c r="T38" s="5">
        <v>9.6199999999999992</v>
      </c>
      <c r="U38" s="5">
        <v>14.52967728050483</v>
      </c>
      <c r="V38" s="5">
        <v>33.891576405829078</v>
      </c>
      <c r="W38" s="5">
        <v>2.152501065576436E-2</v>
      </c>
      <c r="X38" s="5"/>
      <c r="Y38" s="5">
        <v>8.2788502522170605E-3</v>
      </c>
      <c r="Z38" s="5">
        <v>1.0500000000000001E-2</v>
      </c>
    </row>
    <row r="39" spans="1:26" x14ac:dyDescent="0.25">
      <c r="A39" s="4" t="s">
        <v>143</v>
      </c>
      <c r="B39" s="4" t="s">
        <v>234</v>
      </c>
      <c r="C39" s="4" t="s">
        <v>52</v>
      </c>
      <c r="D39" s="5">
        <v>10.98</v>
      </c>
      <c r="E39" s="5">
        <v>-0.04</v>
      </c>
      <c r="F39" s="5">
        <v>1.91</v>
      </c>
      <c r="G39" s="5">
        <v>2.84</v>
      </c>
      <c r="H39" s="5">
        <v>11.74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>
        <v>29.914762740390781</v>
      </c>
      <c r="V39" s="5">
        <v>0</v>
      </c>
      <c r="W39" s="5">
        <v>1.38226044697009E-2</v>
      </c>
      <c r="X39" s="5"/>
      <c r="Y39" s="5">
        <v>5.316386334500346E-3</v>
      </c>
      <c r="Z39" s="5"/>
    </row>
    <row r="40" spans="1:26" x14ac:dyDescent="0.25">
      <c r="A40" s="4" t="s">
        <v>148</v>
      </c>
      <c r="B40" s="4" t="s">
        <v>234</v>
      </c>
      <c r="C40" s="4" t="s">
        <v>52</v>
      </c>
      <c r="D40" s="5">
        <v>14.54</v>
      </c>
      <c r="E40" s="5">
        <v>1.02</v>
      </c>
      <c r="F40" s="5">
        <v>13.52</v>
      </c>
      <c r="G40" s="5">
        <v>6.87</v>
      </c>
      <c r="H40" s="5">
        <v>2.94</v>
      </c>
      <c r="I40" s="5">
        <v>13.6</v>
      </c>
      <c r="J40" s="5">
        <v>6.38</v>
      </c>
      <c r="K40" s="5">
        <v>2.63</v>
      </c>
      <c r="L40" s="5">
        <v>8.81</v>
      </c>
      <c r="M40" s="5">
        <v>38.74</v>
      </c>
      <c r="N40" s="5">
        <v>4.95</v>
      </c>
      <c r="O40" s="5">
        <v>2.57</v>
      </c>
      <c r="P40" s="5">
        <v>-6.96</v>
      </c>
      <c r="Q40" s="5"/>
      <c r="R40" s="5"/>
      <c r="S40" s="5"/>
      <c r="T40" s="5"/>
      <c r="U40" s="5">
        <v>170.97707189230951</v>
      </c>
      <c r="V40" s="5">
        <v>0</v>
      </c>
      <c r="W40" s="5">
        <v>6.3162975248570964E-3</v>
      </c>
      <c r="X40" s="5">
        <v>2.3E-3</v>
      </c>
      <c r="Y40" s="5">
        <v>3.8447298172527289E-3</v>
      </c>
      <c r="Z40" s="5"/>
    </row>
    <row r="41" spans="1:26" x14ac:dyDescent="0.25">
      <c r="A41" s="4" t="s">
        <v>152</v>
      </c>
      <c r="B41" s="4" t="s">
        <v>234</v>
      </c>
      <c r="C41" s="4" t="s">
        <v>56</v>
      </c>
      <c r="D41" s="5">
        <v>-0.28999999999999998</v>
      </c>
      <c r="E41" s="5">
        <v>-2.66</v>
      </c>
      <c r="F41" s="5">
        <v>4.45</v>
      </c>
      <c r="G41" s="5">
        <v>2.94</v>
      </c>
      <c r="H41" s="5">
        <v>2.68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>
        <v>7.1540342310311473</v>
      </c>
      <c r="V41" s="5">
        <v>0</v>
      </c>
      <c r="W41" s="5">
        <v>3.688219901181294E-3</v>
      </c>
      <c r="X41" s="5"/>
      <c r="Y41" s="5">
        <v>1.418546115838959E-3</v>
      </c>
      <c r="Z41" s="5"/>
    </row>
    <row r="42" spans="1:26" x14ac:dyDescent="0.25">
      <c r="A42" s="4" t="s">
        <v>153</v>
      </c>
      <c r="B42" s="4" t="s">
        <v>234</v>
      </c>
      <c r="C42" s="4" t="s">
        <v>52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>
        <v>11.37</v>
      </c>
      <c r="R42" s="5">
        <v>17.47</v>
      </c>
      <c r="S42" s="5">
        <v>17.286425679318629</v>
      </c>
      <c r="T42" s="5">
        <v>2.56</v>
      </c>
      <c r="U42" s="5">
        <v>0</v>
      </c>
      <c r="V42" s="5">
        <v>53.44153686020843</v>
      </c>
      <c r="W42" s="5"/>
      <c r="X42" s="5"/>
      <c r="Y42" s="5">
        <v>0</v>
      </c>
      <c r="Z42" s="5">
        <v>4.9000000000000002E-2</v>
      </c>
    </row>
    <row r="43" spans="1:26" x14ac:dyDescent="0.25">
      <c r="A43" s="2" t="s">
        <v>57</v>
      </c>
      <c r="B43" s="2" t="s">
        <v>232</v>
      </c>
      <c r="C43" s="2" t="s">
        <v>56</v>
      </c>
      <c r="D43" s="3">
        <v>0.87</v>
      </c>
      <c r="E43" s="3">
        <v>2.9</v>
      </c>
      <c r="F43" s="3">
        <v>3.78</v>
      </c>
      <c r="G43" s="3">
        <v>7.34</v>
      </c>
      <c r="H43" s="3">
        <v>9.74</v>
      </c>
      <c r="I43" s="3">
        <v>10.88</v>
      </c>
      <c r="J43" s="3">
        <v>10.74</v>
      </c>
      <c r="K43" s="3">
        <v>8.6300000000000008</v>
      </c>
      <c r="L43" s="3">
        <v>9.5399999999999991</v>
      </c>
      <c r="M43" s="3">
        <v>13.57</v>
      </c>
      <c r="N43" s="3">
        <v>0.99</v>
      </c>
      <c r="O43" s="3">
        <v>1.92</v>
      </c>
      <c r="P43" s="3">
        <v>2.1800000000000002</v>
      </c>
      <c r="Q43" s="3">
        <v>6.84</v>
      </c>
      <c r="R43" s="3">
        <v>7.96</v>
      </c>
      <c r="S43" s="3">
        <v>22.396937445985859</v>
      </c>
      <c r="T43" s="3">
        <v>6.1</v>
      </c>
      <c r="U43" s="3">
        <v>121.4446399353223</v>
      </c>
      <c r="V43" s="3">
        <v>41.178091449487681</v>
      </c>
      <c r="W43" s="3">
        <v>0.14453093395457131</v>
      </c>
      <c r="X43" s="3">
        <v>0.12690000000000001</v>
      </c>
      <c r="Y43" s="3">
        <v>0.13368112844406591</v>
      </c>
      <c r="Z43" s="3">
        <v>0.1062</v>
      </c>
    </row>
    <row r="44" spans="1:26" x14ac:dyDescent="0.25">
      <c r="A44" s="2" t="s">
        <v>55</v>
      </c>
      <c r="B44" s="2" t="s">
        <v>232</v>
      </c>
      <c r="C44" s="2" t="s">
        <v>56</v>
      </c>
      <c r="D44" s="3">
        <v>0.91</v>
      </c>
      <c r="E44" s="3">
        <v>5.59</v>
      </c>
      <c r="F44" s="3">
        <v>5.33</v>
      </c>
      <c r="G44" s="3">
        <v>0.25</v>
      </c>
      <c r="H44" s="3">
        <v>0.97</v>
      </c>
      <c r="I44" s="3">
        <v>3.71</v>
      </c>
      <c r="J44" s="3">
        <v>0.56000000000000005</v>
      </c>
      <c r="K44" s="3">
        <v>8.3800000000000008</v>
      </c>
      <c r="L44" s="3">
        <v>12.27</v>
      </c>
      <c r="M44" s="3">
        <v>19.2</v>
      </c>
      <c r="N44" s="3">
        <v>-6.51</v>
      </c>
      <c r="O44" s="3">
        <v>-1.49</v>
      </c>
      <c r="P44" s="3">
        <v>-7.46</v>
      </c>
      <c r="Q44" s="3">
        <v>6.53</v>
      </c>
      <c r="R44" s="3">
        <v>7.1</v>
      </c>
      <c r="S44" s="3">
        <v>13.562159480684061</v>
      </c>
      <c r="T44" s="3">
        <v>3.05</v>
      </c>
      <c r="U44" s="3">
        <v>46.452171487157223</v>
      </c>
      <c r="V44" s="3">
        <v>29.56719005790157</v>
      </c>
      <c r="W44" s="3">
        <v>9.17669330199858E-2</v>
      </c>
      <c r="X44" s="3">
        <v>0.15359999999999999</v>
      </c>
      <c r="Y44" s="3">
        <v>0.129818051161533</v>
      </c>
      <c r="Z44" s="3">
        <v>0.18160000000000001</v>
      </c>
    </row>
    <row r="45" spans="1:26" x14ac:dyDescent="0.25">
      <c r="A45" s="4" t="s">
        <v>58</v>
      </c>
      <c r="B45" s="4" t="s">
        <v>59</v>
      </c>
      <c r="C45" s="4" t="s">
        <v>20</v>
      </c>
      <c r="D45" s="5">
        <v>11.73</v>
      </c>
      <c r="E45" s="5">
        <v>3.56</v>
      </c>
      <c r="F45" s="5">
        <v>-0.3</v>
      </c>
      <c r="G45" s="5">
        <v>2.5</v>
      </c>
      <c r="H45" s="5">
        <v>25.11</v>
      </c>
      <c r="I45" s="5">
        <v>12.24</v>
      </c>
      <c r="J45" s="5">
        <v>-5.45</v>
      </c>
      <c r="K45" s="5">
        <v>6.6</v>
      </c>
      <c r="L45" s="5">
        <v>11.21</v>
      </c>
      <c r="M45" s="5">
        <v>20.34</v>
      </c>
      <c r="N45" s="5">
        <v>6.59</v>
      </c>
      <c r="O45" s="5">
        <v>-8.2200000000000006</v>
      </c>
      <c r="P45" s="5">
        <v>-7.39</v>
      </c>
      <c r="Q45" s="5">
        <v>7.7</v>
      </c>
      <c r="R45" s="5">
        <v>50.24</v>
      </c>
      <c r="S45" s="5">
        <v>13.52465211858747</v>
      </c>
      <c r="T45" s="5">
        <v>-9.07</v>
      </c>
      <c r="U45" s="5">
        <v>102.9156445446405</v>
      </c>
      <c r="V45" s="5">
        <v>83.692514018374169</v>
      </c>
      <c r="W45" s="5">
        <v>0.2747909445743042</v>
      </c>
      <c r="X45" s="5">
        <v>0.33429999999999999</v>
      </c>
      <c r="Y45" s="5">
        <v>0.31141190175934769</v>
      </c>
      <c r="Z45" s="5">
        <v>0.28389999999999999</v>
      </c>
    </row>
    <row r="46" spans="1:26" x14ac:dyDescent="0.25">
      <c r="A46" s="4" t="s">
        <v>60</v>
      </c>
      <c r="B46" s="4" t="s">
        <v>59</v>
      </c>
      <c r="C46" s="4" t="s">
        <v>20</v>
      </c>
      <c r="D46" s="5">
        <v>14.47</v>
      </c>
      <c r="E46" s="5">
        <v>-3.53</v>
      </c>
      <c r="F46" s="5">
        <v>-0.12</v>
      </c>
      <c r="G46" s="5">
        <v>-2.85</v>
      </c>
      <c r="H46" s="5">
        <v>6.67</v>
      </c>
      <c r="I46" s="5">
        <v>9.83</v>
      </c>
      <c r="J46" s="5">
        <v>3.76</v>
      </c>
      <c r="K46" s="5">
        <v>5.38</v>
      </c>
      <c r="L46" s="5">
        <v>7.11</v>
      </c>
      <c r="M46" s="5">
        <v>17.190000000000001</v>
      </c>
      <c r="N46" s="5">
        <v>3.68</v>
      </c>
      <c r="O46" s="5">
        <v>6.87</v>
      </c>
      <c r="P46" s="5">
        <v>-3.75</v>
      </c>
      <c r="Q46" s="5">
        <v>5.33</v>
      </c>
      <c r="R46" s="5">
        <v>12.77</v>
      </c>
      <c r="S46" s="5">
        <v>18.758367367804599</v>
      </c>
      <c r="T46" s="5">
        <v>-3.91</v>
      </c>
      <c r="U46" s="5">
        <v>83.750633751262228</v>
      </c>
      <c r="V46" s="5">
        <v>41.061950000613081</v>
      </c>
      <c r="W46" s="5">
        <v>1.904949528752433E-2</v>
      </c>
      <c r="X46" s="5">
        <v>1.6199999999999999E-2</v>
      </c>
      <c r="Y46" s="5">
        <v>1.7295959725970901E-2</v>
      </c>
      <c r="Z46" s="5">
        <v>8.0999999999999996E-3</v>
      </c>
    </row>
    <row r="47" spans="1:26" x14ac:dyDescent="0.25">
      <c r="A47" s="2" t="s">
        <v>61</v>
      </c>
      <c r="B47" s="2" t="s">
        <v>62</v>
      </c>
      <c r="C47" s="2" t="s">
        <v>20</v>
      </c>
      <c r="D47" s="3">
        <v>56.7</v>
      </c>
      <c r="E47" s="3">
        <v>14.87</v>
      </c>
      <c r="F47" s="3">
        <v>53.8</v>
      </c>
      <c r="G47" s="3">
        <v>-44.7</v>
      </c>
      <c r="H47" s="3">
        <v>23.33</v>
      </c>
      <c r="I47" s="3">
        <v>30.91</v>
      </c>
      <c r="J47" s="3">
        <v>-7.9</v>
      </c>
      <c r="K47" s="3">
        <v>23.61</v>
      </c>
      <c r="L47" s="3">
        <v>60.61</v>
      </c>
      <c r="M47" s="3">
        <v>-36.5</v>
      </c>
      <c r="N47" s="3">
        <v>-0.72</v>
      </c>
      <c r="O47" s="3">
        <v>36.71</v>
      </c>
      <c r="P47" s="3">
        <v>-9.2200000000000006</v>
      </c>
      <c r="Q47" s="3">
        <v>14.49</v>
      </c>
      <c r="R47" s="3">
        <v>18.3</v>
      </c>
      <c r="S47" s="3">
        <v>130.13371804191391</v>
      </c>
      <c r="T47" s="3">
        <v>-25.32</v>
      </c>
      <c r="U47" s="3">
        <v>253.5984990671729</v>
      </c>
      <c r="V47" s="3">
        <v>211.69695094905961</v>
      </c>
      <c r="W47" s="3">
        <v>0.10024336180715759</v>
      </c>
      <c r="X47" s="3">
        <v>0.1145</v>
      </c>
      <c r="Y47" s="3">
        <v>0.1090166776181376</v>
      </c>
      <c r="Z47" s="3">
        <v>0.1027</v>
      </c>
    </row>
    <row r="48" spans="1:26" x14ac:dyDescent="0.25">
      <c r="A48" s="2" t="s">
        <v>69</v>
      </c>
      <c r="B48" s="2" t="s">
        <v>68</v>
      </c>
      <c r="C48" s="2" t="s">
        <v>64</v>
      </c>
      <c r="D48" s="3">
        <v>-28.69</v>
      </c>
      <c r="E48" s="3">
        <v>12.72</v>
      </c>
      <c r="F48" s="3">
        <v>63.04</v>
      </c>
      <c r="G48" s="3">
        <v>25.29</v>
      </c>
      <c r="H48" s="3">
        <v>-1.3</v>
      </c>
      <c r="I48" s="3">
        <v>-8.74</v>
      </c>
      <c r="J48" s="3">
        <v>-9.39</v>
      </c>
      <c r="K48" s="3">
        <v>-0.02</v>
      </c>
      <c r="L48" s="3">
        <v>29.99</v>
      </c>
      <c r="M48" s="3">
        <v>25.3</v>
      </c>
      <c r="N48" s="3">
        <v>-22.32</v>
      </c>
      <c r="O48" s="3">
        <v>-6.36</v>
      </c>
      <c r="P48" s="3">
        <v>3.47</v>
      </c>
      <c r="Q48" s="3">
        <v>25.24</v>
      </c>
      <c r="R48" s="3">
        <v>37.549999999999997</v>
      </c>
      <c r="S48" s="3">
        <v>0.91405577925019088</v>
      </c>
      <c r="T48" s="3">
        <v>6.17</v>
      </c>
      <c r="U48" s="3">
        <v>64.246059171300459</v>
      </c>
      <c r="V48" s="3">
        <v>73.842242136386744</v>
      </c>
      <c r="W48" s="3">
        <v>0.22999357533723969</v>
      </c>
      <c r="X48" s="3">
        <v>0.249</v>
      </c>
      <c r="Y48" s="3">
        <v>0.24168983666816909</v>
      </c>
      <c r="Z48" s="3">
        <v>9.2700000000000005E-2</v>
      </c>
    </row>
    <row r="49" spans="1:26" x14ac:dyDescent="0.25">
      <c r="A49" s="2" t="s">
        <v>67</v>
      </c>
      <c r="B49" s="2" t="s">
        <v>68</v>
      </c>
      <c r="C49" s="2" t="s">
        <v>64</v>
      </c>
      <c r="D49" s="3">
        <v>-22.74</v>
      </c>
      <c r="E49" s="3">
        <v>13.09</v>
      </c>
      <c r="F49" s="3">
        <v>52.99</v>
      </c>
      <c r="G49" s="3">
        <v>22</v>
      </c>
      <c r="H49" s="3">
        <v>2.78</v>
      </c>
      <c r="I49" s="3">
        <v>-3.22</v>
      </c>
      <c r="J49" s="3">
        <v>-14.47</v>
      </c>
      <c r="K49" s="3">
        <v>-2.29</v>
      </c>
      <c r="L49" s="3">
        <v>30.3</v>
      </c>
      <c r="M49" s="3">
        <v>23.62</v>
      </c>
      <c r="N49" s="3">
        <v>-18.21</v>
      </c>
      <c r="O49" s="3">
        <v>-5.93</v>
      </c>
      <c r="P49" s="3">
        <v>10.16</v>
      </c>
      <c r="Q49" s="3">
        <v>12.11</v>
      </c>
      <c r="R49" s="3">
        <v>47.87</v>
      </c>
      <c r="S49" s="3">
        <v>-2.3211016161256741</v>
      </c>
      <c r="T49" s="3">
        <v>11.2</v>
      </c>
      <c r="U49" s="3">
        <v>85.081041212905092</v>
      </c>
      <c r="V49" s="3">
        <v>61.929203050807423</v>
      </c>
      <c r="W49" s="3">
        <v>0.30751414107830138</v>
      </c>
      <c r="X49" s="3">
        <v>9.3200000000000005E-2</v>
      </c>
      <c r="Y49" s="3">
        <v>0.17562851579934671</v>
      </c>
      <c r="Z49" s="3">
        <v>8.7999999999999995E-2</v>
      </c>
    </row>
    <row r="50" spans="1:26" x14ac:dyDescent="0.25">
      <c r="A50" s="2" t="s">
        <v>70</v>
      </c>
      <c r="B50" s="2" t="s">
        <v>68</v>
      </c>
      <c r="C50" s="2" t="s">
        <v>64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>
        <v>7.0000000000000007E-2</v>
      </c>
      <c r="R50" s="3">
        <v>28.07</v>
      </c>
      <c r="S50" s="3">
        <v>15.294521386258859</v>
      </c>
      <c r="T50" s="3">
        <v>9.07</v>
      </c>
      <c r="U50" s="3">
        <v>0</v>
      </c>
      <c r="V50" s="3">
        <v>47.761053924859247</v>
      </c>
      <c r="W50" s="3"/>
      <c r="X50" s="3"/>
      <c r="Y50" s="3">
        <v>0</v>
      </c>
      <c r="Z50" s="3">
        <v>5.0000000000000001E-4</v>
      </c>
    </row>
    <row r="51" spans="1:26" x14ac:dyDescent="0.25">
      <c r="A51" s="4" t="s">
        <v>75</v>
      </c>
      <c r="B51" s="4" t="s">
        <v>72</v>
      </c>
      <c r="C51" s="4" t="s">
        <v>20</v>
      </c>
      <c r="D51" s="5">
        <v>144.41999999999999</v>
      </c>
      <c r="E51" s="5">
        <v>-29.5</v>
      </c>
      <c r="F51" s="5">
        <v>-35.85</v>
      </c>
      <c r="G51" s="5">
        <v>63.62</v>
      </c>
      <c r="H51" s="5">
        <v>-2.74</v>
      </c>
      <c r="I51" s="5">
        <v>31.53</v>
      </c>
      <c r="J51" s="5">
        <v>-17.32</v>
      </c>
      <c r="K51" s="5">
        <v>-3.72</v>
      </c>
      <c r="L51" s="5">
        <v>30.38</v>
      </c>
      <c r="M51" s="5">
        <v>46.39</v>
      </c>
      <c r="N51" s="5">
        <v>-46.06</v>
      </c>
      <c r="O51" s="5">
        <v>4.55</v>
      </c>
      <c r="P51" s="5">
        <v>55.99</v>
      </c>
      <c r="Q51" s="5">
        <v>16.23</v>
      </c>
      <c r="R51" s="5">
        <v>-8.1199999999999992</v>
      </c>
      <c r="S51" s="5">
        <v>27.770218056801468</v>
      </c>
      <c r="T51" s="5">
        <v>-13.77</v>
      </c>
      <c r="U51" s="5">
        <v>209.24925746908619</v>
      </c>
      <c r="V51" s="5">
        <v>36.448529702289846</v>
      </c>
      <c r="W51" s="5">
        <v>0.27103201201137622</v>
      </c>
      <c r="X51" s="5">
        <v>0.23930000000000001</v>
      </c>
      <c r="Y51" s="5">
        <v>0.25150462000437551</v>
      </c>
      <c r="Z51" s="5">
        <v>0.13500000000000001</v>
      </c>
    </row>
    <row r="52" spans="1:26" x14ac:dyDescent="0.25">
      <c r="A52" s="4" t="s">
        <v>73</v>
      </c>
      <c r="B52" s="4" t="s">
        <v>72</v>
      </c>
      <c r="C52" s="4" t="s">
        <v>20</v>
      </c>
      <c r="D52" s="5">
        <v>39.020000000000003</v>
      </c>
      <c r="E52" s="5">
        <v>65.48</v>
      </c>
      <c r="F52" s="5">
        <v>-44.29</v>
      </c>
      <c r="G52" s="5">
        <v>30.08</v>
      </c>
      <c r="H52" s="5">
        <v>-11.05</v>
      </c>
      <c r="I52" s="5">
        <v>44.2</v>
      </c>
      <c r="J52" s="5">
        <v>21.51</v>
      </c>
      <c r="K52" s="5">
        <v>-7.19</v>
      </c>
      <c r="L52" s="5">
        <v>-2.13</v>
      </c>
      <c r="M52" s="5">
        <v>78.05</v>
      </c>
      <c r="N52" s="5">
        <v>-36.090000000000003</v>
      </c>
      <c r="O52" s="5">
        <v>-3.69</v>
      </c>
      <c r="P52" s="5">
        <v>7.76</v>
      </c>
      <c r="Q52" s="5">
        <v>45.38</v>
      </c>
      <c r="R52" s="5">
        <v>-3.18</v>
      </c>
      <c r="S52" s="5">
        <v>-6.0051429352717633</v>
      </c>
      <c r="T52" s="5">
        <v>13.2</v>
      </c>
      <c r="U52" s="5">
        <v>178.72366172634881</v>
      </c>
      <c r="V52" s="5">
        <v>32.304262002919593</v>
      </c>
      <c r="W52" s="5">
        <v>0.13114616029834619</v>
      </c>
      <c r="X52" s="5">
        <v>0.1033</v>
      </c>
      <c r="Y52" s="5">
        <v>0.11401006165321011</v>
      </c>
      <c r="Z52" s="5">
        <v>4.8599999999999997E-2</v>
      </c>
    </row>
    <row r="53" spans="1:26" x14ac:dyDescent="0.25">
      <c r="A53" s="4" t="s">
        <v>74</v>
      </c>
      <c r="B53" s="4" t="s">
        <v>72</v>
      </c>
      <c r="C53" s="4" t="s">
        <v>20</v>
      </c>
      <c r="D53" s="5">
        <v>58.47</v>
      </c>
      <c r="E53" s="5">
        <v>-17.809999999999999</v>
      </c>
      <c r="F53" s="5">
        <v>-22.78</v>
      </c>
      <c r="G53" s="5">
        <v>70.2</v>
      </c>
      <c r="H53" s="5">
        <v>-21</v>
      </c>
      <c r="I53" s="5">
        <v>2.39</v>
      </c>
      <c r="J53" s="5">
        <v>-0.18</v>
      </c>
      <c r="K53" s="5">
        <v>9.94</v>
      </c>
      <c r="L53" s="5">
        <v>22.64</v>
      </c>
      <c r="M53" s="5">
        <v>58.35</v>
      </c>
      <c r="N53" s="5">
        <v>-32.42</v>
      </c>
      <c r="O53" s="5">
        <v>-16.73</v>
      </c>
      <c r="P53" s="5">
        <v>32.15</v>
      </c>
      <c r="Q53" s="5">
        <v>68.08</v>
      </c>
      <c r="R53" s="5">
        <v>10.61</v>
      </c>
      <c r="S53" s="5">
        <v>-0.62646391258027734</v>
      </c>
      <c r="T53" s="5">
        <v>8.0299999999999994</v>
      </c>
      <c r="U53" s="5">
        <v>119.45094380364741</v>
      </c>
      <c r="V53" s="5">
        <v>84.748608341988586</v>
      </c>
      <c r="W53" s="5">
        <v>2.895072623382584E-2</v>
      </c>
      <c r="X53" s="5">
        <v>3.6200000000000003E-2</v>
      </c>
      <c r="Y53" s="5">
        <v>3.3411817782240713E-2</v>
      </c>
      <c r="Z53" s="5">
        <v>1.21E-2</v>
      </c>
    </row>
    <row r="54" spans="1:26" x14ac:dyDescent="0.25">
      <c r="A54" s="4" t="s">
        <v>71</v>
      </c>
      <c r="B54" s="4" t="s">
        <v>72</v>
      </c>
      <c r="C54" s="4" t="s">
        <v>20</v>
      </c>
      <c r="D54" s="5">
        <v>136.1</v>
      </c>
      <c r="E54" s="5">
        <v>-12.41</v>
      </c>
      <c r="F54" s="5">
        <v>-31.4</v>
      </c>
      <c r="G54" s="5">
        <v>36.06</v>
      </c>
      <c r="H54" s="5">
        <v>3.75</v>
      </c>
      <c r="I54" s="5">
        <v>53.8</v>
      </c>
      <c r="J54" s="5">
        <v>-14.05</v>
      </c>
      <c r="K54" s="5">
        <v>-21.92</v>
      </c>
      <c r="L54" s="5">
        <v>33.020000000000003</v>
      </c>
      <c r="M54" s="5">
        <v>101.59</v>
      </c>
      <c r="N54" s="5">
        <v>-44.62</v>
      </c>
      <c r="O54" s="5">
        <v>2.46</v>
      </c>
      <c r="P54" s="5">
        <v>12.62</v>
      </c>
      <c r="Q54" s="5">
        <v>31.23</v>
      </c>
      <c r="R54" s="5">
        <v>7.35</v>
      </c>
      <c r="S54" s="5">
        <v>6.0344588163158477</v>
      </c>
      <c r="T54" s="5">
        <v>-1.58</v>
      </c>
      <c r="U54" s="5">
        <v>254.19626446866241</v>
      </c>
      <c r="V54" s="5">
        <v>49.376473297043127</v>
      </c>
      <c r="W54" s="5">
        <v>2.6913418902064931E-2</v>
      </c>
      <c r="X54" s="5">
        <v>2.4799999999999999E-2</v>
      </c>
      <c r="Y54" s="5">
        <v>2.5612853423871131E-2</v>
      </c>
      <c r="Z54" s="5">
        <v>1.1599999999999999E-2</v>
      </c>
    </row>
    <row r="55" spans="1:26" x14ac:dyDescent="0.25">
      <c r="A55" s="4" t="s">
        <v>76</v>
      </c>
      <c r="B55" s="4" t="s">
        <v>72</v>
      </c>
      <c r="C55" s="4" t="s">
        <v>20</v>
      </c>
      <c r="D55" s="5">
        <v>18.850000000000001</v>
      </c>
      <c r="E55" s="5">
        <v>27.4</v>
      </c>
      <c r="F55" s="5">
        <v>-17.760000000000002</v>
      </c>
      <c r="G55" s="5">
        <v>44.71</v>
      </c>
      <c r="H55" s="5">
        <v>11.42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>
        <v>100.77674694420929</v>
      </c>
      <c r="V55" s="5">
        <v>0</v>
      </c>
      <c r="W55" s="5">
        <v>4.0978875957077008E-3</v>
      </c>
      <c r="X55" s="5"/>
      <c r="Y55" s="5">
        <v>1.5761106137337311E-3</v>
      </c>
      <c r="Z55" s="5"/>
    </row>
    <row r="56" spans="1:26" x14ac:dyDescent="0.25">
      <c r="A56" s="2" t="s">
        <v>91</v>
      </c>
      <c r="B56" s="2" t="s">
        <v>78</v>
      </c>
      <c r="C56" s="2" t="s">
        <v>56</v>
      </c>
      <c r="D56" s="3">
        <v>-1.93</v>
      </c>
      <c r="E56" s="3">
        <v>3.22</v>
      </c>
      <c r="F56" s="3">
        <v>8.2200000000000006</v>
      </c>
      <c r="G56" s="3">
        <v>3.34</v>
      </c>
      <c r="H56" s="3">
        <v>3.41</v>
      </c>
      <c r="I56" s="3">
        <v>5.63</v>
      </c>
      <c r="J56" s="3">
        <v>2.79</v>
      </c>
      <c r="K56" s="3">
        <v>6.89</v>
      </c>
      <c r="L56" s="3">
        <v>9.8699999999999992</v>
      </c>
      <c r="M56" s="3">
        <v>8.01</v>
      </c>
      <c r="N56" s="3">
        <v>1.77</v>
      </c>
      <c r="O56" s="3">
        <v>1.53</v>
      </c>
      <c r="P56" s="3">
        <v>-0.62</v>
      </c>
      <c r="Q56" s="3">
        <v>5.51</v>
      </c>
      <c r="R56" s="3">
        <v>2.92</v>
      </c>
      <c r="S56" s="3">
        <v>14.180211387802091</v>
      </c>
      <c r="T56" s="3">
        <v>6.13</v>
      </c>
      <c r="U56" s="3">
        <v>65.565567319753512</v>
      </c>
      <c r="V56" s="3">
        <v>23.989310033499859</v>
      </c>
      <c r="W56" s="3">
        <v>0.19371505124169011</v>
      </c>
      <c r="X56" s="3">
        <v>0.16270000000000001</v>
      </c>
      <c r="Y56" s="3">
        <v>0.17462886586218851</v>
      </c>
      <c r="Z56" s="3">
        <v>0.12620000000000001</v>
      </c>
    </row>
    <row r="57" spans="1:26" x14ac:dyDescent="0.25">
      <c r="A57" s="2" t="s">
        <v>80</v>
      </c>
      <c r="B57" s="2" t="s">
        <v>78</v>
      </c>
      <c r="C57" s="2" t="s">
        <v>20</v>
      </c>
      <c r="D57" s="3">
        <v>-2.56</v>
      </c>
      <c r="E57" s="3">
        <v>19.21</v>
      </c>
      <c r="F57" s="3">
        <v>-11.13</v>
      </c>
      <c r="G57" s="3">
        <v>4.59</v>
      </c>
      <c r="H57" s="3">
        <v>10.69</v>
      </c>
      <c r="I57" s="3">
        <v>17.36</v>
      </c>
      <c r="J57" s="3">
        <v>14.44</v>
      </c>
      <c r="K57" s="3">
        <v>0.93</v>
      </c>
      <c r="L57" s="3">
        <v>25.78</v>
      </c>
      <c r="M57" s="3">
        <v>14.48</v>
      </c>
      <c r="N57" s="3">
        <v>-23.26</v>
      </c>
      <c r="O57" s="3">
        <v>18.420000000000002</v>
      </c>
      <c r="P57" s="3">
        <v>3.33</v>
      </c>
      <c r="Q57" s="3">
        <v>42.76</v>
      </c>
      <c r="R57" s="3">
        <v>-23.76</v>
      </c>
      <c r="S57" s="3">
        <v>52.029416071177309</v>
      </c>
      <c r="T57" s="3">
        <v>1.99</v>
      </c>
      <c r="U57" s="3">
        <v>119.0465458865423</v>
      </c>
      <c r="V57" s="3">
        <v>65.46915699776136</v>
      </c>
      <c r="W57" s="3">
        <v>0.13021973393352801</v>
      </c>
      <c r="X57" s="3">
        <v>0.13950000000000001</v>
      </c>
      <c r="Y57" s="3">
        <v>0.13593066689751079</v>
      </c>
      <c r="Z57" s="3">
        <v>0.13439999999999999</v>
      </c>
    </row>
    <row r="58" spans="1:26" x14ac:dyDescent="0.25">
      <c r="A58" s="2" t="s">
        <v>81</v>
      </c>
      <c r="B58" s="2" t="s">
        <v>78</v>
      </c>
      <c r="C58" s="2" t="s">
        <v>20</v>
      </c>
      <c r="D58" s="3">
        <v>-1.6</v>
      </c>
      <c r="E58" s="3">
        <v>23.7</v>
      </c>
      <c r="F58" s="3">
        <v>25.11</v>
      </c>
      <c r="G58" s="3">
        <v>-20.190000000000001</v>
      </c>
      <c r="H58" s="3">
        <v>21.12</v>
      </c>
      <c r="I58" s="3">
        <v>15.97</v>
      </c>
      <c r="J58" s="3">
        <v>2.04</v>
      </c>
      <c r="K58" s="3">
        <v>7.52</v>
      </c>
      <c r="L58" s="3">
        <v>8.2100000000000009</v>
      </c>
      <c r="M58" s="3">
        <v>17.54</v>
      </c>
      <c r="N58" s="3">
        <v>-15.37</v>
      </c>
      <c r="O58" s="3">
        <v>16.260000000000002</v>
      </c>
      <c r="P58" s="3">
        <v>-5.3</v>
      </c>
      <c r="Q58" s="3">
        <v>32.880000000000003</v>
      </c>
      <c r="R58" s="3">
        <v>36.01</v>
      </c>
      <c r="S58" s="3">
        <v>26.710213350560181</v>
      </c>
      <c r="T58" s="3">
        <v>-8.0500000000000007</v>
      </c>
      <c r="U58" s="3">
        <v>121.96938555076041</v>
      </c>
      <c r="V58" s="3">
        <v>129.00348009345521</v>
      </c>
      <c r="W58" s="3">
        <v>7.3771820775624816E-2</v>
      </c>
      <c r="X58" s="3">
        <v>8.1199999999999994E-2</v>
      </c>
      <c r="Y58" s="3">
        <v>7.8343007990624935E-2</v>
      </c>
      <c r="Z58" s="3">
        <v>7.51E-2</v>
      </c>
    </row>
    <row r="59" spans="1:26" x14ac:dyDescent="0.25">
      <c r="A59" s="2" t="s">
        <v>88</v>
      </c>
      <c r="B59" s="2" t="s">
        <v>78</v>
      </c>
      <c r="C59" s="2" t="s">
        <v>20</v>
      </c>
      <c r="D59" s="3">
        <v>18.21</v>
      </c>
      <c r="E59" s="3">
        <v>1.46</v>
      </c>
      <c r="F59" s="3">
        <v>4.01</v>
      </c>
      <c r="G59" s="3">
        <v>17.489999999999998</v>
      </c>
      <c r="H59" s="3">
        <v>-9.5</v>
      </c>
      <c r="I59" s="3">
        <v>1.01</v>
      </c>
      <c r="J59" s="3">
        <v>21.94</v>
      </c>
      <c r="K59" s="3">
        <v>10.57</v>
      </c>
      <c r="L59" s="3">
        <v>10.19</v>
      </c>
      <c r="M59" s="3">
        <v>25.43</v>
      </c>
      <c r="N59" s="3">
        <v>-11.21</v>
      </c>
      <c r="O59" s="3">
        <v>19.48</v>
      </c>
      <c r="P59" s="3">
        <v>1.95</v>
      </c>
      <c r="Q59" s="3"/>
      <c r="R59" s="3"/>
      <c r="S59" s="3"/>
      <c r="T59" s="3"/>
      <c r="U59" s="3">
        <v>170.02976064037921</v>
      </c>
      <c r="V59" s="3">
        <v>0</v>
      </c>
      <c r="W59" s="3">
        <v>7.3340259326890034E-4</v>
      </c>
      <c r="X59" s="3">
        <v>0.11849999999999999</v>
      </c>
      <c r="Y59" s="3">
        <v>7.3205154843564962E-2</v>
      </c>
      <c r="Z59" s="3"/>
    </row>
    <row r="60" spans="1:26" x14ac:dyDescent="0.25">
      <c r="A60" s="2" t="s">
        <v>87</v>
      </c>
      <c r="B60" s="2" t="s">
        <v>78</v>
      </c>
      <c r="C60" s="2" t="s">
        <v>20</v>
      </c>
      <c r="D60" s="3">
        <v>14.74</v>
      </c>
      <c r="E60" s="3">
        <v>4.26</v>
      </c>
      <c r="F60" s="3">
        <v>19.2</v>
      </c>
      <c r="G60" s="3">
        <v>-0.05</v>
      </c>
      <c r="H60" s="3">
        <v>8.6199999999999992</v>
      </c>
      <c r="I60" s="3">
        <v>5.87</v>
      </c>
      <c r="J60" s="3">
        <v>21.5</v>
      </c>
      <c r="K60" s="3">
        <v>5.51</v>
      </c>
      <c r="L60" s="3">
        <v>8.2799999999999994</v>
      </c>
      <c r="M60" s="3">
        <v>17.36</v>
      </c>
      <c r="N60" s="3">
        <v>-13.12</v>
      </c>
      <c r="O60" s="3">
        <v>11.92</v>
      </c>
      <c r="P60" s="3">
        <v>8.5399999999999991</v>
      </c>
      <c r="Q60" s="3">
        <v>14.98</v>
      </c>
      <c r="R60" s="3">
        <v>-2.0699999999999998</v>
      </c>
      <c r="S60" s="3">
        <v>13.735870396594089</v>
      </c>
      <c r="T60" s="3">
        <v>11.43</v>
      </c>
      <c r="U60" s="3">
        <v>181.79281233888659</v>
      </c>
      <c r="V60" s="3">
        <v>28.066492253716401</v>
      </c>
      <c r="W60" s="3">
        <v>6.0725732126708773E-2</v>
      </c>
      <c r="X60" s="3">
        <v>5.8500000000000003E-2</v>
      </c>
      <c r="Y60" s="3">
        <v>5.9356050817964912E-2</v>
      </c>
      <c r="Z60" s="3">
        <v>7.5300000000000006E-2</v>
      </c>
    </row>
    <row r="61" spans="1:26" x14ac:dyDescent="0.25">
      <c r="A61" s="2" t="s">
        <v>84</v>
      </c>
      <c r="B61" s="2" t="s">
        <v>78</v>
      </c>
      <c r="C61" s="2" t="s">
        <v>20</v>
      </c>
      <c r="D61" s="3">
        <v>22.35</v>
      </c>
      <c r="E61" s="3">
        <v>5.61</v>
      </c>
      <c r="F61" s="3">
        <v>6.9</v>
      </c>
      <c r="G61" s="3">
        <v>4.58</v>
      </c>
      <c r="H61" s="3">
        <v>7.4</v>
      </c>
      <c r="I61" s="3">
        <v>14.87</v>
      </c>
      <c r="J61" s="3">
        <v>15.05</v>
      </c>
      <c r="K61" s="3">
        <v>6.25</v>
      </c>
      <c r="L61" s="3">
        <v>17.87</v>
      </c>
      <c r="M61" s="3">
        <v>3</v>
      </c>
      <c r="N61" s="3">
        <v>-1.27</v>
      </c>
      <c r="O61" s="3">
        <v>4.0999999999999996</v>
      </c>
      <c r="P61" s="3">
        <v>15.48</v>
      </c>
      <c r="Q61" s="3">
        <v>1.1200000000000001</v>
      </c>
      <c r="R61" s="3">
        <v>25.53</v>
      </c>
      <c r="S61" s="3">
        <v>22.680589513366201</v>
      </c>
      <c r="T61" s="3">
        <v>21.21</v>
      </c>
      <c r="U61" s="3">
        <v>213.9127627297342</v>
      </c>
      <c r="V61" s="3">
        <v>55.725754589109243</v>
      </c>
      <c r="W61" s="3">
        <v>4.6778576492705823E-2</v>
      </c>
      <c r="X61" s="3">
        <v>4.4299999999999999E-2</v>
      </c>
      <c r="Y61" s="3">
        <v>4.5253298651040698E-2</v>
      </c>
      <c r="Z61" s="3">
        <v>2.87E-2</v>
      </c>
    </row>
    <row r="62" spans="1:26" x14ac:dyDescent="0.25">
      <c r="A62" s="2" t="s">
        <v>92</v>
      </c>
      <c r="B62" s="2" t="s">
        <v>78</v>
      </c>
      <c r="C62" s="2" t="s">
        <v>56</v>
      </c>
      <c r="D62" s="3">
        <v>1.97</v>
      </c>
      <c r="E62" s="3">
        <v>20.68</v>
      </c>
      <c r="F62" s="3">
        <v>22.59</v>
      </c>
      <c r="G62" s="3">
        <v>-1.18</v>
      </c>
      <c r="H62" s="3">
        <v>23.86</v>
      </c>
      <c r="I62" s="3">
        <v>6.92</v>
      </c>
      <c r="J62" s="3">
        <v>8.01</v>
      </c>
      <c r="K62" s="3">
        <v>29.73</v>
      </c>
      <c r="L62" s="3">
        <v>-2.14</v>
      </c>
      <c r="M62" s="3">
        <v>-3.09</v>
      </c>
      <c r="N62" s="3">
        <v>3.78</v>
      </c>
      <c r="O62" s="3">
        <v>1.33</v>
      </c>
      <c r="P62" s="3">
        <v>-0.53</v>
      </c>
      <c r="Q62" s="3">
        <v>30.56</v>
      </c>
      <c r="R62" s="3">
        <v>-9.98</v>
      </c>
      <c r="S62" s="3">
        <v>3.4157945494493731</v>
      </c>
      <c r="T62" s="3">
        <v>8.5500000000000007</v>
      </c>
      <c r="U62" s="3">
        <v>174.42246260313641</v>
      </c>
      <c r="V62" s="3">
        <v>21.54469915965775</v>
      </c>
      <c r="W62" s="3">
        <v>3.2162586689781919E-2</v>
      </c>
      <c r="X62" s="3">
        <v>3.04E-2</v>
      </c>
      <c r="Y62" s="3">
        <v>3.107791795760843E-2</v>
      </c>
      <c r="Z62" s="3">
        <v>5.21E-2</v>
      </c>
    </row>
    <row r="63" spans="1:26" x14ac:dyDescent="0.25">
      <c r="A63" s="2" t="s">
        <v>77</v>
      </c>
      <c r="B63" s="2" t="s">
        <v>78</v>
      </c>
      <c r="C63" s="2" t="s">
        <v>20</v>
      </c>
      <c r="D63" s="3">
        <v>26.95</v>
      </c>
      <c r="E63" s="3">
        <v>9.23</v>
      </c>
      <c r="F63" s="3">
        <v>13.43</v>
      </c>
      <c r="G63" s="3">
        <v>32.729999999999997</v>
      </c>
      <c r="H63" s="3">
        <v>-16.98</v>
      </c>
      <c r="I63" s="3">
        <v>21.3</v>
      </c>
      <c r="J63" s="3">
        <v>16.22</v>
      </c>
      <c r="K63" s="3">
        <v>15.04</v>
      </c>
      <c r="L63" s="3">
        <v>2.76</v>
      </c>
      <c r="M63" s="3">
        <v>-0.11</v>
      </c>
      <c r="N63" s="3">
        <v>-4.32</v>
      </c>
      <c r="O63" s="3">
        <v>2.4900000000000002</v>
      </c>
      <c r="P63" s="3">
        <v>10.88</v>
      </c>
      <c r="Q63" s="3">
        <v>7.72</v>
      </c>
      <c r="R63" s="3">
        <v>2.41</v>
      </c>
      <c r="S63" s="3">
        <v>7.2148467706520734</v>
      </c>
      <c r="T63" s="3">
        <v>30.8</v>
      </c>
      <c r="U63" s="3">
        <v>213.72340873733091</v>
      </c>
      <c r="V63" s="3">
        <v>18.275186115232859</v>
      </c>
      <c r="W63" s="3">
        <v>1.382755305577797E-2</v>
      </c>
      <c r="X63" s="3">
        <v>3.1399999999999997E-2</v>
      </c>
      <c r="Y63" s="3">
        <v>2.4641366559914609E-2</v>
      </c>
      <c r="Z63" s="3">
        <v>1.78E-2</v>
      </c>
    </row>
    <row r="64" spans="1:26" x14ac:dyDescent="0.25">
      <c r="A64" s="2" t="s">
        <v>86</v>
      </c>
      <c r="B64" s="2" t="s">
        <v>78</v>
      </c>
      <c r="C64" s="2" t="s">
        <v>20</v>
      </c>
      <c r="D64" s="3">
        <v>-5.2</v>
      </c>
      <c r="E64" s="3">
        <v>22.7</v>
      </c>
      <c r="F64" s="3">
        <v>-10.67</v>
      </c>
      <c r="G64" s="3">
        <v>-4.4800000000000004</v>
      </c>
      <c r="H64" s="3">
        <v>14.63</v>
      </c>
      <c r="I64" s="3">
        <v>12.39</v>
      </c>
      <c r="J64" s="3">
        <v>4.45</v>
      </c>
      <c r="K64" s="3">
        <v>0.34</v>
      </c>
      <c r="L64" s="3">
        <v>33.630000000000003</v>
      </c>
      <c r="M64" s="3">
        <v>0.42</v>
      </c>
      <c r="N64" s="3">
        <v>-8.5399999999999991</v>
      </c>
      <c r="O64" s="3">
        <v>10.86</v>
      </c>
      <c r="P64" s="3">
        <v>1.2</v>
      </c>
      <c r="Q64" s="3">
        <v>22.07</v>
      </c>
      <c r="R64" s="3">
        <v>29.59</v>
      </c>
      <c r="S64" s="3">
        <v>16.313095739978621</v>
      </c>
      <c r="T64" s="3">
        <v>6.76</v>
      </c>
      <c r="U64" s="3">
        <v>84.528657324125561</v>
      </c>
      <c r="V64" s="3">
        <v>83.996282837253347</v>
      </c>
      <c r="W64" s="3">
        <v>9.3795219682283465E-3</v>
      </c>
      <c r="X64" s="3">
        <v>2.64E-2</v>
      </c>
      <c r="Y64" s="3">
        <v>1.9853662295472439E-2</v>
      </c>
      <c r="Z64" s="3">
        <v>1.9400000000000001E-2</v>
      </c>
    </row>
    <row r="65" spans="1:26" x14ac:dyDescent="0.25">
      <c r="A65" s="2" t="s">
        <v>82</v>
      </c>
      <c r="B65" s="2" t="s">
        <v>78</v>
      </c>
      <c r="C65" s="2" t="s">
        <v>20</v>
      </c>
      <c r="D65" s="3">
        <v>9.4499999999999993</v>
      </c>
      <c r="E65" s="3">
        <v>12.63</v>
      </c>
      <c r="F65" s="3">
        <v>26.64</v>
      </c>
      <c r="G65" s="3">
        <v>-8.9499999999999993</v>
      </c>
      <c r="H65" s="3">
        <v>4.9800000000000004</v>
      </c>
      <c r="I65" s="3">
        <v>18.12</v>
      </c>
      <c r="J65" s="3">
        <v>10.16</v>
      </c>
      <c r="K65" s="3">
        <v>2.61</v>
      </c>
      <c r="L65" s="3">
        <v>24.34</v>
      </c>
      <c r="M65" s="3">
        <v>-14.05</v>
      </c>
      <c r="N65" s="3">
        <v>14.46</v>
      </c>
      <c r="O65" s="3">
        <v>-10.57</v>
      </c>
      <c r="P65" s="3">
        <v>8.59</v>
      </c>
      <c r="Q65" s="3">
        <v>6.2</v>
      </c>
      <c r="R65" s="3">
        <v>22.4</v>
      </c>
      <c r="S65" s="3">
        <v>1.7218281525839809</v>
      </c>
      <c r="T65" s="3">
        <v>30.03</v>
      </c>
      <c r="U65" s="3">
        <v>136.672540754826</v>
      </c>
      <c r="V65" s="3">
        <v>32.226983753606078</v>
      </c>
      <c r="W65" s="3">
        <v>2.8013099499897089E-2</v>
      </c>
      <c r="X65" s="3">
        <v>9.2999999999999992E-3</v>
      </c>
      <c r="Y65" s="3">
        <v>1.6497345961498881E-2</v>
      </c>
      <c r="Z65" s="3">
        <v>4.7199999999999999E-2</v>
      </c>
    </row>
    <row r="66" spans="1:26" x14ac:dyDescent="0.25">
      <c r="A66" s="2" t="s">
        <v>97</v>
      </c>
      <c r="B66" s="2" t="s">
        <v>78</v>
      </c>
      <c r="C66" s="2" t="s">
        <v>64</v>
      </c>
      <c r="D66" s="3">
        <v>-1.23</v>
      </c>
      <c r="E66" s="3">
        <v>4.12</v>
      </c>
      <c r="F66" s="3">
        <v>3.59</v>
      </c>
      <c r="G66" s="3">
        <v>3.03</v>
      </c>
      <c r="H66" s="3">
        <v>6.03</v>
      </c>
      <c r="I66" s="3">
        <v>14.39</v>
      </c>
      <c r="J66" s="3">
        <v>8.3699999999999992</v>
      </c>
      <c r="K66" s="3">
        <v>9.2200000000000006</v>
      </c>
      <c r="L66" s="3">
        <v>14.32</v>
      </c>
      <c r="M66" s="3">
        <v>3.39</v>
      </c>
      <c r="N66" s="3">
        <v>15.87</v>
      </c>
      <c r="O66" s="3">
        <v>1.0900000000000001</v>
      </c>
      <c r="P66" s="3">
        <v>-0.32</v>
      </c>
      <c r="Q66" s="3">
        <v>5.66</v>
      </c>
      <c r="R66" s="3">
        <v>5.32</v>
      </c>
      <c r="S66" s="3">
        <v>5.5140344906487968</v>
      </c>
      <c r="T66" s="3">
        <v>3.75</v>
      </c>
      <c r="U66" s="3">
        <v>117.44869068120229</v>
      </c>
      <c r="V66" s="3">
        <v>17.417190897257509</v>
      </c>
      <c r="W66" s="3">
        <v>1.290810620752183E-2</v>
      </c>
      <c r="X66" s="3">
        <v>5.0000000000000001E-3</v>
      </c>
      <c r="Y66" s="3">
        <v>8.041579310585318E-3</v>
      </c>
      <c r="Z66" s="3">
        <v>1.6500000000000001E-2</v>
      </c>
    </row>
    <row r="67" spans="1:26" x14ac:dyDescent="0.25">
      <c r="A67" s="2" t="s">
        <v>83</v>
      </c>
      <c r="B67" s="2" t="s">
        <v>78</v>
      </c>
      <c r="C67" s="2" t="s">
        <v>20</v>
      </c>
      <c r="D67" s="3">
        <v>2.85</v>
      </c>
      <c r="E67" s="3">
        <v>26.36</v>
      </c>
      <c r="F67" s="3">
        <v>-3.8</v>
      </c>
      <c r="G67" s="3">
        <v>16.13</v>
      </c>
      <c r="H67" s="3">
        <v>6.74</v>
      </c>
      <c r="I67" s="3">
        <v>46.43</v>
      </c>
      <c r="J67" s="3">
        <v>1.91</v>
      </c>
      <c r="K67" s="3">
        <v>3.72</v>
      </c>
      <c r="L67" s="3">
        <v>13.77</v>
      </c>
      <c r="M67" s="3">
        <v>-12.05</v>
      </c>
      <c r="N67" s="3">
        <v>-9.94</v>
      </c>
      <c r="O67" s="3">
        <v>18.16</v>
      </c>
      <c r="P67" s="3">
        <v>3.16</v>
      </c>
      <c r="Q67" s="3">
        <v>17.95</v>
      </c>
      <c r="R67" s="3">
        <v>8.2899999999999991</v>
      </c>
      <c r="S67" s="3">
        <v>25.923522736410039</v>
      </c>
      <c r="T67" s="3">
        <v>23.84</v>
      </c>
      <c r="U67" s="3">
        <v>163.4798103370218</v>
      </c>
      <c r="V67" s="3">
        <v>60.83966637869932</v>
      </c>
      <c r="W67" s="3">
        <v>6.1750988105136696E-3</v>
      </c>
      <c r="X67" s="3">
        <v>7.7999999999999996E-3</v>
      </c>
      <c r="Y67" s="3">
        <v>7.1750380040437193E-3</v>
      </c>
      <c r="Z67" s="3">
        <v>7.7000000000000002E-3</v>
      </c>
    </row>
    <row r="68" spans="1:26" x14ac:dyDescent="0.25">
      <c r="A68" s="2" t="s">
        <v>95</v>
      </c>
      <c r="B68" s="2" t="s">
        <v>78</v>
      </c>
      <c r="C68" s="2" t="s">
        <v>64</v>
      </c>
      <c r="D68" s="3"/>
      <c r="E68" s="3"/>
      <c r="F68" s="3"/>
      <c r="G68" s="3"/>
      <c r="H68" s="3"/>
      <c r="I68" s="3">
        <v>-3.36</v>
      </c>
      <c r="J68" s="3">
        <v>16.23</v>
      </c>
      <c r="K68" s="3">
        <v>13.03</v>
      </c>
      <c r="L68" s="3">
        <v>5.39</v>
      </c>
      <c r="M68" s="3">
        <v>6.72</v>
      </c>
      <c r="N68" s="3">
        <v>4.0199999999999996</v>
      </c>
      <c r="O68" s="3">
        <v>0.12</v>
      </c>
      <c r="P68" s="3">
        <v>4.2300000000000004</v>
      </c>
      <c r="Q68" s="3"/>
      <c r="R68" s="3"/>
      <c r="S68" s="3"/>
      <c r="T68" s="3"/>
      <c r="U68" s="3">
        <v>55.004581864893169</v>
      </c>
      <c r="V68" s="3">
        <v>0</v>
      </c>
      <c r="W68" s="3"/>
      <c r="X68" s="3">
        <v>7.0000000000000001E-3</v>
      </c>
      <c r="Y68" s="3">
        <v>4.3076923076923084E-3</v>
      </c>
      <c r="Z68" s="3"/>
    </row>
    <row r="69" spans="1:26" x14ac:dyDescent="0.25">
      <c r="A69" s="2" t="s">
        <v>96</v>
      </c>
      <c r="B69" s="2" t="s">
        <v>78</v>
      </c>
      <c r="C69" s="2" t="s">
        <v>52</v>
      </c>
      <c r="D69" s="3">
        <v>-0.15</v>
      </c>
      <c r="E69" s="3">
        <v>7.81</v>
      </c>
      <c r="F69" s="3">
        <v>9.81</v>
      </c>
      <c r="G69" s="3">
        <v>6.94</v>
      </c>
      <c r="H69" s="3">
        <v>-4.8600000000000003</v>
      </c>
      <c r="I69" s="3">
        <v>1.55</v>
      </c>
      <c r="J69" s="3">
        <v>22.13</v>
      </c>
      <c r="K69" s="3">
        <v>16.97</v>
      </c>
      <c r="L69" s="3">
        <v>14.01</v>
      </c>
      <c r="M69" s="3">
        <v>-2.2000000000000002</v>
      </c>
      <c r="N69" s="3">
        <v>13.19</v>
      </c>
      <c r="O69" s="3">
        <v>-2.69</v>
      </c>
      <c r="P69" s="3">
        <v>6.35</v>
      </c>
      <c r="Q69" s="3">
        <v>0.83</v>
      </c>
      <c r="R69" s="3">
        <v>15.58</v>
      </c>
      <c r="S69" s="3">
        <v>15.162862994723</v>
      </c>
      <c r="T69" s="3">
        <v>8.39</v>
      </c>
      <c r="U69" s="3">
        <v>127.884053328671</v>
      </c>
      <c r="V69" s="3">
        <v>34.21001051681003</v>
      </c>
      <c r="W69" s="3">
        <v>2.9841085750683971E-3</v>
      </c>
      <c r="X69" s="3">
        <v>4.1000000000000003E-3</v>
      </c>
      <c r="Y69" s="3">
        <v>3.6708109904109222E-3</v>
      </c>
      <c r="Z69" s="3">
        <v>2E-3</v>
      </c>
    </row>
    <row r="70" spans="1:26" x14ac:dyDescent="0.25">
      <c r="A70" s="2" t="s">
        <v>90</v>
      </c>
      <c r="B70" s="2" t="s">
        <v>78</v>
      </c>
      <c r="C70" s="2" t="s">
        <v>20</v>
      </c>
      <c r="D70" s="3">
        <v>16.989999999999998</v>
      </c>
      <c r="E70" s="3">
        <v>39.26</v>
      </c>
      <c r="F70" s="3">
        <v>9.67</v>
      </c>
      <c r="G70" s="3">
        <v>-6.11</v>
      </c>
      <c r="H70" s="3">
        <v>-3.21</v>
      </c>
      <c r="I70" s="3">
        <v>10.26</v>
      </c>
      <c r="J70" s="3">
        <v>39.86</v>
      </c>
      <c r="K70" s="3">
        <v>2.5499999999999998</v>
      </c>
      <c r="L70" s="3">
        <v>20.100000000000001</v>
      </c>
      <c r="M70" s="3">
        <v>1.4</v>
      </c>
      <c r="N70" s="3">
        <v>-4.78</v>
      </c>
      <c r="O70" s="3">
        <v>5.24</v>
      </c>
      <c r="P70" s="3">
        <v>-2.36</v>
      </c>
      <c r="Q70" s="3">
        <v>8.35</v>
      </c>
      <c r="R70" s="3">
        <v>0.04</v>
      </c>
      <c r="S70" s="3">
        <v>23.311111950387609</v>
      </c>
      <c r="T70" s="3">
        <v>1.56</v>
      </c>
      <c r="U70" s="3">
        <v>205.9692138575233</v>
      </c>
      <c r="V70" s="3">
        <v>33.661032834164267</v>
      </c>
      <c r="W70" s="3">
        <v>1.825850275018506E-3</v>
      </c>
      <c r="X70" s="3">
        <v>2.8E-3</v>
      </c>
      <c r="Y70" s="3">
        <v>2.425327028853271E-3</v>
      </c>
      <c r="Z70" s="3">
        <v>5.0000000000000001E-3</v>
      </c>
    </row>
    <row r="71" spans="1:26" x14ac:dyDescent="0.25">
      <c r="A71" s="2" t="s">
        <v>79</v>
      </c>
      <c r="B71" s="2" t="s">
        <v>78</v>
      </c>
      <c r="C71" s="2" t="s">
        <v>20</v>
      </c>
      <c r="D71" s="3"/>
      <c r="E71" s="3"/>
      <c r="F71" s="3"/>
      <c r="G71" s="3"/>
      <c r="H71" s="3"/>
      <c r="I71" s="3">
        <v>-0.22</v>
      </c>
      <c r="J71" s="3">
        <v>47.06</v>
      </c>
      <c r="K71" s="3">
        <v>-30.53</v>
      </c>
      <c r="L71" s="3">
        <v>119.52</v>
      </c>
      <c r="M71" s="3">
        <v>-7.18</v>
      </c>
      <c r="N71" s="3">
        <v>-5.94</v>
      </c>
      <c r="O71" s="3">
        <v>-27.9</v>
      </c>
      <c r="P71" s="3">
        <v>1.0900000000000001</v>
      </c>
      <c r="Q71" s="3">
        <v>-0.32</v>
      </c>
      <c r="R71" s="3">
        <v>1.0900000000000001</v>
      </c>
      <c r="S71" s="3">
        <v>-12.35534491508473</v>
      </c>
      <c r="T71" s="3">
        <v>-22.71</v>
      </c>
      <c r="U71" s="3">
        <v>42.396545608083898</v>
      </c>
      <c r="V71" s="3">
        <v>-11.683538116500261</v>
      </c>
      <c r="W71" s="3"/>
      <c r="X71" s="3">
        <v>1.9E-3</v>
      </c>
      <c r="Y71" s="3">
        <v>1.169230769230769E-3</v>
      </c>
      <c r="Z71" s="3">
        <v>1.6999999999999999E-3</v>
      </c>
    </row>
    <row r="72" spans="1:26" x14ac:dyDescent="0.25">
      <c r="A72" s="2" t="s">
        <v>85</v>
      </c>
      <c r="B72" s="2" t="s">
        <v>78</v>
      </c>
      <c r="C72" s="2" t="s">
        <v>20</v>
      </c>
      <c r="D72" s="3">
        <v>-1.72</v>
      </c>
      <c r="E72" s="3">
        <v>18.489999999999998</v>
      </c>
      <c r="F72" s="3">
        <v>17.260000000000002</v>
      </c>
      <c r="G72" s="3">
        <v>9.24</v>
      </c>
      <c r="H72" s="3">
        <v>1.41</v>
      </c>
      <c r="I72" s="3"/>
      <c r="J72" s="3"/>
      <c r="K72" s="3"/>
      <c r="L72" s="3"/>
      <c r="M72" s="3"/>
      <c r="N72" s="3"/>
      <c r="O72" s="3"/>
      <c r="P72" s="3"/>
      <c r="Q72" s="3">
        <v>8.9499999999999993</v>
      </c>
      <c r="R72" s="3">
        <v>24.74</v>
      </c>
      <c r="S72" s="3">
        <v>34.832132147175862</v>
      </c>
      <c r="T72" s="3">
        <v>12.84</v>
      </c>
      <c r="U72" s="3">
        <v>51.272230752878102</v>
      </c>
      <c r="V72" s="3">
        <v>83.242570987201788</v>
      </c>
      <c r="W72" s="3">
        <v>2.2269619429855581E-3</v>
      </c>
      <c r="X72" s="3"/>
      <c r="Y72" s="3">
        <v>8.5652382422521443E-4</v>
      </c>
      <c r="Z72" s="3">
        <v>1.43E-2</v>
      </c>
    </row>
    <row r="73" spans="1:26" x14ac:dyDescent="0.25">
      <c r="A73" s="2" t="s">
        <v>89</v>
      </c>
      <c r="B73" s="2" t="s">
        <v>78</v>
      </c>
      <c r="C73" s="2" t="s">
        <v>20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>
        <v>36.56</v>
      </c>
      <c r="R73" s="3">
        <v>-17.13</v>
      </c>
      <c r="S73" s="3">
        <v>13.220903322823061</v>
      </c>
      <c r="T73" s="3">
        <v>75.56</v>
      </c>
      <c r="U73" s="3">
        <v>0</v>
      </c>
      <c r="V73" s="3">
        <v>28.12900762419622</v>
      </c>
      <c r="W73" s="3"/>
      <c r="X73" s="3"/>
      <c r="Y73" s="3">
        <v>0</v>
      </c>
      <c r="Z73" s="3">
        <v>7.1000000000000004E-3</v>
      </c>
    </row>
    <row r="74" spans="1:26" x14ac:dyDescent="0.25">
      <c r="A74" s="2" t="s">
        <v>93</v>
      </c>
      <c r="B74" s="2" t="s">
        <v>78</v>
      </c>
      <c r="C74" s="2" t="s">
        <v>56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1.46</v>
      </c>
      <c r="R74" s="3">
        <v>10.78</v>
      </c>
      <c r="S74" s="3">
        <v>15.60550236322287</v>
      </c>
      <c r="T74" s="3">
        <v>7.58</v>
      </c>
      <c r="U74" s="3">
        <v>0</v>
      </c>
      <c r="V74" s="3">
        <v>29.937565040540761</v>
      </c>
      <c r="W74" s="3"/>
      <c r="X74" s="3"/>
      <c r="Y74" s="3">
        <v>0</v>
      </c>
      <c r="Z74" s="3">
        <v>1.32E-2</v>
      </c>
    </row>
    <row r="75" spans="1:26" x14ac:dyDescent="0.25">
      <c r="A75" s="2" t="s">
        <v>94</v>
      </c>
      <c r="B75" s="2" t="s">
        <v>78</v>
      </c>
      <c r="C75" s="2" t="s">
        <v>56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6.72</v>
      </c>
      <c r="R75" s="3">
        <v>2.42</v>
      </c>
      <c r="S75" s="3">
        <v>4.7306601354693916</v>
      </c>
      <c r="T75" s="3">
        <v>3.42</v>
      </c>
      <c r="U75" s="3">
        <v>0</v>
      </c>
      <c r="V75" s="3">
        <v>14.47335966058999</v>
      </c>
      <c r="W75" s="3"/>
      <c r="X75" s="3"/>
      <c r="Y75" s="3">
        <v>0</v>
      </c>
      <c r="Z75" s="3">
        <v>6.7799999999999999E-2</v>
      </c>
    </row>
    <row r="76" spans="1:26" x14ac:dyDescent="0.25">
      <c r="A76" s="4" t="s">
        <v>109</v>
      </c>
      <c r="B76" s="4" t="s">
        <v>99</v>
      </c>
      <c r="C76" s="4" t="s">
        <v>20</v>
      </c>
      <c r="D76" s="5">
        <v>24.66</v>
      </c>
      <c r="E76" s="5">
        <v>-2.1</v>
      </c>
      <c r="F76" s="5">
        <v>24.45</v>
      </c>
      <c r="G76" s="5">
        <v>-4.5599999999999996</v>
      </c>
      <c r="H76" s="5">
        <v>10.220000000000001</v>
      </c>
      <c r="I76" s="5">
        <v>20.059999999999999</v>
      </c>
      <c r="J76" s="5">
        <v>12.07</v>
      </c>
      <c r="K76" s="5">
        <v>3.8</v>
      </c>
      <c r="L76" s="5">
        <v>17.54</v>
      </c>
      <c r="M76" s="5">
        <v>-1.92</v>
      </c>
      <c r="N76" s="5">
        <v>-1.89</v>
      </c>
      <c r="O76" s="5">
        <v>11.17</v>
      </c>
      <c r="P76" s="5">
        <v>2</v>
      </c>
      <c r="Q76" s="5">
        <v>26.43</v>
      </c>
      <c r="R76" s="5">
        <v>10.050000000000001</v>
      </c>
      <c r="S76" s="5">
        <v>16.370686633673149</v>
      </c>
      <c r="T76" s="5">
        <v>30.78</v>
      </c>
      <c r="U76" s="5">
        <v>186.1856238748112</v>
      </c>
      <c r="V76" s="5">
        <v>61.913768751603698</v>
      </c>
      <c r="W76" s="5">
        <v>8.4083744088179563E-2</v>
      </c>
      <c r="X76" s="5">
        <v>8.3799999999999999E-2</v>
      </c>
      <c r="Y76" s="5">
        <v>8.3909132341607517E-2</v>
      </c>
      <c r="Z76" s="5">
        <v>8.0299999999999996E-2</v>
      </c>
    </row>
    <row r="77" spans="1:26" x14ac:dyDescent="0.25">
      <c r="A77" s="4" t="s">
        <v>123</v>
      </c>
      <c r="B77" s="4" t="s">
        <v>99</v>
      </c>
      <c r="C77" s="4" t="s">
        <v>20</v>
      </c>
      <c r="D77" s="5">
        <v>-1.53</v>
      </c>
      <c r="E77" s="5">
        <v>-5.26</v>
      </c>
      <c r="F77" s="5">
        <v>40.659999999999997</v>
      </c>
      <c r="G77" s="5">
        <v>40.4</v>
      </c>
      <c r="H77" s="5">
        <v>-34.549999999999997</v>
      </c>
      <c r="I77" s="5">
        <v>50.65</v>
      </c>
      <c r="J77" s="5">
        <v>-13.99</v>
      </c>
      <c r="K77" s="5">
        <v>10.68</v>
      </c>
      <c r="L77" s="5">
        <v>53.66</v>
      </c>
      <c r="M77" s="5">
        <v>19.329999999999998</v>
      </c>
      <c r="N77" s="5">
        <v>-22.5</v>
      </c>
      <c r="O77" s="5">
        <v>-10.81</v>
      </c>
      <c r="P77" s="5">
        <v>33.5</v>
      </c>
      <c r="Q77" s="5">
        <v>6.61</v>
      </c>
      <c r="R77" s="5">
        <v>9.3000000000000007</v>
      </c>
      <c r="S77" s="5">
        <v>3.6793447734458482</v>
      </c>
      <c r="T77" s="5">
        <v>3.16</v>
      </c>
      <c r="U77" s="5">
        <v>192.60485365888479</v>
      </c>
      <c r="V77" s="5">
        <v>20.812076563026881</v>
      </c>
      <c r="W77" s="5">
        <v>6.3415112569275164E-2</v>
      </c>
      <c r="X77" s="5">
        <v>6.3200000000000006E-2</v>
      </c>
      <c r="Y77" s="5">
        <v>6.3282735603567369E-2</v>
      </c>
      <c r="Z77" s="5">
        <v>0.11210000000000001</v>
      </c>
    </row>
    <row r="78" spans="1:26" x14ac:dyDescent="0.25">
      <c r="A78" s="4" t="s">
        <v>107</v>
      </c>
      <c r="B78" s="4" t="s">
        <v>99</v>
      </c>
      <c r="C78" s="4" t="s">
        <v>20</v>
      </c>
      <c r="D78" s="5">
        <v>9.9499999999999993</v>
      </c>
      <c r="E78" s="5">
        <v>4.7300000000000004</v>
      </c>
      <c r="F78" s="5">
        <v>44.67</v>
      </c>
      <c r="G78" s="5">
        <v>-21.49</v>
      </c>
      <c r="H78" s="5">
        <v>2.5299999999999998</v>
      </c>
      <c r="I78" s="5">
        <v>16.27</v>
      </c>
      <c r="J78" s="5">
        <v>11.22</v>
      </c>
      <c r="K78" s="5">
        <v>19.13</v>
      </c>
      <c r="L78" s="5">
        <v>13.51</v>
      </c>
      <c r="M78" s="5">
        <v>-20.47</v>
      </c>
      <c r="N78" s="5">
        <v>18.239999999999998</v>
      </c>
      <c r="O78" s="5">
        <v>12.59</v>
      </c>
      <c r="P78" s="5">
        <v>-14.01</v>
      </c>
      <c r="Q78" s="5">
        <v>45.98</v>
      </c>
      <c r="R78" s="5">
        <v>-4.7699999999999996</v>
      </c>
      <c r="S78" s="5">
        <v>2.5305212313488141</v>
      </c>
      <c r="T78" s="5">
        <v>40.159999999999997</v>
      </c>
      <c r="U78" s="5">
        <v>113.48617380745389</v>
      </c>
      <c r="V78" s="5">
        <v>42.534602475101927</v>
      </c>
      <c r="W78" s="5">
        <v>6.7174686936205194E-2</v>
      </c>
      <c r="X78" s="5">
        <v>4.7699999999999999E-2</v>
      </c>
      <c r="Y78" s="5">
        <v>5.519026420623277E-2</v>
      </c>
      <c r="Z78" s="5">
        <v>4.1099999999999998E-2</v>
      </c>
    </row>
    <row r="79" spans="1:26" x14ac:dyDescent="0.25">
      <c r="A79" s="4" t="s">
        <v>121</v>
      </c>
      <c r="B79" s="4" t="s">
        <v>99</v>
      </c>
      <c r="C79" s="4" t="s">
        <v>52</v>
      </c>
      <c r="D79" s="5">
        <v>-1.66</v>
      </c>
      <c r="E79" s="5">
        <v>2.37</v>
      </c>
      <c r="F79" s="5">
        <v>2.0099999999999998</v>
      </c>
      <c r="G79" s="5">
        <v>-1.39</v>
      </c>
      <c r="H79" s="5">
        <v>-2.82</v>
      </c>
      <c r="I79" s="5">
        <v>11.82</v>
      </c>
      <c r="J79" s="5">
        <v>9.7899999999999991</v>
      </c>
      <c r="K79" s="5">
        <v>5.01</v>
      </c>
      <c r="L79" s="5">
        <v>17.46</v>
      </c>
      <c r="M79" s="5">
        <v>9.6300000000000008</v>
      </c>
      <c r="N79" s="5">
        <v>1.39</v>
      </c>
      <c r="O79" s="5">
        <v>0.23</v>
      </c>
      <c r="P79" s="5">
        <v>0.01</v>
      </c>
      <c r="Q79" s="5">
        <v>9.98</v>
      </c>
      <c r="R79" s="5">
        <v>7.86</v>
      </c>
      <c r="S79" s="5">
        <v>6.4441019574835678</v>
      </c>
      <c r="T79" s="5">
        <v>3.32</v>
      </c>
      <c r="U79" s="5">
        <v>66.039773060587208</v>
      </c>
      <c r="V79" s="5">
        <v>26.268707086801712</v>
      </c>
      <c r="W79" s="5">
        <v>3.2031582272548528E-2</v>
      </c>
      <c r="X79" s="5">
        <v>2.98E-2</v>
      </c>
      <c r="Y79" s="5">
        <v>3.0658300874057132E-2</v>
      </c>
      <c r="Z79" s="5">
        <v>3.1399999999999997E-2</v>
      </c>
    </row>
    <row r="80" spans="1:26" x14ac:dyDescent="0.25">
      <c r="A80" s="4" t="s">
        <v>116</v>
      </c>
      <c r="B80" s="4" t="s">
        <v>99</v>
      </c>
      <c r="C80" s="4" t="s">
        <v>64</v>
      </c>
      <c r="D80" s="5">
        <v>-3.62</v>
      </c>
      <c r="E80" s="5">
        <v>-3.11</v>
      </c>
      <c r="F80" s="5">
        <v>-7.04</v>
      </c>
      <c r="G80" s="5">
        <v>-5.77</v>
      </c>
      <c r="H80" s="5">
        <v>-5.91</v>
      </c>
      <c r="I80" s="5">
        <v>1.94</v>
      </c>
      <c r="J80" s="5">
        <v>14.45</v>
      </c>
      <c r="K80" s="5">
        <v>0.43</v>
      </c>
      <c r="L80" s="5">
        <v>22.75</v>
      </c>
      <c r="M80" s="5">
        <v>11.74</v>
      </c>
      <c r="N80" s="5">
        <v>-1.43</v>
      </c>
      <c r="O80" s="5">
        <v>6.2</v>
      </c>
      <c r="P80" s="5">
        <v>-7.95</v>
      </c>
      <c r="Q80" s="5">
        <v>14.39</v>
      </c>
      <c r="R80" s="5">
        <v>8.4700000000000006</v>
      </c>
      <c r="S80" s="5">
        <v>6.1992649122308174</v>
      </c>
      <c r="T80" s="5">
        <v>37.11</v>
      </c>
      <c r="U80" s="5">
        <v>19.190536735703599</v>
      </c>
      <c r="V80" s="5">
        <v>31.77080855767446</v>
      </c>
      <c r="W80" s="5">
        <v>1.9934195761102131E-2</v>
      </c>
      <c r="X80" s="5">
        <v>3.5099999999999999E-2</v>
      </c>
      <c r="Y80" s="5">
        <v>2.926699836965466E-2</v>
      </c>
      <c r="Z80" s="5">
        <v>6.1100000000000002E-2</v>
      </c>
    </row>
    <row r="81" spans="1:26" x14ac:dyDescent="0.25">
      <c r="A81" s="4" t="s">
        <v>114</v>
      </c>
      <c r="B81" s="4" t="s">
        <v>99</v>
      </c>
      <c r="C81" s="4" t="s">
        <v>20</v>
      </c>
      <c r="D81" s="5">
        <v>5</v>
      </c>
      <c r="E81" s="5">
        <v>7.66</v>
      </c>
      <c r="F81" s="5">
        <v>10.220000000000001</v>
      </c>
      <c r="G81" s="5">
        <v>14.77</v>
      </c>
      <c r="H81" s="5">
        <v>7.6</v>
      </c>
      <c r="I81" s="5">
        <v>16.489999999999998</v>
      </c>
      <c r="J81" s="5">
        <v>12.51</v>
      </c>
      <c r="K81" s="5">
        <v>12.5</v>
      </c>
      <c r="L81" s="5">
        <v>14.71</v>
      </c>
      <c r="M81" s="5">
        <v>2.02</v>
      </c>
      <c r="N81" s="5">
        <v>5.27</v>
      </c>
      <c r="O81" s="5">
        <v>10.33</v>
      </c>
      <c r="P81" s="5">
        <v>2.93</v>
      </c>
      <c r="Q81" s="5">
        <v>10.79</v>
      </c>
      <c r="R81" s="5">
        <v>7.41</v>
      </c>
      <c r="S81" s="5">
        <v>15.172422746558739</v>
      </c>
      <c r="T81" s="5">
        <v>14.21</v>
      </c>
      <c r="U81" s="5">
        <v>217.3977468543664</v>
      </c>
      <c r="V81" s="5">
        <v>37.054652123536037</v>
      </c>
      <c r="W81" s="5">
        <v>1.678747361242049E-2</v>
      </c>
      <c r="X81" s="5">
        <v>2.64E-2</v>
      </c>
      <c r="Y81" s="5">
        <v>2.2702874466315571E-2</v>
      </c>
      <c r="Z81" s="5">
        <v>3.8699999999999998E-2</v>
      </c>
    </row>
    <row r="82" spans="1:26" x14ac:dyDescent="0.25">
      <c r="A82" s="4" t="s">
        <v>117</v>
      </c>
      <c r="B82" s="4" t="s">
        <v>99</v>
      </c>
      <c r="C82" s="4" t="s">
        <v>20</v>
      </c>
      <c r="D82" s="5">
        <v>5.63</v>
      </c>
      <c r="E82" s="5">
        <v>13.08</v>
      </c>
      <c r="F82" s="5">
        <v>9.25</v>
      </c>
      <c r="G82" s="5">
        <v>9.1300000000000008</v>
      </c>
      <c r="H82" s="5">
        <v>8.59</v>
      </c>
      <c r="I82" s="5">
        <v>23</v>
      </c>
      <c r="J82" s="5">
        <v>53.33</v>
      </c>
      <c r="K82" s="5">
        <v>5.45</v>
      </c>
      <c r="L82" s="5">
        <v>2.17</v>
      </c>
      <c r="M82" s="5">
        <v>-0.61</v>
      </c>
      <c r="N82" s="5">
        <v>-3.3</v>
      </c>
      <c r="O82" s="5">
        <v>2.5099999999999998</v>
      </c>
      <c r="P82" s="5">
        <v>2.72</v>
      </c>
      <c r="Q82" s="5">
        <v>7.57</v>
      </c>
      <c r="R82" s="5">
        <v>4.47</v>
      </c>
      <c r="S82" s="5">
        <v>4.5261902577540241</v>
      </c>
      <c r="T82" s="5">
        <v>-0.74</v>
      </c>
      <c r="U82" s="5">
        <v>217.99562653716711</v>
      </c>
      <c r="V82" s="5">
        <v>17.46483824211991</v>
      </c>
      <c r="W82" s="5">
        <v>1.450292691508609E-2</v>
      </c>
      <c r="X82" s="5">
        <v>2.7699999999999999E-2</v>
      </c>
      <c r="Y82" s="5">
        <v>2.2624202659648492E-2</v>
      </c>
      <c r="Z82" s="5">
        <v>2.7799999999999998E-2</v>
      </c>
    </row>
    <row r="83" spans="1:26" x14ac:dyDescent="0.25">
      <c r="A83" s="4" t="s">
        <v>113</v>
      </c>
      <c r="B83" s="4" t="s">
        <v>99</v>
      </c>
      <c r="C83" s="4" t="s">
        <v>20</v>
      </c>
      <c r="D83" s="5">
        <v>14.44</v>
      </c>
      <c r="E83" s="5">
        <v>10</v>
      </c>
      <c r="F83" s="5">
        <v>10.97</v>
      </c>
      <c r="G83" s="5">
        <v>-9.6199999999999992</v>
      </c>
      <c r="H83" s="5">
        <v>23.63</v>
      </c>
      <c r="I83" s="5">
        <v>14.71</v>
      </c>
      <c r="J83" s="5">
        <v>13.37</v>
      </c>
      <c r="K83" s="5">
        <v>13.04</v>
      </c>
      <c r="L83" s="5">
        <v>33.270000000000003</v>
      </c>
      <c r="M83" s="5">
        <v>-24.02</v>
      </c>
      <c r="N83" s="5">
        <v>5.75</v>
      </c>
      <c r="O83" s="5">
        <v>13.08</v>
      </c>
      <c r="P83" s="5">
        <v>4.7300000000000004</v>
      </c>
      <c r="Q83" s="5">
        <v>46.43</v>
      </c>
      <c r="R83" s="5">
        <v>-2.63</v>
      </c>
      <c r="S83" s="5">
        <v>4.2385279620351346</v>
      </c>
      <c r="T83" s="5">
        <v>39.840000000000003</v>
      </c>
      <c r="U83" s="5">
        <v>190.9865182960063</v>
      </c>
      <c r="V83" s="5">
        <v>48.622137162994619</v>
      </c>
      <c r="W83" s="5">
        <v>1.8871924394354561E-2</v>
      </c>
      <c r="X83" s="5">
        <v>2.4299999999999999E-2</v>
      </c>
      <c r="Y83" s="5">
        <v>2.2212278613213291E-2</v>
      </c>
      <c r="Z83" s="5">
        <v>1.3100000000000001E-2</v>
      </c>
    </row>
    <row r="84" spans="1:26" x14ac:dyDescent="0.25">
      <c r="A84" s="4" t="s">
        <v>111</v>
      </c>
      <c r="B84" s="4" t="s">
        <v>99</v>
      </c>
      <c r="C84" s="4" t="s">
        <v>20</v>
      </c>
      <c r="D84" s="5">
        <v>10.87</v>
      </c>
      <c r="E84" s="5">
        <v>3.99</v>
      </c>
      <c r="F84" s="5">
        <v>11.42</v>
      </c>
      <c r="G84" s="5">
        <v>7.18</v>
      </c>
      <c r="H84" s="5">
        <v>13.15</v>
      </c>
      <c r="I84" s="5">
        <v>9.6199999999999992</v>
      </c>
      <c r="J84" s="5">
        <v>10.6</v>
      </c>
      <c r="K84" s="5">
        <v>10.58</v>
      </c>
      <c r="L84" s="5">
        <v>13.69</v>
      </c>
      <c r="M84" s="5">
        <v>0.08</v>
      </c>
      <c r="N84" s="5">
        <v>-2.19</v>
      </c>
      <c r="O84" s="5">
        <v>9.0500000000000007</v>
      </c>
      <c r="P84" s="5">
        <v>5.31</v>
      </c>
      <c r="Q84" s="5">
        <v>6.87</v>
      </c>
      <c r="R84" s="5">
        <v>8.23</v>
      </c>
      <c r="S84" s="5">
        <v>11.21439418751457</v>
      </c>
      <c r="T84" s="5">
        <v>20.82</v>
      </c>
      <c r="U84" s="5">
        <v>166.93572807335411</v>
      </c>
      <c r="V84" s="5">
        <v>28.636575006709421</v>
      </c>
      <c r="W84" s="5">
        <v>2.054794970220394E-2</v>
      </c>
      <c r="X84" s="5">
        <v>1.5100000000000001E-2</v>
      </c>
      <c r="Y84" s="5">
        <v>1.7195365270078439E-2</v>
      </c>
      <c r="Z84" s="5">
        <v>1.4800000000000001E-2</v>
      </c>
    </row>
    <row r="85" spans="1:26" x14ac:dyDescent="0.25">
      <c r="A85" s="4" t="s">
        <v>119</v>
      </c>
      <c r="B85" s="4" t="s">
        <v>99</v>
      </c>
      <c r="C85" s="4" t="s">
        <v>52</v>
      </c>
      <c r="D85" s="5">
        <v>1.19</v>
      </c>
      <c r="E85" s="5">
        <v>1.27</v>
      </c>
      <c r="F85" s="5">
        <v>8.48</v>
      </c>
      <c r="G85" s="5">
        <v>5.57</v>
      </c>
      <c r="H85" s="5">
        <v>4.71</v>
      </c>
      <c r="I85" s="5">
        <v>4.2699999999999996</v>
      </c>
      <c r="J85" s="5">
        <v>6.56</v>
      </c>
      <c r="K85" s="5">
        <v>4.01</v>
      </c>
      <c r="L85" s="5">
        <v>10.51</v>
      </c>
      <c r="M85" s="5">
        <v>2.21</v>
      </c>
      <c r="N85" s="5">
        <v>4.6100000000000003</v>
      </c>
      <c r="O85" s="5">
        <v>1.35</v>
      </c>
      <c r="P85" s="5">
        <v>1.19</v>
      </c>
      <c r="Q85" s="5">
        <v>9.92</v>
      </c>
      <c r="R85" s="5">
        <v>4.97</v>
      </c>
      <c r="S85" s="5">
        <v>5.8788949317436732</v>
      </c>
      <c r="T85" s="5">
        <v>6.94</v>
      </c>
      <c r="U85" s="5">
        <v>72.089734093733028</v>
      </c>
      <c r="V85" s="5">
        <v>22.166270750028591</v>
      </c>
      <c r="W85" s="5">
        <v>1.506614137234525E-2</v>
      </c>
      <c r="X85" s="5">
        <v>1.4999999999999999E-2</v>
      </c>
      <c r="Y85" s="5">
        <v>1.502543898936356E-2</v>
      </c>
      <c r="Z85" s="5">
        <v>1.84E-2</v>
      </c>
    </row>
    <row r="86" spans="1:26" x14ac:dyDescent="0.25">
      <c r="A86" s="4" t="s">
        <v>115</v>
      </c>
      <c r="B86" s="4" t="s">
        <v>99</v>
      </c>
      <c r="C86" s="4" t="s">
        <v>20</v>
      </c>
      <c r="D86" s="5">
        <v>10.06</v>
      </c>
      <c r="E86" s="5">
        <v>11.15</v>
      </c>
      <c r="F86" s="5">
        <v>18.32</v>
      </c>
      <c r="G86" s="5">
        <v>-15.33</v>
      </c>
      <c r="H86" s="5">
        <v>12.57</v>
      </c>
      <c r="I86" s="5">
        <v>10.43</v>
      </c>
      <c r="J86" s="5">
        <v>9</v>
      </c>
      <c r="K86" s="5">
        <v>8.7899999999999991</v>
      </c>
      <c r="L86" s="5">
        <v>15.66</v>
      </c>
      <c r="M86" s="5">
        <v>-8.44</v>
      </c>
      <c r="N86" s="5">
        <v>5.68</v>
      </c>
      <c r="O86" s="5">
        <v>15.72</v>
      </c>
      <c r="P86" s="5">
        <v>3.8</v>
      </c>
      <c r="Q86" s="5">
        <v>16.78</v>
      </c>
      <c r="R86" s="5">
        <v>8.6</v>
      </c>
      <c r="S86" s="5">
        <v>10.23126482194537</v>
      </c>
      <c r="T86" s="5">
        <v>26.85</v>
      </c>
      <c r="U86" s="5">
        <v>142.85075852028689</v>
      </c>
      <c r="V86" s="5">
        <v>39.798685170147621</v>
      </c>
      <c r="W86" s="5">
        <v>9.5897106218161519E-3</v>
      </c>
      <c r="X86" s="5">
        <v>1.4200000000000001E-2</v>
      </c>
      <c r="Y86" s="5">
        <v>1.24268117776216E-2</v>
      </c>
      <c r="Z86" s="5">
        <v>2.3699999999999999E-2</v>
      </c>
    </row>
    <row r="87" spans="1:26" x14ac:dyDescent="0.25">
      <c r="A87" s="4" t="s">
        <v>105</v>
      </c>
      <c r="B87" s="4" t="s">
        <v>99</v>
      </c>
      <c r="C87" s="4" t="s">
        <v>20</v>
      </c>
      <c r="D87" s="5">
        <v>-11.9</v>
      </c>
      <c r="E87" s="5">
        <v>26.35</v>
      </c>
      <c r="F87" s="5">
        <v>8.64</v>
      </c>
      <c r="G87" s="5">
        <v>-8.1</v>
      </c>
      <c r="H87" s="5">
        <v>27.13</v>
      </c>
      <c r="I87" s="5">
        <v>11.16</v>
      </c>
      <c r="J87" s="5">
        <v>-1.43</v>
      </c>
      <c r="K87" s="5">
        <v>8.66</v>
      </c>
      <c r="L87" s="5">
        <v>30.11</v>
      </c>
      <c r="M87" s="5">
        <v>-3.69</v>
      </c>
      <c r="N87" s="5">
        <v>-22.94</v>
      </c>
      <c r="O87" s="5">
        <v>27.13</v>
      </c>
      <c r="P87" s="5">
        <v>15.47</v>
      </c>
      <c r="Q87" s="5">
        <v>34.159999999999997</v>
      </c>
      <c r="R87" s="5">
        <v>39.159999999999997</v>
      </c>
      <c r="S87" s="5">
        <v>14.8139054335828</v>
      </c>
      <c r="T87" s="5">
        <v>3.23</v>
      </c>
      <c r="U87" s="5">
        <v>138.4491301827365</v>
      </c>
      <c r="V87" s="5">
        <v>114.3541813231231</v>
      </c>
      <c r="W87" s="5">
        <v>2.059839462388945E-2</v>
      </c>
      <c r="X87" s="5">
        <v>5.4999999999999997E-3</v>
      </c>
      <c r="Y87" s="5">
        <v>1.1307074855342091E-2</v>
      </c>
      <c r="Z87" s="5">
        <v>1.34E-2</v>
      </c>
    </row>
    <row r="88" spans="1:26" x14ac:dyDescent="0.25">
      <c r="A88" s="4" t="s">
        <v>102</v>
      </c>
      <c r="B88" s="4" t="s">
        <v>99</v>
      </c>
      <c r="C88" s="4" t="s">
        <v>20</v>
      </c>
      <c r="D88" s="5">
        <v>57.96</v>
      </c>
      <c r="E88" s="5">
        <v>4.3499999999999996</v>
      </c>
      <c r="F88" s="5">
        <v>-11.83</v>
      </c>
      <c r="G88" s="5">
        <v>23.07</v>
      </c>
      <c r="H88" s="5">
        <v>16.170000000000002</v>
      </c>
      <c r="I88" s="5">
        <v>-7.0000000000000007E-2</v>
      </c>
      <c r="J88" s="5">
        <v>18.71</v>
      </c>
      <c r="K88" s="5">
        <v>15</v>
      </c>
      <c r="L88" s="5">
        <v>-0.5</v>
      </c>
      <c r="M88" s="5">
        <v>15.76</v>
      </c>
      <c r="N88" s="5">
        <v>-17.27</v>
      </c>
      <c r="O88" s="5">
        <v>13.5</v>
      </c>
      <c r="P88" s="5">
        <v>-3.65</v>
      </c>
      <c r="Q88" s="5"/>
      <c r="R88" s="5"/>
      <c r="S88" s="5"/>
      <c r="T88" s="5"/>
      <c r="U88" s="5">
        <v>195.3791562981697</v>
      </c>
      <c r="V88" s="5">
        <v>0</v>
      </c>
      <c r="W88" s="5">
        <v>9.6862479949521175E-3</v>
      </c>
      <c r="X88" s="5">
        <v>1.11E-2</v>
      </c>
      <c r="Y88" s="5">
        <v>1.055624922882774E-2</v>
      </c>
      <c r="Z88" s="5"/>
    </row>
    <row r="89" spans="1:26" x14ac:dyDescent="0.25">
      <c r="A89" s="4" t="s">
        <v>110</v>
      </c>
      <c r="B89" s="4" t="s">
        <v>99</v>
      </c>
      <c r="C89" s="4" t="s">
        <v>20</v>
      </c>
      <c r="D89" s="5">
        <v>5.84</v>
      </c>
      <c r="E89" s="5">
        <v>9.92</v>
      </c>
      <c r="F89" s="5">
        <v>6.93</v>
      </c>
      <c r="G89" s="5">
        <v>26.43</v>
      </c>
      <c r="H89" s="5">
        <v>8.2200000000000006</v>
      </c>
      <c r="I89" s="5">
        <v>9.23</v>
      </c>
      <c r="J89" s="5">
        <v>25.56</v>
      </c>
      <c r="K89" s="5">
        <v>1.5</v>
      </c>
      <c r="L89" s="5">
        <v>35.619999999999997</v>
      </c>
      <c r="M89" s="5">
        <v>-2.95</v>
      </c>
      <c r="N89" s="5">
        <v>-2.17</v>
      </c>
      <c r="O89" s="5">
        <v>-0.56999999999999995</v>
      </c>
      <c r="P89" s="5">
        <v>-3.34</v>
      </c>
      <c r="Q89" s="5">
        <v>24.17</v>
      </c>
      <c r="R89" s="5">
        <v>-0.02</v>
      </c>
      <c r="S89" s="5">
        <v>7.1235224603898359</v>
      </c>
      <c r="T89" s="5">
        <v>1.35</v>
      </c>
      <c r="U89" s="5">
        <v>193.22340438621259</v>
      </c>
      <c r="V89" s="5">
        <v>32.988674783498247</v>
      </c>
      <c r="W89" s="5">
        <v>8.1523770560530708E-3</v>
      </c>
      <c r="X89" s="5">
        <v>7.3000000000000001E-3</v>
      </c>
      <c r="Y89" s="5">
        <v>7.6278373292511803E-3</v>
      </c>
      <c r="Z89" s="5">
        <v>7.6E-3</v>
      </c>
    </row>
    <row r="90" spans="1:26" x14ac:dyDescent="0.25">
      <c r="A90" s="4" t="s">
        <v>112</v>
      </c>
      <c r="B90" s="4" t="s">
        <v>99</v>
      </c>
      <c r="C90" s="4" t="s">
        <v>20</v>
      </c>
      <c r="D90" s="5">
        <v>9.74</v>
      </c>
      <c r="E90" s="5">
        <v>13.4</v>
      </c>
      <c r="F90" s="5">
        <v>10.95</v>
      </c>
      <c r="G90" s="5">
        <v>-9.06</v>
      </c>
      <c r="H90" s="5">
        <v>7.23</v>
      </c>
      <c r="I90" s="5">
        <v>30.85</v>
      </c>
      <c r="J90" s="5">
        <v>0.56999999999999995</v>
      </c>
      <c r="K90" s="5">
        <v>7.48</v>
      </c>
      <c r="L90" s="5">
        <v>22.64</v>
      </c>
      <c r="M90" s="5">
        <v>-1.52</v>
      </c>
      <c r="N90" s="5">
        <v>7.1</v>
      </c>
      <c r="O90" s="5">
        <v>9.86</v>
      </c>
      <c r="P90" s="5">
        <v>12.11</v>
      </c>
      <c r="Q90" s="5">
        <v>1.01</v>
      </c>
      <c r="R90" s="5">
        <v>8.84</v>
      </c>
      <c r="S90" s="5">
        <v>11.23018987469149</v>
      </c>
      <c r="T90" s="5">
        <v>24.1</v>
      </c>
      <c r="U90" s="5">
        <v>203.3891237035418</v>
      </c>
      <c r="V90" s="5">
        <v>22.285674340076341</v>
      </c>
      <c r="W90" s="5">
        <v>1.019805494319952E-2</v>
      </c>
      <c r="X90" s="5">
        <v>3.8E-3</v>
      </c>
      <c r="Y90" s="5">
        <v>6.260790362769047E-3</v>
      </c>
      <c r="Z90" s="5">
        <v>2.8E-3</v>
      </c>
    </row>
    <row r="91" spans="1:26" x14ac:dyDescent="0.25">
      <c r="A91" s="4" t="s">
        <v>100</v>
      </c>
      <c r="B91" s="4" t="s">
        <v>99</v>
      </c>
      <c r="C91" s="4" t="s">
        <v>20</v>
      </c>
      <c r="D91" s="5">
        <v>-16.559999999999999</v>
      </c>
      <c r="E91" s="5">
        <v>3.05</v>
      </c>
      <c r="F91" s="5">
        <v>19.649999999999999</v>
      </c>
      <c r="G91" s="5">
        <v>27.66</v>
      </c>
      <c r="H91" s="5">
        <v>7.5</v>
      </c>
      <c r="I91" s="5">
        <v>30.33</v>
      </c>
      <c r="J91" s="5">
        <v>37.28</v>
      </c>
      <c r="K91" s="5">
        <v>-17.899999999999999</v>
      </c>
      <c r="L91" s="5">
        <v>59.25</v>
      </c>
      <c r="M91" s="5">
        <v>12.23</v>
      </c>
      <c r="N91" s="5">
        <v>-41.82</v>
      </c>
      <c r="O91" s="5">
        <v>4.34</v>
      </c>
      <c r="P91" s="5">
        <v>20.85</v>
      </c>
      <c r="Q91" s="5">
        <v>-1.77</v>
      </c>
      <c r="R91" s="5">
        <v>-5.24</v>
      </c>
      <c r="S91" s="5">
        <v>62.942609216051437</v>
      </c>
      <c r="T91" s="5">
        <v>4.8899999999999997</v>
      </c>
      <c r="U91" s="5">
        <v>171.92724936580061</v>
      </c>
      <c r="V91" s="5">
        <v>51.671458321201918</v>
      </c>
      <c r="W91" s="5">
        <v>5.5950497525517852E-3</v>
      </c>
      <c r="X91" s="5">
        <v>6.4000000000000003E-3</v>
      </c>
      <c r="Y91" s="5">
        <v>6.0904037509814562E-3</v>
      </c>
      <c r="Z91" s="5">
        <v>1.9E-3</v>
      </c>
    </row>
    <row r="92" spans="1:26" x14ac:dyDescent="0.25">
      <c r="A92" s="4" t="s">
        <v>108</v>
      </c>
      <c r="B92" s="4" t="s">
        <v>99</v>
      </c>
      <c r="C92" s="4" t="s">
        <v>20</v>
      </c>
      <c r="D92" s="5"/>
      <c r="E92" s="5"/>
      <c r="F92" s="5"/>
      <c r="G92" s="5"/>
      <c r="H92" s="5"/>
      <c r="I92" s="5">
        <v>4.8499999999999996</v>
      </c>
      <c r="J92" s="5">
        <v>57.16</v>
      </c>
      <c r="K92" s="5">
        <v>-10.86</v>
      </c>
      <c r="L92" s="5">
        <v>36.119999999999997</v>
      </c>
      <c r="M92" s="5">
        <v>22.09</v>
      </c>
      <c r="N92" s="5">
        <v>-37.369999999999997</v>
      </c>
      <c r="O92" s="5">
        <v>11.96</v>
      </c>
      <c r="P92" s="5">
        <v>19.809999999999999</v>
      </c>
      <c r="Q92" s="5"/>
      <c r="R92" s="5"/>
      <c r="S92" s="5"/>
      <c r="T92" s="5"/>
      <c r="U92" s="5">
        <v>105.0800848773609</v>
      </c>
      <c r="V92" s="5">
        <v>0</v>
      </c>
      <c r="W92" s="5">
        <v>0</v>
      </c>
      <c r="X92" s="5">
        <v>8.9999999999999993E-3</v>
      </c>
      <c r="Y92" s="5">
        <v>5.5384615384615381E-3</v>
      </c>
      <c r="Z92" s="5"/>
    </row>
    <row r="93" spans="1:26" x14ac:dyDescent="0.25">
      <c r="A93" s="4" t="s">
        <v>118</v>
      </c>
      <c r="B93" s="4" t="s">
        <v>99</v>
      </c>
      <c r="C93" s="4" t="s">
        <v>52</v>
      </c>
      <c r="D93" s="5">
        <v>0.68</v>
      </c>
      <c r="E93" s="5">
        <v>3.09</v>
      </c>
      <c r="F93" s="5">
        <v>-0.77</v>
      </c>
      <c r="G93" s="5">
        <v>-1.44</v>
      </c>
      <c r="H93" s="5">
        <v>-5.75</v>
      </c>
      <c r="I93" s="5">
        <v>20.98</v>
      </c>
      <c r="J93" s="5">
        <v>19.760000000000002</v>
      </c>
      <c r="K93" s="5">
        <v>-1.19</v>
      </c>
      <c r="L93" s="5">
        <v>5.38</v>
      </c>
      <c r="M93" s="5">
        <v>17.920000000000002</v>
      </c>
      <c r="N93" s="5">
        <v>-2.97</v>
      </c>
      <c r="O93" s="5">
        <v>1.07</v>
      </c>
      <c r="P93" s="5">
        <v>10.42</v>
      </c>
      <c r="Q93" s="5"/>
      <c r="R93" s="5"/>
      <c r="S93" s="5"/>
      <c r="T93" s="5"/>
      <c r="U93" s="5">
        <v>84.303152124760032</v>
      </c>
      <c r="V93" s="5">
        <v>0</v>
      </c>
      <c r="W93" s="5">
        <v>3.5217147208616659E-3</v>
      </c>
      <c r="X93" s="5">
        <v>5.4999999999999997E-3</v>
      </c>
      <c r="Y93" s="5">
        <v>4.7391210464852564E-3</v>
      </c>
      <c r="Z93" s="5"/>
    </row>
    <row r="94" spans="1:26" x14ac:dyDescent="0.25">
      <c r="A94" s="4" t="s">
        <v>106</v>
      </c>
      <c r="B94" s="4" t="s">
        <v>99</v>
      </c>
      <c r="C94" s="4" t="s">
        <v>20</v>
      </c>
      <c r="D94" s="5">
        <v>18.2</v>
      </c>
      <c r="E94" s="5">
        <v>36.22</v>
      </c>
      <c r="F94" s="5">
        <v>-24.23</v>
      </c>
      <c r="G94" s="5">
        <v>32.01</v>
      </c>
      <c r="H94" s="5">
        <v>47.05</v>
      </c>
      <c r="I94" s="5">
        <v>-30.9</v>
      </c>
      <c r="J94" s="5">
        <v>26.17</v>
      </c>
      <c r="K94" s="5">
        <v>-5.09</v>
      </c>
      <c r="L94" s="5">
        <v>10.61</v>
      </c>
      <c r="M94" s="5">
        <v>8.2100000000000009</v>
      </c>
      <c r="N94" s="5">
        <v>9.1</v>
      </c>
      <c r="O94" s="5">
        <v>-9.18</v>
      </c>
      <c r="P94" s="5">
        <v>24.98</v>
      </c>
      <c r="Q94" s="5"/>
      <c r="R94" s="5"/>
      <c r="S94" s="5"/>
      <c r="T94" s="5"/>
      <c r="U94" s="5">
        <v>190.45722331661599</v>
      </c>
      <c r="V94" s="5">
        <v>0</v>
      </c>
      <c r="W94" s="5">
        <v>6.6049931034669806E-3</v>
      </c>
      <c r="X94" s="5">
        <v>3.5000000000000001E-3</v>
      </c>
      <c r="Y94" s="5">
        <v>4.69422811671807E-3</v>
      </c>
      <c r="Z94" s="5"/>
    </row>
    <row r="95" spans="1:26" x14ac:dyDescent="0.25">
      <c r="A95" s="4" t="s">
        <v>104</v>
      </c>
      <c r="B95" s="4" t="s">
        <v>99</v>
      </c>
      <c r="C95" s="4" t="s">
        <v>20</v>
      </c>
      <c r="D95" s="5">
        <v>32.79</v>
      </c>
      <c r="E95" s="5">
        <v>-23.48</v>
      </c>
      <c r="F95" s="5">
        <v>8.66</v>
      </c>
      <c r="G95" s="5">
        <v>12.31</v>
      </c>
      <c r="H95" s="5">
        <v>13.53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>
        <v>40.779396155992259</v>
      </c>
      <c r="V95" s="5">
        <v>0</v>
      </c>
      <c r="W95" s="5">
        <v>8.7860462719330772E-3</v>
      </c>
      <c r="X95" s="5"/>
      <c r="Y95" s="5">
        <v>3.3792485661281071E-3</v>
      </c>
      <c r="Z95" s="5"/>
    </row>
    <row r="96" spans="1:26" x14ac:dyDescent="0.25">
      <c r="A96" s="4" t="s">
        <v>120</v>
      </c>
      <c r="B96" s="4" t="s">
        <v>99</v>
      </c>
      <c r="C96" s="4" t="s">
        <v>52</v>
      </c>
      <c r="D96" s="5"/>
      <c r="E96" s="5"/>
      <c r="F96" s="5"/>
      <c r="G96" s="5"/>
      <c r="H96" s="5"/>
      <c r="I96" s="5">
        <v>9.58</v>
      </c>
      <c r="J96" s="5">
        <v>12.08</v>
      </c>
      <c r="K96" s="5">
        <v>3.82</v>
      </c>
      <c r="L96" s="5">
        <v>14.5</v>
      </c>
      <c r="M96" s="5">
        <v>-2.13</v>
      </c>
      <c r="N96" s="5">
        <v>1.84</v>
      </c>
      <c r="O96" s="5">
        <v>2.1</v>
      </c>
      <c r="P96" s="5">
        <v>7.29</v>
      </c>
      <c r="Q96" s="5">
        <v>9.08</v>
      </c>
      <c r="R96" s="5">
        <v>10.25</v>
      </c>
      <c r="S96" s="5">
        <v>17.256825259018139</v>
      </c>
      <c r="T96" s="5">
        <v>6.86</v>
      </c>
      <c r="U96" s="5">
        <v>59.403882834558573</v>
      </c>
      <c r="V96" s="5">
        <v>41.013878854272043</v>
      </c>
      <c r="W96" s="5"/>
      <c r="X96" s="5">
        <v>5.0000000000000001E-3</v>
      </c>
      <c r="Y96" s="5">
        <v>3.0769230769230769E-3</v>
      </c>
      <c r="Z96" s="5">
        <v>3.8999999999999998E-3</v>
      </c>
    </row>
    <row r="97" spans="1:26" x14ac:dyDescent="0.25">
      <c r="A97" s="4" t="s">
        <v>122</v>
      </c>
      <c r="B97" s="4" t="s">
        <v>99</v>
      </c>
      <c r="C97" s="4" t="s">
        <v>52</v>
      </c>
      <c r="D97" s="5">
        <v>-2.48</v>
      </c>
      <c r="E97" s="5">
        <v>2.14</v>
      </c>
      <c r="F97" s="5">
        <v>4.57</v>
      </c>
      <c r="G97" s="5">
        <v>-6.66</v>
      </c>
      <c r="H97" s="5">
        <v>2.27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>
        <v>-0.57108354263750982</v>
      </c>
      <c r="V97" s="5">
        <v>0</v>
      </c>
      <c r="W97" s="5">
        <v>2.8427176368889659E-3</v>
      </c>
      <c r="X97" s="5"/>
      <c r="Y97" s="5">
        <v>1.0933529372649871E-3</v>
      </c>
      <c r="Z97" s="5"/>
    </row>
    <row r="98" spans="1:26" x14ac:dyDescent="0.25">
      <c r="A98" s="4" t="s">
        <v>124</v>
      </c>
      <c r="B98" s="4" t="s">
        <v>99</v>
      </c>
      <c r="C98" s="4" t="s">
        <v>64</v>
      </c>
      <c r="D98" s="5">
        <v>3.98</v>
      </c>
      <c r="E98" s="5">
        <v>4.6900000000000004</v>
      </c>
      <c r="F98" s="5">
        <v>0.6</v>
      </c>
      <c r="G98" s="5">
        <v>3.91</v>
      </c>
      <c r="H98" s="5">
        <v>9.58</v>
      </c>
      <c r="I98" s="5"/>
      <c r="J98" s="5"/>
      <c r="K98" s="5"/>
      <c r="L98" s="5"/>
      <c r="M98" s="5"/>
      <c r="N98" s="5"/>
      <c r="O98" s="5"/>
      <c r="P98" s="5"/>
      <c r="Q98" s="5">
        <v>7.27</v>
      </c>
      <c r="R98" s="5">
        <v>6.79</v>
      </c>
      <c r="S98" s="5">
        <v>13.12107563371821</v>
      </c>
      <c r="T98" s="5">
        <v>-7.93</v>
      </c>
      <c r="U98" s="5">
        <v>24.69287388405348</v>
      </c>
      <c r="V98" s="5">
        <v>29.584301827101999</v>
      </c>
      <c r="W98" s="5">
        <v>1.571133329977794E-3</v>
      </c>
      <c r="X98" s="5"/>
      <c r="Y98" s="5">
        <v>6.0428204999145925E-4</v>
      </c>
      <c r="Z98" s="5">
        <v>6.9999999999999999E-4</v>
      </c>
    </row>
    <row r="99" spans="1:26" x14ac:dyDescent="0.25">
      <c r="A99" s="4" t="s">
        <v>98</v>
      </c>
      <c r="B99" s="4" t="s">
        <v>99</v>
      </c>
      <c r="C99" s="4" t="s">
        <v>20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>
        <v>48.1</v>
      </c>
      <c r="R99" s="5">
        <v>18.41</v>
      </c>
      <c r="S99" s="5">
        <v>2.7865877442403639</v>
      </c>
      <c r="T99" s="5">
        <v>13.03</v>
      </c>
      <c r="U99" s="5">
        <v>0</v>
      </c>
      <c r="V99" s="5">
        <v>80.251915449521391</v>
      </c>
      <c r="W99" s="5"/>
      <c r="X99" s="5"/>
      <c r="Y99" s="5">
        <v>0</v>
      </c>
      <c r="Z99" s="5">
        <v>2.07E-2</v>
      </c>
    </row>
    <row r="100" spans="1:26" x14ac:dyDescent="0.25">
      <c r="A100" s="4" t="s">
        <v>101</v>
      </c>
      <c r="B100" s="4" t="s">
        <v>99</v>
      </c>
      <c r="C100" s="4" t="s">
        <v>20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>
        <v>34.58</v>
      </c>
      <c r="R100" s="5">
        <v>18.77</v>
      </c>
      <c r="S100" s="5">
        <v>-10.562510389337261</v>
      </c>
      <c r="T100" s="5">
        <v>44.91</v>
      </c>
      <c r="U100" s="5">
        <v>0</v>
      </c>
      <c r="V100" s="5">
        <v>42.957479047364131</v>
      </c>
      <c r="W100" s="5"/>
      <c r="X100" s="5"/>
      <c r="Y100" s="5">
        <v>0</v>
      </c>
      <c r="Z100" s="5">
        <v>6.1999999999999998E-3</v>
      </c>
    </row>
    <row r="101" spans="1:26" x14ac:dyDescent="0.25">
      <c r="A101" s="4" t="s">
        <v>103</v>
      </c>
      <c r="B101" s="4" t="s">
        <v>99</v>
      </c>
      <c r="C101" s="4" t="s">
        <v>20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>
        <v>0.38</v>
      </c>
      <c r="R101" s="5">
        <v>26.11</v>
      </c>
      <c r="S101" s="5">
        <v>20.138945084746769</v>
      </c>
      <c r="T101" s="5">
        <v>54.43</v>
      </c>
      <c r="U101" s="5">
        <v>0</v>
      </c>
      <c r="V101" s="5">
        <v>52.082951096230353</v>
      </c>
      <c r="W101" s="5"/>
      <c r="X101" s="5"/>
      <c r="Y101" s="5">
        <v>0</v>
      </c>
      <c r="Z101" s="5">
        <v>2.5999999999999999E-3</v>
      </c>
    </row>
    <row r="102" spans="1:26" x14ac:dyDescent="0.25">
      <c r="A102" s="2" t="s">
        <v>130</v>
      </c>
      <c r="B102" s="2" t="s">
        <v>126</v>
      </c>
      <c r="C102" s="2" t="s">
        <v>56</v>
      </c>
      <c r="D102" s="3">
        <v>4.5599999999999996</v>
      </c>
      <c r="E102" s="3">
        <v>2.5</v>
      </c>
      <c r="F102" s="3">
        <v>6.61</v>
      </c>
      <c r="G102" s="3">
        <v>8.0500000000000007</v>
      </c>
      <c r="H102" s="3">
        <v>7.62</v>
      </c>
      <c r="I102" s="3">
        <v>9.83</v>
      </c>
      <c r="J102" s="3">
        <v>7.4</v>
      </c>
      <c r="K102" s="3">
        <v>8.77</v>
      </c>
      <c r="L102" s="3">
        <v>10.49</v>
      </c>
      <c r="M102" s="3">
        <v>11</v>
      </c>
      <c r="N102" s="3">
        <v>2.97</v>
      </c>
      <c r="O102" s="3">
        <v>2.66</v>
      </c>
      <c r="P102" s="3">
        <v>1.21</v>
      </c>
      <c r="Q102" s="3">
        <v>3.53</v>
      </c>
      <c r="R102" s="3">
        <v>7.28</v>
      </c>
      <c r="S102" s="3">
        <v>12.37491666748971</v>
      </c>
      <c r="T102" s="3">
        <v>6.74</v>
      </c>
      <c r="U102" s="3">
        <v>123.6767715130258</v>
      </c>
      <c r="V102" s="3">
        <v>24.811430715094101</v>
      </c>
      <c r="W102" s="3">
        <v>0.67270368068889075</v>
      </c>
      <c r="X102" s="3">
        <v>0.64470000000000005</v>
      </c>
      <c r="Y102" s="3">
        <v>0.65547064641880415</v>
      </c>
      <c r="Z102" s="3">
        <v>0.49469999999999997</v>
      </c>
    </row>
    <row r="103" spans="1:26" x14ac:dyDescent="0.25">
      <c r="A103" s="2" t="s">
        <v>131</v>
      </c>
      <c r="B103" s="2" t="s">
        <v>126</v>
      </c>
      <c r="C103" s="2" t="s">
        <v>56</v>
      </c>
      <c r="D103" s="3">
        <v>5.63</v>
      </c>
      <c r="E103" s="3">
        <v>4.41</v>
      </c>
      <c r="F103" s="3">
        <v>6.29</v>
      </c>
      <c r="G103" s="3">
        <v>6.49</v>
      </c>
      <c r="H103" s="3">
        <v>13.79</v>
      </c>
      <c r="I103" s="3">
        <v>13.55</v>
      </c>
      <c r="J103" s="3">
        <v>9.3000000000000007</v>
      </c>
      <c r="K103" s="3">
        <v>9.2799999999999994</v>
      </c>
      <c r="L103" s="3">
        <v>8.7799999999999994</v>
      </c>
      <c r="M103" s="3">
        <v>7.56</v>
      </c>
      <c r="N103" s="3">
        <v>2.71</v>
      </c>
      <c r="O103" s="3">
        <v>-0.64</v>
      </c>
      <c r="P103" s="3">
        <v>1.94</v>
      </c>
      <c r="Q103" s="3">
        <v>1.94</v>
      </c>
      <c r="R103" s="3">
        <v>8.6999999999999993</v>
      </c>
      <c r="S103" s="3">
        <v>9.377792805635778</v>
      </c>
      <c r="T103" s="3">
        <v>5.29</v>
      </c>
      <c r="U103" s="3">
        <v>134.50466321069061</v>
      </c>
      <c r="V103" s="3">
        <v>21.200197798852781</v>
      </c>
      <c r="W103" s="3">
        <v>0.31697746249728848</v>
      </c>
      <c r="X103" s="3">
        <v>0.3276</v>
      </c>
      <c r="Y103" s="3">
        <v>0.32351440865280329</v>
      </c>
      <c r="Z103" s="3">
        <v>0.40589999999999998</v>
      </c>
    </row>
    <row r="104" spans="1:26" x14ac:dyDescent="0.25">
      <c r="A104" s="2" t="s">
        <v>132</v>
      </c>
      <c r="B104" s="2" t="s">
        <v>126</v>
      </c>
      <c r="C104" s="2" t="s">
        <v>56</v>
      </c>
      <c r="D104" s="3">
        <v>4.08</v>
      </c>
      <c r="E104" s="3">
        <v>6.52</v>
      </c>
      <c r="F104" s="3">
        <v>13.1</v>
      </c>
      <c r="G104" s="3">
        <v>6.93</v>
      </c>
      <c r="H104" s="3">
        <v>4.62</v>
      </c>
      <c r="I104" s="3">
        <v>4.68</v>
      </c>
      <c r="J104" s="3">
        <v>2.66</v>
      </c>
      <c r="K104" s="3">
        <v>8.8000000000000007</v>
      </c>
      <c r="L104" s="3">
        <v>11.46</v>
      </c>
      <c r="M104" s="3">
        <v>12.57</v>
      </c>
      <c r="N104" s="3">
        <v>0.95</v>
      </c>
      <c r="O104" s="3">
        <v>3.57</v>
      </c>
      <c r="P104" s="3">
        <v>1.65</v>
      </c>
      <c r="Q104" s="3">
        <v>8.9600000000000009</v>
      </c>
      <c r="R104" s="3">
        <v>1.93</v>
      </c>
      <c r="S104" s="3">
        <v>15.57406024886572</v>
      </c>
      <c r="T104" s="3">
        <v>11.41</v>
      </c>
      <c r="U104" s="3">
        <v>118.7049362462121</v>
      </c>
      <c r="V104" s="3">
        <v>28.359935320874339</v>
      </c>
      <c r="W104" s="3">
        <v>0.10226722346570979</v>
      </c>
      <c r="X104" s="3">
        <v>0.1086</v>
      </c>
      <c r="Y104" s="3">
        <v>0.1061643167175807</v>
      </c>
      <c r="Z104" s="3">
        <v>3.3399999999999999E-2</v>
      </c>
    </row>
    <row r="105" spans="1:26" x14ac:dyDescent="0.25">
      <c r="A105" s="2" t="s">
        <v>128</v>
      </c>
      <c r="B105" s="2" t="s">
        <v>126</v>
      </c>
      <c r="C105" s="2" t="s">
        <v>56</v>
      </c>
      <c r="D105" s="3">
        <v>7.06</v>
      </c>
      <c r="E105" s="3">
        <v>5.07</v>
      </c>
      <c r="F105" s="3">
        <v>-1.78</v>
      </c>
      <c r="G105" s="3">
        <v>-2.12</v>
      </c>
      <c r="H105" s="3">
        <v>16.41</v>
      </c>
      <c r="I105" s="3">
        <v>12.88</v>
      </c>
      <c r="J105" s="3">
        <v>10.35</v>
      </c>
      <c r="K105" s="3">
        <v>10.1</v>
      </c>
      <c r="L105" s="3">
        <v>13.94</v>
      </c>
      <c r="M105" s="3">
        <v>8.81</v>
      </c>
      <c r="N105" s="3">
        <v>-4.45</v>
      </c>
      <c r="O105" s="3">
        <v>-4.07</v>
      </c>
      <c r="P105" s="3">
        <v>7.24</v>
      </c>
      <c r="Q105" s="3">
        <v>11.86</v>
      </c>
      <c r="R105" s="3">
        <v>7.9</v>
      </c>
      <c r="S105" s="3">
        <v>20.10353268719993</v>
      </c>
      <c r="T105" s="3">
        <v>11.26</v>
      </c>
      <c r="U105" s="3">
        <v>110.4038948064135</v>
      </c>
      <c r="V105" s="3">
        <v>44.961288785350092</v>
      </c>
      <c r="W105" s="3">
        <v>7.8834738902606991E-2</v>
      </c>
      <c r="X105" s="3">
        <v>0.1134</v>
      </c>
      <c r="Y105" s="3">
        <v>0.10010566880869499</v>
      </c>
      <c r="Z105" s="3">
        <v>0.13159999999999999</v>
      </c>
    </row>
    <row r="106" spans="1:26" x14ac:dyDescent="0.25">
      <c r="A106" s="2" t="s">
        <v>140</v>
      </c>
      <c r="B106" s="2" t="s">
        <v>126</v>
      </c>
      <c r="C106" s="2" t="s">
        <v>56</v>
      </c>
      <c r="D106" s="3">
        <v>2.72</v>
      </c>
      <c r="E106" s="3">
        <v>13.39</v>
      </c>
      <c r="F106" s="3">
        <v>-1.98</v>
      </c>
      <c r="G106" s="3">
        <v>-0.68</v>
      </c>
      <c r="H106" s="3">
        <v>12.45</v>
      </c>
      <c r="I106" s="3">
        <v>15.55</v>
      </c>
      <c r="J106" s="3">
        <v>3.91</v>
      </c>
      <c r="K106" s="3">
        <v>10.14</v>
      </c>
      <c r="L106" s="3">
        <v>14.33</v>
      </c>
      <c r="M106" s="3">
        <v>-0.21</v>
      </c>
      <c r="N106" s="3">
        <v>-3.73</v>
      </c>
      <c r="O106" s="3">
        <v>2.99</v>
      </c>
      <c r="P106" s="3">
        <v>-2.1800000000000002</v>
      </c>
      <c r="Q106" s="3">
        <v>6.54</v>
      </c>
      <c r="R106" s="3">
        <v>11.79</v>
      </c>
      <c r="S106" s="3">
        <v>31.71956277289755</v>
      </c>
      <c r="T106" s="3">
        <v>3.73</v>
      </c>
      <c r="U106" s="3">
        <v>86.583792458091807</v>
      </c>
      <c r="V106" s="3">
        <v>56.879403393060102</v>
      </c>
      <c r="W106" s="3">
        <v>7.6416751624274665E-2</v>
      </c>
      <c r="X106" s="3">
        <v>5.0200000000000002E-2</v>
      </c>
      <c r="Y106" s="3">
        <v>6.0283366009336412E-2</v>
      </c>
      <c r="Z106" s="3">
        <v>4.4499999999999998E-2</v>
      </c>
    </row>
    <row r="107" spans="1:26" x14ac:dyDescent="0.25">
      <c r="A107" s="2" t="s">
        <v>142</v>
      </c>
      <c r="B107" s="2" t="s">
        <v>126</v>
      </c>
      <c r="C107" s="2" t="s">
        <v>64</v>
      </c>
      <c r="D107" s="3">
        <v>7.55</v>
      </c>
      <c r="E107" s="3">
        <v>7.91</v>
      </c>
      <c r="F107" s="3">
        <v>7.23</v>
      </c>
      <c r="G107" s="3">
        <v>6.66</v>
      </c>
      <c r="H107" s="3">
        <v>7.6</v>
      </c>
      <c r="I107" s="3">
        <v>6</v>
      </c>
      <c r="J107" s="3">
        <v>9.9600000000000009</v>
      </c>
      <c r="K107" s="3">
        <v>10.81</v>
      </c>
      <c r="L107" s="3">
        <v>15.41</v>
      </c>
      <c r="M107" s="3">
        <v>10.64</v>
      </c>
      <c r="N107" s="3">
        <v>11.81</v>
      </c>
      <c r="O107" s="3">
        <v>6.7</v>
      </c>
      <c r="P107" s="3">
        <v>2.98</v>
      </c>
      <c r="Q107" s="3">
        <v>6.81</v>
      </c>
      <c r="R107" s="3">
        <v>4.97</v>
      </c>
      <c r="S107" s="3">
        <v>20.72876566263918</v>
      </c>
      <c r="T107" s="3">
        <v>10.15</v>
      </c>
      <c r="U107" s="3">
        <v>189.38457463815971</v>
      </c>
      <c r="V107" s="3">
        <v>35.359229216096878</v>
      </c>
      <c r="W107" s="3">
        <v>3.7789119757998327E-2</v>
      </c>
      <c r="X107" s="3">
        <v>4.5499999999999999E-2</v>
      </c>
      <c r="Y107" s="3">
        <v>4.2534276829999357E-2</v>
      </c>
      <c r="Z107" s="3">
        <v>5.21E-2</v>
      </c>
    </row>
    <row r="108" spans="1:26" x14ac:dyDescent="0.25">
      <c r="A108" s="2" t="s">
        <v>141</v>
      </c>
      <c r="B108" s="2" t="s">
        <v>126</v>
      </c>
      <c r="C108" s="2" t="s">
        <v>56</v>
      </c>
      <c r="D108" s="3">
        <v>1.73</v>
      </c>
      <c r="E108" s="3">
        <v>2.11</v>
      </c>
      <c r="F108" s="3">
        <v>-0.64</v>
      </c>
      <c r="G108" s="3">
        <v>-0.53</v>
      </c>
      <c r="H108" s="3">
        <v>-0.95</v>
      </c>
      <c r="I108" s="3">
        <v>4.8</v>
      </c>
      <c r="J108" s="3">
        <v>4.29</v>
      </c>
      <c r="K108" s="3">
        <v>1.54</v>
      </c>
      <c r="L108" s="3">
        <v>12.96</v>
      </c>
      <c r="M108" s="3">
        <v>12.56</v>
      </c>
      <c r="N108" s="3">
        <v>6.15</v>
      </c>
      <c r="O108" s="3">
        <v>1.59</v>
      </c>
      <c r="P108" s="3">
        <v>3.91</v>
      </c>
      <c r="Q108" s="3">
        <v>3.97</v>
      </c>
      <c r="R108" s="3">
        <v>8.75</v>
      </c>
      <c r="S108" s="3">
        <v>22.478321301128961</v>
      </c>
      <c r="T108" s="3">
        <v>7.37</v>
      </c>
      <c r="U108" s="3">
        <v>60.788018188860264</v>
      </c>
      <c r="V108" s="3">
        <v>38.483022839252328</v>
      </c>
      <c r="W108" s="3">
        <v>2.296384834564472E-2</v>
      </c>
      <c r="X108" s="3">
        <v>3.2599999999999997E-2</v>
      </c>
      <c r="Y108" s="3">
        <v>2.8893787825247971E-2</v>
      </c>
      <c r="Z108" s="3">
        <v>9.2999999999999992E-3</v>
      </c>
    </row>
    <row r="109" spans="1:26" x14ac:dyDescent="0.25">
      <c r="A109" s="2" t="s">
        <v>136</v>
      </c>
      <c r="B109" s="2" t="s">
        <v>126</v>
      </c>
      <c r="C109" s="2" t="s">
        <v>56</v>
      </c>
      <c r="D109" s="3">
        <v>0.47</v>
      </c>
      <c r="E109" s="3">
        <v>4.7</v>
      </c>
      <c r="F109" s="3">
        <v>0.46</v>
      </c>
      <c r="G109" s="3">
        <v>4.41</v>
      </c>
      <c r="H109" s="3">
        <v>4.13</v>
      </c>
      <c r="I109" s="3">
        <v>5.22</v>
      </c>
      <c r="J109" s="3">
        <v>10.32</v>
      </c>
      <c r="K109" s="3">
        <v>5.78</v>
      </c>
      <c r="L109" s="3">
        <v>8.75</v>
      </c>
      <c r="M109" s="3">
        <v>10.73</v>
      </c>
      <c r="N109" s="3">
        <v>6.17</v>
      </c>
      <c r="O109" s="3">
        <v>10.33</v>
      </c>
      <c r="P109" s="3">
        <v>-1.95</v>
      </c>
      <c r="Q109" s="3">
        <v>5.35</v>
      </c>
      <c r="R109" s="3">
        <v>4.91</v>
      </c>
      <c r="S109" s="3">
        <v>10.369270629071099</v>
      </c>
      <c r="T109" s="3">
        <v>7.56</v>
      </c>
      <c r="U109" s="3">
        <v>95.11377621927349</v>
      </c>
      <c r="V109" s="3">
        <v>21.983081314165759</v>
      </c>
      <c r="W109" s="3">
        <v>1.679698146873896E-2</v>
      </c>
      <c r="X109" s="3">
        <v>9.9000000000000008E-3</v>
      </c>
      <c r="Y109" s="3">
        <v>1.255268518028421E-2</v>
      </c>
      <c r="Z109" s="3">
        <v>1.9E-3</v>
      </c>
    </row>
    <row r="110" spans="1:26" x14ac:dyDescent="0.25">
      <c r="A110" s="2" t="s">
        <v>139</v>
      </c>
      <c r="B110" s="2" t="s">
        <v>126</v>
      </c>
      <c r="C110" s="2" t="s">
        <v>20</v>
      </c>
      <c r="D110" s="3">
        <v>-0.14000000000000001</v>
      </c>
      <c r="E110" s="3">
        <v>5.5</v>
      </c>
      <c r="F110" s="3">
        <v>0.82</v>
      </c>
      <c r="G110" s="3">
        <v>5.81</v>
      </c>
      <c r="H110" s="3">
        <v>8.81</v>
      </c>
      <c r="I110" s="3">
        <v>-2.92</v>
      </c>
      <c r="J110" s="3">
        <v>-2.11</v>
      </c>
      <c r="K110" s="3">
        <v>12.36</v>
      </c>
      <c r="L110" s="3">
        <v>17.309999999999999</v>
      </c>
      <c r="M110" s="3">
        <v>-0.44</v>
      </c>
      <c r="N110" s="3">
        <v>3.14</v>
      </c>
      <c r="O110" s="3">
        <v>4.1399999999999997</v>
      </c>
      <c r="P110" s="3">
        <v>2.06</v>
      </c>
      <c r="Q110" s="3">
        <v>6.96</v>
      </c>
      <c r="R110" s="3">
        <v>6.27</v>
      </c>
      <c r="S110" s="3">
        <v>8.6753376264796174</v>
      </c>
      <c r="T110" s="3">
        <v>10.75</v>
      </c>
      <c r="U110" s="3">
        <v>67.180743747382053</v>
      </c>
      <c r="V110" s="3">
        <v>23.527335273837789</v>
      </c>
      <c r="W110" s="3">
        <v>9.6842992480706269E-3</v>
      </c>
      <c r="X110" s="3">
        <v>9.1000000000000004E-3</v>
      </c>
      <c r="Y110" s="3">
        <v>9.3247304800271637E-3</v>
      </c>
      <c r="Z110" s="3">
        <v>5.7999999999999996E-3</v>
      </c>
    </row>
    <row r="111" spans="1:26" x14ac:dyDescent="0.25">
      <c r="A111" s="2" t="s">
        <v>125</v>
      </c>
      <c r="B111" s="2" t="s">
        <v>126</v>
      </c>
      <c r="C111" s="2" t="s">
        <v>56</v>
      </c>
      <c r="D111" s="3"/>
      <c r="E111" s="3"/>
      <c r="F111" s="3"/>
      <c r="G111" s="3"/>
      <c r="H111" s="3"/>
      <c r="I111" s="3">
        <v>-2.15</v>
      </c>
      <c r="J111" s="3">
        <v>3.99</v>
      </c>
      <c r="K111" s="3">
        <v>1.98</v>
      </c>
      <c r="L111" s="3">
        <v>10.18</v>
      </c>
      <c r="M111" s="3">
        <v>14.52</v>
      </c>
      <c r="N111" s="3">
        <v>2.92</v>
      </c>
      <c r="O111" s="3">
        <v>6.99</v>
      </c>
      <c r="P111" s="3">
        <v>-0.54</v>
      </c>
      <c r="Q111" s="3">
        <v>-3.13</v>
      </c>
      <c r="R111" s="3">
        <v>7.9</v>
      </c>
      <c r="S111" s="3">
        <v>8.615029880746647</v>
      </c>
      <c r="T111" s="3">
        <v>7.11</v>
      </c>
      <c r="U111" s="3">
        <v>43.39795013806733</v>
      </c>
      <c r="V111" s="3">
        <v>13.52739442167214</v>
      </c>
      <c r="W111" s="3"/>
      <c r="X111" s="3">
        <v>1.3899999999999999E-2</v>
      </c>
      <c r="Y111" s="3">
        <v>8.5538461538461532E-3</v>
      </c>
      <c r="Z111" s="3">
        <v>1.7000000000000001E-2</v>
      </c>
    </row>
    <row r="112" spans="1:26" x14ac:dyDescent="0.25">
      <c r="A112" s="2" t="s">
        <v>138</v>
      </c>
      <c r="B112" s="2" t="s">
        <v>126</v>
      </c>
      <c r="C112" s="2" t="s">
        <v>64</v>
      </c>
      <c r="D112" s="3">
        <v>0.64</v>
      </c>
      <c r="E112" s="3">
        <v>39.53</v>
      </c>
      <c r="F112" s="3">
        <v>54.96</v>
      </c>
      <c r="G112" s="3">
        <v>-3.72</v>
      </c>
      <c r="H112" s="3">
        <v>4.1900000000000004</v>
      </c>
      <c r="I112" s="3">
        <v>5.57</v>
      </c>
      <c r="J112" s="3">
        <v>0.78</v>
      </c>
      <c r="K112" s="3">
        <v>5.38</v>
      </c>
      <c r="L112" s="3">
        <v>11.1</v>
      </c>
      <c r="M112" s="3">
        <v>11.16</v>
      </c>
      <c r="N112" s="3">
        <v>5.0999999999999996</v>
      </c>
      <c r="O112" s="3">
        <v>4.3899999999999997</v>
      </c>
      <c r="P112" s="3">
        <v>3.37</v>
      </c>
      <c r="Q112" s="3">
        <v>3</v>
      </c>
      <c r="R112" s="3">
        <v>8.36</v>
      </c>
      <c r="S112" s="3">
        <v>15.151225019814211</v>
      </c>
      <c r="T112" s="3">
        <v>-2.9</v>
      </c>
      <c r="U112" s="3">
        <v>242.777057558607</v>
      </c>
      <c r="V112" s="3">
        <v>28.521203454414771</v>
      </c>
      <c r="W112" s="3">
        <v>2.295439754059935E-3</v>
      </c>
      <c r="X112" s="3">
        <v>6.4000000000000003E-3</v>
      </c>
      <c r="Y112" s="3">
        <v>4.8213229823307439E-3</v>
      </c>
      <c r="Z112" s="3">
        <v>4.3E-3</v>
      </c>
    </row>
    <row r="113" spans="1:26" x14ac:dyDescent="0.25">
      <c r="A113" s="2" t="s">
        <v>129</v>
      </c>
      <c r="B113" s="2" t="s">
        <v>126</v>
      </c>
      <c r="C113" s="2" t="s">
        <v>52</v>
      </c>
      <c r="D113" s="3">
        <v>11.1</v>
      </c>
      <c r="E113" s="3">
        <v>0.62</v>
      </c>
      <c r="F113" s="3">
        <v>-0.36</v>
      </c>
      <c r="G113" s="3">
        <v>23.52</v>
      </c>
      <c r="H113" s="3">
        <v>13.64</v>
      </c>
      <c r="I113" s="3">
        <v>16.690000000000001</v>
      </c>
      <c r="J113" s="3">
        <v>15.43</v>
      </c>
      <c r="K113" s="3">
        <v>3.59</v>
      </c>
      <c r="L113" s="3">
        <v>10.83</v>
      </c>
      <c r="M113" s="3">
        <v>37.51</v>
      </c>
      <c r="N113" s="3">
        <v>-6.01</v>
      </c>
      <c r="O113" s="3">
        <v>-2.06</v>
      </c>
      <c r="P113" s="3">
        <v>7.11</v>
      </c>
      <c r="Q113" s="3">
        <v>12.95</v>
      </c>
      <c r="R113" s="3">
        <v>1.78</v>
      </c>
      <c r="S113" s="3">
        <v>24.522277010118241</v>
      </c>
      <c r="T113" s="3">
        <v>-22.53</v>
      </c>
      <c r="U113" s="3">
        <v>227.81902275923869</v>
      </c>
      <c r="V113" s="3">
        <v>43.151444714444693</v>
      </c>
      <c r="W113" s="3">
        <v>2.6937845628148319E-3</v>
      </c>
      <c r="X113" s="3">
        <v>3.0999999999999999E-3</v>
      </c>
      <c r="Y113" s="3">
        <v>2.9437632933903201E-3</v>
      </c>
      <c r="Z113" s="3">
        <v>1.4E-3</v>
      </c>
    </row>
    <row r="114" spans="1:26" x14ac:dyDescent="0.25">
      <c r="A114" s="2" t="s">
        <v>135</v>
      </c>
      <c r="B114" s="2" t="s">
        <v>126</v>
      </c>
      <c r="C114" s="2" t="s">
        <v>56</v>
      </c>
      <c r="D114" s="3">
        <v>0.81</v>
      </c>
      <c r="E114" s="3">
        <v>14.81</v>
      </c>
      <c r="F114" s="3">
        <v>-12.57</v>
      </c>
      <c r="G114" s="3">
        <v>12.9</v>
      </c>
      <c r="H114" s="3">
        <v>11.04</v>
      </c>
      <c r="I114" s="3">
        <v>2.83</v>
      </c>
      <c r="J114" s="3">
        <v>11.79</v>
      </c>
      <c r="K114" s="3">
        <v>-2.64</v>
      </c>
      <c r="L114" s="3">
        <v>3.92</v>
      </c>
      <c r="M114" s="3">
        <v>18.14</v>
      </c>
      <c r="N114" s="3">
        <v>6.81</v>
      </c>
      <c r="O114" s="3">
        <v>9.17</v>
      </c>
      <c r="P114" s="3">
        <v>-3.18</v>
      </c>
      <c r="Q114" s="3"/>
      <c r="R114" s="3"/>
      <c r="S114" s="3"/>
      <c r="T114" s="3"/>
      <c r="U114" s="3">
        <v>96.787256265058289</v>
      </c>
      <c r="V114" s="3">
        <v>0</v>
      </c>
      <c r="W114" s="3">
        <v>1.93162432771471E-3</v>
      </c>
      <c r="X114" s="3">
        <v>3.3999999999999998E-3</v>
      </c>
      <c r="Y114" s="3">
        <v>2.8352401260441189E-3</v>
      </c>
      <c r="Z114" s="3"/>
    </row>
    <row r="115" spans="1:26" x14ac:dyDescent="0.25">
      <c r="A115" s="2" t="s">
        <v>127</v>
      </c>
      <c r="B115" s="2" t="s">
        <v>126</v>
      </c>
      <c r="C115" s="2" t="s">
        <v>56</v>
      </c>
      <c r="D115" s="3">
        <v>1.2</v>
      </c>
      <c r="E115" s="3">
        <v>-0.2</v>
      </c>
      <c r="F115" s="3">
        <v>15.64</v>
      </c>
      <c r="G115" s="3">
        <v>9.4499999999999993</v>
      </c>
      <c r="H115" s="3">
        <v>6.28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>
        <v>35.858385240660567</v>
      </c>
      <c r="V115" s="3">
        <v>0</v>
      </c>
      <c r="W115" s="3">
        <v>4.5160635693172538E-3</v>
      </c>
      <c r="X115" s="3"/>
      <c r="Y115" s="3">
        <v>1.7369475266604819E-3</v>
      </c>
      <c r="Z115" s="3"/>
    </row>
    <row r="116" spans="1:26" x14ac:dyDescent="0.25">
      <c r="A116" s="2" t="s">
        <v>134</v>
      </c>
      <c r="B116" s="2" t="s">
        <v>126</v>
      </c>
      <c r="C116" s="2" t="s">
        <v>52</v>
      </c>
      <c r="D116" s="3">
        <v>-7.94</v>
      </c>
      <c r="E116" s="3">
        <v>23.51</v>
      </c>
      <c r="F116" s="3">
        <v>0.84</v>
      </c>
      <c r="G116" s="3">
        <v>0.63</v>
      </c>
      <c r="H116" s="3">
        <v>4.93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>
        <v>21.06903333276718</v>
      </c>
      <c r="V116" s="3">
        <v>0</v>
      </c>
      <c r="W116" s="3">
        <v>6.2590358245902733E-4</v>
      </c>
      <c r="X116" s="3"/>
      <c r="Y116" s="3">
        <v>2.4073214709962589E-4</v>
      </c>
      <c r="Z116" s="3"/>
    </row>
    <row r="117" spans="1:26" x14ac:dyDescent="0.25">
      <c r="A117" s="2" t="s">
        <v>133</v>
      </c>
      <c r="B117" s="2" t="s">
        <v>126</v>
      </c>
      <c r="C117" s="2" t="s">
        <v>56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>
        <v>1.87</v>
      </c>
      <c r="R117" s="3">
        <v>2.68</v>
      </c>
      <c r="S117" s="3">
        <v>12.523009990244219</v>
      </c>
      <c r="T117" s="3">
        <v>4.47</v>
      </c>
      <c r="U117" s="3">
        <v>0</v>
      </c>
      <c r="V117" s="3">
        <v>17.69919897648704</v>
      </c>
      <c r="W117" s="3"/>
      <c r="X117" s="3"/>
      <c r="Y117" s="3">
        <v>0</v>
      </c>
      <c r="Z117" s="3">
        <v>4.9500000000000002E-2</v>
      </c>
    </row>
    <row r="118" spans="1:26" x14ac:dyDescent="0.25">
      <c r="A118" s="2" t="s">
        <v>137</v>
      </c>
      <c r="B118" s="2" t="s">
        <v>126</v>
      </c>
      <c r="C118" s="2" t="s">
        <v>56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>
        <v>8.76</v>
      </c>
      <c r="R118" s="3">
        <v>2.67</v>
      </c>
      <c r="S118" s="3">
        <v>42.128861963957597</v>
      </c>
      <c r="T118" s="3">
        <v>2.41</v>
      </c>
      <c r="U118" s="3">
        <v>0</v>
      </c>
      <c r="V118" s="3">
        <v>58.706618924262671</v>
      </c>
      <c r="W118" s="3"/>
      <c r="X118" s="3"/>
      <c r="Y118" s="3">
        <v>0</v>
      </c>
      <c r="Z118" s="3">
        <v>1.9E-3</v>
      </c>
    </row>
    <row r="119" spans="1:26" x14ac:dyDescent="0.25">
      <c r="A119" s="2" t="s">
        <v>159</v>
      </c>
      <c r="B119" s="2" t="s">
        <v>155</v>
      </c>
      <c r="C119" s="2" t="s">
        <v>20</v>
      </c>
      <c r="D119" s="3">
        <v>6.96</v>
      </c>
      <c r="E119" s="3">
        <v>-1.32</v>
      </c>
      <c r="F119" s="3">
        <v>11.89</v>
      </c>
      <c r="G119" s="3">
        <v>31.22</v>
      </c>
      <c r="H119" s="3">
        <v>-17.68</v>
      </c>
      <c r="I119" s="3">
        <v>-1.5</v>
      </c>
      <c r="J119" s="3">
        <v>6.32</v>
      </c>
      <c r="K119" s="3">
        <v>13.8</v>
      </c>
      <c r="L119" s="3">
        <v>10.67</v>
      </c>
      <c r="M119" s="3">
        <v>0.01</v>
      </c>
      <c r="N119" s="3">
        <v>-3.42</v>
      </c>
      <c r="O119" s="3">
        <v>2.8</v>
      </c>
      <c r="P119" s="3">
        <v>18.47</v>
      </c>
      <c r="Q119" s="3">
        <v>27.68</v>
      </c>
      <c r="R119" s="3">
        <v>1.94</v>
      </c>
      <c r="S119" s="3">
        <v>1.709452401335525</v>
      </c>
      <c r="T119" s="3">
        <v>25.45</v>
      </c>
      <c r="U119" s="3">
        <v>97.925935351408242</v>
      </c>
      <c r="V119" s="3">
        <v>32.381963825250097</v>
      </c>
      <c r="W119" s="3">
        <v>0.1441175181854189</v>
      </c>
      <c r="X119" s="3">
        <v>1.0500000000000001E-2</v>
      </c>
      <c r="Y119" s="3">
        <v>6.1891353148238022E-2</v>
      </c>
      <c r="Z119" s="3">
        <v>8.4699999999999998E-2</v>
      </c>
    </row>
    <row r="120" spans="1:26" x14ac:dyDescent="0.25">
      <c r="A120" s="2" t="s">
        <v>158</v>
      </c>
      <c r="B120" s="2" t="s">
        <v>155</v>
      </c>
      <c r="C120" s="2" t="s">
        <v>20</v>
      </c>
      <c r="D120" s="3">
        <v>-0.43</v>
      </c>
      <c r="E120" s="3">
        <v>-26.88</v>
      </c>
      <c r="F120" s="3">
        <v>25.2</v>
      </c>
      <c r="G120" s="3">
        <v>4.68</v>
      </c>
      <c r="H120" s="3">
        <v>-4.54</v>
      </c>
      <c r="I120" s="3">
        <v>38.159999999999997</v>
      </c>
      <c r="J120" s="3">
        <v>73.040000000000006</v>
      </c>
      <c r="K120" s="3">
        <v>33.340000000000003</v>
      </c>
      <c r="L120" s="3">
        <v>40.69</v>
      </c>
      <c r="M120" s="3">
        <v>74.47</v>
      </c>
      <c r="N120" s="3">
        <v>-20.079999999999998</v>
      </c>
      <c r="O120" s="3">
        <v>76.400000000000006</v>
      </c>
      <c r="P120" s="3">
        <v>1.61</v>
      </c>
      <c r="Q120" s="3">
        <v>28.62</v>
      </c>
      <c r="R120" s="3">
        <v>11.11</v>
      </c>
      <c r="S120" s="3">
        <v>36.268236895966993</v>
      </c>
      <c r="T120" s="3">
        <v>43.06</v>
      </c>
      <c r="U120" s="3">
        <v>920.98166402020786</v>
      </c>
      <c r="V120" s="3">
        <v>94.74050401503311</v>
      </c>
      <c r="W120" s="3">
        <v>5.5285820804535438E-2</v>
      </c>
      <c r="X120" s="3">
        <v>1.77E-2</v>
      </c>
      <c r="Y120" s="3">
        <v>3.2156084924821318E-2</v>
      </c>
      <c r="Z120" s="3">
        <v>2.7900000000000001E-2</v>
      </c>
    </row>
    <row r="121" spans="1:26" x14ac:dyDescent="0.25">
      <c r="A121" s="2" t="s">
        <v>154</v>
      </c>
      <c r="B121" s="2" t="s">
        <v>155</v>
      </c>
      <c r="C121" s="2" t="s">
        <v>20</v>
      </c>
      <c r="D121" s="3"/>
      <c r="E121" s="3"/>
      <c r="F121" s="3"/>
      <c r="G121" s="3"/>
      <c r="H121" s="3"/>
      <c r="I121" s="3">
        <v>29.33</v>
      </c>
      <c r="J121" s="3">
        <v>12.13</v>
      </c>
      <c r="K121" s="3">
        <v>27.44</v>
      </c>
      <c r="L121" s="3">
        <v>38.51</v>
      </c>
      <c r="M121" s="3">
        <v>-26.43</v>
      </c>
      <c r="N121" s="3">
        <v>-6.68</v>
      </c>
      <c r="O121" s="3">
        <v>33.4</v>
      </c>
      <c r="P121" s="3">
        <v>-2.41</v>
      </c>
      <c r="Q121" s="3">
        <v>44.23</v>
      </c>
      <c r="R121" s="3">
        <v>-3.42</v>
      </c>
      <c r="S121" s="3">
        <v>24.62101096489604</v>
      </c>
      <c r="T121" s="3">
        <v>6.5</v>
      </c>
      <c r="U121" s="3">
        <v>128.79399705286531</v>
      </c>
      <c r="V121" s="3">
        <v>73.593745877947839</v>
      </c>
      <c r="W121" s="3"/>
      <c r="X121" s="3">
        <v>8.0000000000000002E-3</v>
      </c>
      <c r="Y121" s="3">
        <v>4.9230769230769232E-3</v>
      </c>
      <c r="Z121" s="3">
        <v>4.1000000000000003E-3</v>
      </c>
    </row>
    <row r="122" spans="1:26" x14ac:dyDescent="0.25">
      <c r="A122" s="2" t="s">
        <v>157</v>
      </c>
      <c r="B122" s="2" t="s">
        <v>155</v>
      </c>
      <c r="C122" s="2" t="s">
        <v>20</v>
      </c>
      <c r="D122" s="3">
        <v>-8.75</v>
      </c>
      <c r="E122" s="3">
        <v>51.89</v>
      </c>
      <c r="F122" s="3">
        <v>7.02</v>
      </c>
      <c r="G122" s="3">
        <v>0.12</v>
      </c>
      <c r="H122" s="3">
        <v>-29.97</v>
      </c>
      <c r="I122" s="3">
        <v>29.56</v>
      </c>
      <c r="J122" s="3">
        <v>6.74</v>
      </c>
      <c r="K122" s="3">
        <v>43.15</v>
      </c>
      <c r="L122" s="3">
        <v>11.8</v>
      </c>
      <c r="M122" s="3">
        <v>-2.0099999999999998</v>
      </c>
      <c r="N122" s="3">
        <v>4.18</v>
      </c>
      <c r="O122" s="3">
        <v>-19</v>
      </c>
      <c r="P122" s="3">
        <v>11.71</v>
      </c>
      <c r="Q122" s="3">
        <v>-14</v>
      </c>
      <c r="R122" s="3">
        <v>12.68</v>
      </c>
      <c r="S122" s="3">
        <v>27.03314456262633</v>
      </c>
      <c r="T122" s="3">
        <v>-15.99</v>
      </c>
      <c r="U122" s="3">
        <v>112.621140965175</v>
      </c>
      <c r="V122" s="3">
        <v>23.10121467212393</v>
      </c>
      <c r="W122" s="3">
        <v>2.364921771574401E-3</v>
      </c>
      <c r="X122" s="3">
        <v>2.3E-3</v>
      </c>
      <c r="Y122" s="3">
        <v>2.3249699121440002E-3</v>
      </c>
      <c r="Z122" s="3">
        <v>2.6499999999999999E-2</v>
      </c>
    </row>
    <row r="123" spans="1:26" x14ac:dyDescent="0.25">
      <c r="A123" s="2" t="s">
        <v>156</v>
      </c>
      <c r="B123" s="2" t="s">
        <v>155</v>
      </c>
      <c r="C123" s="2" t="s">
        <v>20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>
        <v>53.1</v>
      </c>
      <c r="R123" s="3">
        <v>-1.37</v>
      </c>
      <c r="S123" s="3">
        <v>0.54307714828375708</v>
      </c>
      <c r="T123" s="3">
        <v>19.63</v>
      </c>
      <c r="U123" s="3">
        <v>0</v>
      </c>
      <c r="V123" s="3">
        <v>51.822590233760337</v>
      </c>
      <c r="W123" s="3"/>
      <c r="X123" s="3"/>
      <c r="Y123" s="3">
        <v>0</v>
      </c>
      <c r="Z123" s="3">
        <v>4.7000000000000002E-3</v>
      </c>
    </row>
    <row r="124" spans="1:26" x14ac:dyDescent="0.25">
      <c r="A124" s="4" t="s">
        <v>160</v>
      </c>
      <c r="B124" s="4" t="s">
        <v>161</v>
      </c>
      <c r="C124" s="4" t="s">
        <v>20</v>
      </c>
      <c r="D124" s="5">
        <v>19.79</v>
      </c>
      <c r="E124" s="5">
        <v>12.09</v>
      </c>
      <c r="F124" s="5">
        <v>2.77</v>
      </c>
      <c r="G124" s="5">
        <v>17</v>
      </c>
      <c r="H124" s="5">
        <v>-3.67</v>
      </c>
      <c r="I124" s="5">
        <v>91.51</v>
      </c>
      <c r="J124" s="5">
        <v>25.19</v>
      </c>
      <c r="K124" s="5">
        <v>-31.48</v>
      </c>
      <c r="L124" s="5">
        <v>8.6199999999999992</v>
      </c>
      <c r="M124" s="5">
        <v>46.58</v>
      </c>
      <c r="N124" s="5">
        <v>-3.93</v>
      </c>
      <c r="O124" s="5">
        <v>-13.26</v>
      </c>
      <c r="P124" s="5">
        <v>-12.17</v>
      </c>
      <c r="Q124" s="5">
        <v>11.52</v>
      </c>
      <c r="R124" s="5">
        <v>6.13</v>
      </c>
      <c r="S124" s="5">
        <v>38.56641039908348</v>
      </c>
      <c r="T124" s="5">
        <v>5.0199999999999996</v>
      </c>
      <c r="U124" s="5">
        <v>197.72429100972749</v>
      </c>
      <c r="V124" s="5">
        <v>64.001904568821544</v>
      </c>
      <c r="W124" s="5">
        <v>0.1020897787133041</v>
      </c>
      <c r="X124" s="5">
        <v>0.107</v>
      </c>
      <c r="Y124" s="5">
        <v>0.1051114533512708</v>
      </c>
      <c r="Z124" s="5">
        <v>9.2200000000000004E-2</v>
      </c>
    </row>
    <row r="125" spans="1:26" x14ac:dyDescent="0.25">
      <c r="A125" s="4" t="s">
        <v>163</v>
      </c>
      <c r="B125" s="4" t="s">
        <v>161</v>
      </c>
      <c r="C125" s="4" t="s">
        <v>56</v>
      </c>
      <c r="D125" s="5">
        <v>9.84</v>
      </c>
      <c r="E125" s="5">
        <v>10.49</v>
      </c>
      <c r="F125" s="5">
        <v>8.16</v>
      </c>
      <c r="G125" s="5">
        <v>5.66</v>
      </c>
      <c r="H125" s="5">
        <v>5.36</v>
      </c>
      <c r="I125" s="5">
        <v>10.94</v>
      </c>
      <c r="J125" s="5">
        <v>14.78</v>
      </c>
      <c r="K125" s="5">
        <v>6.96</v>
      </c>
      <c r="L125" s="5">
        <v>6.08</v>
      </c>
      <c r="M125" s="5">
        <v>15.09</v>
      </c>
      <c r="N125" s="5">
        <v>-0.88</v>
      </c>
      <c r="O125" s="5">
        <v>7.49</v>
      </c>
      <c r="P125" s="5">
        <v>3.85</v>
      </c>
      <c r="Q125" s="5">
        <v>4.33</v>
      </c>
      <c r="R125" s="5">
        <v>9.8000000000000007</v>
      </c>
      <c r="S125" s="5">
        <v>20.044684331678059</v>
      </c>
      <c r="T125" s="5">
        <v>2.68</v>
      </c>
      <c r="U125" s="5">
        <v>168.8557190608237</v>
      </c>
      <c r="V125" s="5">
        <v>37.516395841237198</v>
      </c>
      <c r="W125" s="5">
        <v>7.8448207769834712E-3</v>
      </c>
      <c r="X125" s="5">
        <v>1.7000000000000001E-2</v>
      </c>
      <c r="Y125" s="5">
        <v>1.347877722191672E-2</v>
      </c>
      <c r="Z125" s="5">
        <v>2.69E-2</v>
      </c>
    </row>
    <row r="126" spans="1:26" x14ac:dyDescent="0.25">
      <c r="A126" s="4" t="s">
        <v>162</v>
      </c>
      <c r="B126" s="4" t="s">
        <v>161</v>
      </c>
      <c r="C126" s="4" t="s">
        <v>20</v>
      </c>
      <c r="D126" s="5">
        <v>74.25</v>
      </c>
      <c r="E126" s="5">
        <v>19.649999999999999</v>
      </c>
      <c r="F126" s="5">
        <v>-24.54</v>
      </c>
      <c r="G126" s="5">
        <v>7.46</v>
      </c>
      <c r="H126" s="5">
        <v>47.04</v>
      </c>
      <c r="I126" s="5">
        <v>49.91</v>
      </c>
      <c r="J126" s="5">
        <v>-1.72</v>
      </c>
      <c r="K126" s="5">
        <v>3.18</v>
      </c>
      <c r="L126" s="5">
        <v>23.82</v>
      </c>
      <c r="M126" s="5">
        <v>10.93</v>
      </c>
      <c r="N126" s="5">
        <v>-17.3</v>
      </c>
      <c r="O126" s="5">
        <v>-11.61</v>
      </c>
      <c r="P126" s="5">
        <v>11.11</v>
      </c>
      <c r="Q126" s="5">
        <v>22.22</v>
      </c>
      <c r="R126" s="5">
        <v>48.08</v>
      </c>
      <c r="S126" s="5">
        <v>5.4710869231291781</v>
      </c>
      <c r="T126" s="5">
        <v>-7.36</v>
      </c>
      <c r="U126" s="5">
        <v>321.57757374838548</v>
      </c>
      <c r="V126" s="5">
        <v>90.885133817373713</v>
      </c>
      <c r="W126" s="5">
        <v>4.5348167234330423E-3</v>
      </c>
      <c r="X126" s="5">
        <v>1.3899999999999999E-2</v>
      </c>
      <c r="Y126" s="5">
        <v>1.029800643208963E-2</v>
      </c>
      <c r="Z126" s="5">
        <v>1.35E-2</v>
      </c>
    </row>
    <row r="127" spans="1:26" x14ac:dyDescent="0.25">
      <c r="A127" s="4" t="s">
        <v>164</v>
      </c>
      <c r="B127" s="4" t="s">
        <v>161</v>
      </c>
      <c r="C127" s="4" t="s">
        <v>20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>
        <v>-5.47</v>
      </c>
      <c r="R127" s="5">
        <v>9.26</v>
      </c>
      <c r="S127" s="5">
        <v>17.319007790413419</v>
      </c>
      <c r="T127" s="5">
        <v>4.62</v>
      </c>
      <c r="U127" s="5">
        <v>0</v>
      </c>
      <c r="V127" s="5">
        <v>21.17115160102993</v>
      </c>
      <c r="W127" s="5"/>
      <c r="X127" s="5"/>
      <c r="Y127" s="5">
        <v>0</v>
      </c>
      <c r="Z127" s="5">
        <v>1E-3</v>
      </c>
    </row>
    <row r="128" spans="1:26" x14ac:dyDescent="0.25">
      <c r="A128" s="2" t="s">
        <v>167</v>
      </c>
      <c r="B128" s="2" t="s">
        <v>166</v>
      </c>
      <c r="C128" s="2" t="s">
        <v>20</v>
      </c>
      <c r="D128" s="3">
        <v>12.48</v>
      </c>
      <c r="E128" s="3">
        <v>14.12</v>
      </c>
      <c r="F128" s="3">
        <v>-7.69</v>
      </c>
      <c r="G128" s="3">
        <v>-3.75</v>
      </c>
      <c r="H128" s="3">
        <v>18.079999999999998</v>
      </c>
      <c r="I128" s="3">
        <v>12.3</v>
      </c>
      <c r="J128" s="3">
        <v>3.66</v>
      </c>
      <c r="K128" s="3">
        <v>3.26</v>
      </c>
      <c r="L128" s="3">
        <v>16.190000000000001</v>
      </c>
      <c r="M128" s="3">
        <v>26.77</v>
      </c>
      <c r="N128" s="3">
        <v>-11.03</v>
      </c>
      <c r="O128" s="3">
        <v>1.79</v>
      </c>
      <c r="P128" s="3">
        <v>-5.24</v>
      </c>
      <c r="Q128" s="3">
        <v>10.78</v>
      </c>
      <c r="R128" s="3">
        <v>32.82</v>
      </c>
      <c r="S128" s="3">
        <v>4.9198854319596421</v>
      </c>
      <c r="T128" s="3">
        <v>-6.92</v>
      </c>
      <c r="U128" s="3">
        <v>104.61854152218049</v>
      </c>
      <c r="V128" s="3">
        <v>54.377016830081352</v>
      </c>
      <c r="W128" s="3">
        <v>2.3398269383291662E-2</v>
      </c>
      <c r="X128" s="3">
        <v>2.81E-2</v>
      </c>
      <c r="Y128" s="3">
        <v>2.6291642070496789E-2</v>
      </c>
      <c r="Z128" s="3">
        <v>7.9000000000000008E-3</v>
      </c>
    </row>
    <row r="129" spans="1:26" x14ac:dyDescent="0.25">
      <c r="A129" s="2" t="s">
        <v>170</v>
      </c>
      <c r="B129" s="2" t="s">
        <v>166</v>
      </c>
      <c r="C129" s="2" t="s">
        <v>52</v>
      </c>
      <c r="D129" s="3">
        <v>5.37</v>
      </c>
      <c r="E129" s="3">
        <v>13.52</v>
      </c>
      <c r="F129" s="3">
        <v>-2.34</v>
      </c>
      <c r="G129" s="3">
        <v>-1.02</v>
      </c>
      <c r="H129" s="3">
        <v>-12.97</v>
      </c>
      <c r="I129" s="3">
        <v>16.32</v>
      </c>
      <c r="J129" s="3">
        <v>3.71</v>
      </c>
      <c r="K129" s="3">
        <v>-4.76</v>
      </c>
      <c r="L129" s="3">
        <v>5.0999999999999996</v>
      </c>
      <c r="M129" s="3">
        <v>23.06</v>
      </c>
      <c r="N129" s="3">
        <v>-6.37</v>
      </c>
      <c r="O129" s="3">
        <v>-4.9800000000000004</v>
      </c>
      <c r="P129" s="3">
        <v>15.28</v>
      </c>
      <c r="Q129" s="3">
        <v>14.64</v>
      </c>
      <c r="R129" s="3">
        <v>9.8699999999999992</v>
      </c>
      <c r="S129" s="3">
        <v>27.929653302159579</v>
      </c>
      <c r="T129" s="3">
        <v>2.14</v>
      </c>
      <c r="U129" s="3">
        <v>53.362992455309147</v>
      </c>
      <c r="V129" s="3">
        <v>61.133753879246058</v>
      </c>
      <c r="W129" s="3">
        <v>1.2453242633200049E-2</v>
      </c>
      <c r="X129" s="3">
        <v>2.6100000000000002E-2</v>
      </c>
      <c r="Y129" s="3">
        <v>2.0851247166615409E-2</v>
      </c>
      <c r="Z129" s="3">
        <v>2.5899999999999999E-2</v>
      </c>
    </row>
    <row r="130" spans="1:26" x14ac:dyDescent="0.25">
      <c r="A130" s="2" t="s">
        <v>169</v>
      </c>
      <c r="B130" s="2" t="s">
        <v>166</v>
      </c>
      <c r="C130" s="2" t="s">
        <v>20</v>
      </c>
      <c r="D130" s="3"/>
      <c r="E130" s="3"/>
      <c r="F130" s="3"/>
      <c r="G130" s="3"/>
      <c r="H130" s="3"/>
      <c r="I130" s="3">
        <v>14.43</v>
      </c>
      <c r="J130" s="3">
        <v>6.21</v>
      </c>
      <c r="K130" s="3">
        <v>2.2000000000000002</v>
      </c>
      <c r="L130" s="3">
        <v>16.13</v>
      </c>
      <c r="M130" s="3">
        <v>16.940000000000001</v>
      </c>
      <c r="N130" s="3">
        <v>8.2799999999999994</v>
      </c>
      <c r="O130" s="3">
        <v>5</v>
      </c>
      <c r="P130" s="3">
        <v>2.74</v>
      </c>
      <c r="Q130" s="3">
        <v>2.6</v>
      </c>
      <c r="R130" s="3">
        <v>2.38</v>
      </c>
      <c r="S130" s="3">
        <v>17.06495943518523</v>
      </c>
      <c r="T130" s="3">
        <v>-2.1</v>
      </c>
      <c r="U130" s="3">
        <v>97.033841936479632</v>
      </c>
      <c r="V130" s="3">
        <v>22.96723421195594</v>
      </c>
      <c r="W130" s="3">
        <v>0</v>
      </c>
      <c r="X130" s="3">
        <v>5.1999999999999998E-3</v>
      </c>
      <c r="Y130" s="3">
        <v>3.2000000000000002E-3</v>
      </c>
      <c r="Z130" s="3">
        <v>1.0200000000000001E-2</v>
      </c>
    </row>
    <row r="131" spans="1:26" x14ac:dyDescent="0.25">
      <c r="A131" s="2" t="s">
        <v>168</v>
      </c>
      <c r="B131" s="2" t="s">
        <v>166</v>
      </c>
      <c r="C131" s="2" t="s">
        <v>20</v>
      </c>
      <c r="D131" s="3"/>
      <c r="E131" s="3"/>
      <c r="F131" s="3"/>
      <c r="G131" s="3"/>
      <c r="H131" s="3"/>
      <c r="I131" s="3">
        <v>1</v>
      </c>
      <c r="J131" s="3">
        <v>15.84</v>
      </c>
      <c r="K131" s="3">
        <v>8.8000000000000007</v>
      </c>
      <c r="L131" s="3">
        <v>14.58</v>
      </c>
      <c r="M131" s="3">
        <v>11.4</v>
      </c>
      <c r="N131" s="3">
        <v>-2.96</v>
      </c>
      <c r="O131" s="3">
        <v>9.3800000000000008</v>
      </c>
      <c r="P131" s="3">
        <v>0.54</v>
      </c>
      <c r="Q131" s="3"/>
      <c r="R131" s="3"/>
      <c r="S131" s="3"/>
      <c r="T131" s="3"/>
      <c r="U131" s="3">
        <v>73.392542387617084</v>
      </c>
      <c r="V131" s="3">
        <v>0</v>
      </c>
      <c r="W131" s="3">
        <v>0</v>
      </c>
      <c r="X131" s="3">
        <v>4.1000000000000003E-3</v>
      </c>
      <c r="Y131" s="3">
        <v>2.523076923076923E-3</v>
      </c>
      <c r="Z131" s="3"/>
    </row>
    <row r="132" spans="1:26" x14ac:dyDescent="0.25">
      <c r="A132" s="2" t="s">
        <v>165</v>
      </c>
      <c r="B132" s="2" t="s">
        <v>166</v>
      </c>
      <c r="C132" s="2" t="s">
        <v>20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>
        <v>13.56</v>
      </c>
      <c r="R132" s="3">
        <v>18.61</v>
      </c>
      <c r="S132" s="3">
        <v>35.225818611323007</v>
      </c>
      <c r="T132" s="3">
        <v>1.54</v>
      </c>
      <c r="U132" s="3">
        <v>0</v>
      </c>
      <c r="V132" s="3">
        <v>82.140409627373316</v>
      </c>
      <c r="W132" s="3"/>
      <c r="X132" s="3"/>
      <c r="Y132" s="3">
        <v>0</v>
      </c>
      <c r="Z132" s="3">
        <v>0.01</v>
      </c>
    </row>
    <row r="133" spans="1:26" x14ac:dyDescent="0.25">
      <c r="A133" s="4" t="s">
        <v>171</v>
      </c>
      <c r="B133" s="4" t="s">
        <v>172</v>
      </c>
      <c r="C133" s="4" t="s">
        <v>20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>
        <v>6.8</v>
      </c>
      <c r="R133" s="5">
        <v>17.71</v>
      </c>
      <c r="S133" s="5">
        <v>-10.31633482137045</v>
      </c>
      <c r="T133" s="5">
        <v>2.65</v>
      </c>
      <c r="U133" s="5">
        <v>0</v>
      </c>
      <c r="V133" s="5">
        <v>12.745173956924869</v>
      </c>
      <c r="W133" s="5"/>
      <c r="X133" s="5"/>
      <c r="Y133" s="5">
        <v>0</v>
      </c>
      <c r="Z133" s="5">
        <v>2.5999999999999999E-3</v>
      </c>
    </row>
    <row r="134" spans="1:26" x14ac:dyDescent="0.25">
      <c r="A134" s="2" t="s">
        <v>189</v>
      </c>
      <c r="B134" s="2" t="s">
        <v>174</v>
      </c>
      <c r="C134" s="2" t="s">
        <v>20</v>
      </c>
      <c r="D134" s="3">
        <v>6.46</v>
      </c>
      <c r="E134" s="3">
        <v>5.08</v>
      </c>
      <c r="F134" s="3">
        <v>9.1199999999999992</v>
      </c>
      <c r="G134" s="3">
        <v>14.35</v>
      </c>
      <c r="H134" s="3">
        <v>12.62</v>
      </c>
      <c r="I134" s="3">
        <v>20.72</v>
      </c>
      <c r="J134" s="3">
        <v>1.46</v>
      </c>
      <c r="K134" s="3">
        <v>8.86</v>
      </c>
      <c r="L134" s="3">
        <v>7.46</v>
      </c>
      <c r="M134" s="3">
        <v>3.59</v>
      </c>
      <c r="N134" s="3">
        <v>2.39</v>
      </c>
      <c r="O134" s="3">
        <v>2.96</v>
      </c>
      <c r="P134" s="3">
        <v>0.5</v>
      </c>
      <c r="Q134" s="3">
        <v>8.94</v>
      </c>
      <c r="R134" s="3">
        <v>3.58</v>
      </c>
      <c r="S134" s="3">
        <v>-4.1908444370870654</v>
      </c>
      <c r="T134" s="3">
        <v>3.65</v>
      </c>
      <c r="U134" s="3">
        <v>147.20758838034439</v>
      </c>
      <c r="V134" s="3">
        <v>8.111100957951848</v>
      </c>
      <c r="W134" s="3">
        <v>4.5653821417423357E-2</v>
      </c>
      <c r="X134" s="3">
        <v>4.9799999999999997E-2</v>
      </c>
      <c r="Y134" s="3">
        <v>4.8205315929778211E-2</v>
      </c>
      <c r="Z134" s="3">
        <v>2.9000000000000001E-2</v>
      </c>
    </row>
    <row r="135" spans="1:26" x14ac:dyDescent="0.25">
      <c r="A135" s="2" t="s">
        <v>177</v>
      </c>
      <c r="B135" s="2" t="s">
        <v>174</v>
      </c>
      <c r="C135" s="2" t="s">
        <v>20</v>
      </c>
      <c r="D135" s="3">
        <v>-0.24</v>
      </c>
      <c r="E135" s="3">
        <v>10.87</v>
      </c>
      <c r="F135" s="3">
        <v>4.4000000000000004</v>
      </c>
      <c r="G135" s="3">
        <v>10.55</v>
      </c>
      <c r="H135" s="3">
        <v>7.84</v>
      </c>
      <c r="I135" s="3">
        <v>1.3</v>
      </c>
      <c r="J135" s="3">
        <v>8.0299999999999994</v>
      </c>
      <c r="K135" s="3">
        <v>11.84</v>
      </c>
      <c r="L135" s="3">
        <v>8.07</v>
      </c>
      <c r="M135" s="3">
        <v>8.85</v>
      </c>
      <c r="N135" s="3">
        <v>5.65</v>
      </c>
      <c r="O135" s="3">
        <v>5.54</v>
      </c>
      <c r="P135" s="3">
        <v>2.12</v>
      </c>
      <c r="Q135" s="3"/>
      <c r="R135" s="3"/>
      <c r="S135" s="3"/>
      <c r="T135" s="3"/>
      <c r="U135" s="3">
        <v>125.6792214050559</v>
      </c>
      <c r="V135" s="3">
        <v>0</v>
      </c>
      <c r="W135" s="3">
        <v>4.234691321504308E-2</v>
      </c>
      <c r="X135" s="3">
        <v>4.3299999999999998E-2</v>
      </c>
      <c r="Y135" s="3">
        <v>4.2933428159631963E-2</v>
      </c>
      <c r="Z135" s="3"/>
    </row>
    <row r="136" spans="1:26" x14ac:dyDescent="0.25">
      <c r="A136" s="2" t="s">
        <v>206</v>
      </c>
      <c r="B136" s="2" t="s">
        <v>174</v>
      </c>
      <c r="C136" s="2" t="s">
        <v>52</v>
      </c>
      <c r="D136" s="3">
        <v>4.07</v>
      </c>
      <c r="E136" s="3">
        <v>12.54</v>
      </c>
      <c r="F136" s="3">
        <v>13.19</v>
      </c>
      <c r="G136" s="3">
        <v>-0.91</v>
      </c>
      <c r="H136" s="3">
        <v>2.95</v>
      </c>
      <c r="I136" s="3">
        <v>21.15</v>
      </c>
      <c r="J136" s="3">
        <v>8.11</v>
      </c>
      <c r="K136" s="3">
        <v>0.67</v>
      </c>
      <c r="L136" s="3">
        <v>0.84</v>
      </c>
      <c r="M136" s="3">
        <v>6.86</v>
      </c>
      <c r="N136" s="3">
        <v>7.63</v>
      </c>
      <c r="O136" s="3">
        <v>7.9</v>
      </c>
      <c r="P136" s="3">
        <v>-1.6</v>
      </c>
      <c r="Q136" s="3">
        <v>17.829999999999998</v>
      </c>
      <c r="R136" s="3">
        <v>11.94</v>
      </c>
      <c r="S136" s="3">
        <v>17.34288884558153</v>
      </c>
      <c r="T136" s="3">
        <v>-3.03</v>
      </c>
      <c r="U136" s="3">
        <v>119.5755348721666</v>
      </c>
      <c r="V136" s="3">
        <v>54.773981962402473</v>
      </c>
      <c r="W136" s="3">
        <v>3.3302459261968967E-2</v>
      </c>
      <c r="X136" s="3">
        <v>0.04</v>
      </c>
      <c r="Y136" s="3">
        <v>3.742402279306499E-2</v>
      </c>
      <c r="Z136" s="3">
        <v>3.8600000000000002E-2</v>
      </c>
    </row>
    <row r="137" spans="1:26" x14ac:dyDescent="0.25">
      <c r="A137" s="2" t="s">
        <v>181</v>
      </c>
      <c r="B137" s="2" t="s">
        <v>174</v>
      </c>
      <c r="C137" s="2" t="s">
        <v>20</v>
      </c>
      <c r="D137" s="3">
        <v>-4.9000000000000004</v>
      </c>
      <c r="E137" s="3">
        <v>2.61</v>
      </c>
      <c r="F137" s="3">
        <v>5.47</v>
      </c>
      <c r="G137" s="3">
        <v>14.14</v>
      </c>
      <c r="H137" s="3">
        <v>16</v>
      </c>
      <c r="I137" s="3">
        <v>14.15</v>
      </c>
      <c r="J137" s="3">
        <v>14.08</v>
      </c>
      <c r="K137" s="3">
        <v>8.9700000000000006</v>
      </c>
      <c r="L137" s="3">
        <v>4.72</v>
      </c>
      <c r="M137" s="3">
        <v>27.79</v>
      </c>
      <c r="N137" s="3">
        <v>-2.0699999999999998</v>
      </c>
      <c r="O137" s="3">
        <v>-4.3099999999999996</v>
      </c>
      <c r="P137" s="3">
        <v>5.87</v>
      </c>
      <c r="Q137" s="3">
        <v>0.35</v>
      </c>
      <c r="R137" s="3">
        <v>-4.1500000000000004</v>
      </c>
      <c r="S137" s="3">
        <v>3.875353674184439</v>
      </c>
      <c r="T137" s="3">
        <v>3.52</v>
      </c>
      <c r="U137" s="3">
        <v>156.72556189961861</v>
      </c>
      <c r="V137" s="3">
        <v>-8.6997660555738321E-2</v>
      </c>
      <c r="W137" s="3">
        <v>2.9518352861088622E-2</v>
      </c>
      <c r="X137" s="3">
        <v>3.2300000000000002E-2</v>
      </c>
      <c r="Y137" s="3">
        <v>3.1230135715803319E-2</v>
      </c>
      <c r="Z137" s="3">
        <v>3.0700000000000002E-2</v>
      </c>
    </row>
    <row r="138" spans="1:26" x14ac:dyDescent="0.25">
      <c r="A138" s="2" t="s">
        <v>175</v>
      </c>
      <c r="B138" s="2" t="s">
        <v>174</v>
      </c>
      <c r="C138" s="2" t="s">
        <v>20</v>
      </c>
      <c r="D138" s="3">
        <v>1.0900000000000001</v>
      </c>
      <c r="E138" s="3">
        <v>14.67</v>
      </c>
      <c r="F138" s="3">
        <v>16.579999999999998</v>
      </c>
      <c r="G138" s="3">
        <v>-2.56</v>
      </c>
      <c r="H138" s="3">
        <v>15.42</v>
      </c>
      <c r="I138" s="3">
        <v>8.76</v>
      </c>
      <c r="J138" s="3">
        <v>10.19</v>
      </c>
      <c r="K138" s="3">
        <v>10.64</v>
      </c>
      <c r="L138" s="3">
        <v>16.36</v>
      </c>
      <c r="M138" s="3">
        <v>-7.94</v>
      </c>
      <c r="N138" s="3">
        <v>11.8</v>
      </c>
      <c r="O138" s="3">
        <v>9.61</v>
      </c>
      <c r="P138" s="3">
        <v>-3.17</v>
      </c>
      <c r="Q138" s="3">
        <v>14</v>
      </c>
      <c r="R138" s="3">
        <v>-2.38</v>
      </c>
      <c r="S138" s="3">
        <v>2.6995246950382348</v>
      </c>
      <c r="T138" s="3">
        <v>2.63</v>
      </c>
      <c r="U138" s="3">
        <v>156.15365119947151</v>
      </c>
      <c r="V138" s="3">
        <v>14.291014648317811</v>
      </c>
      <c r="W138" s="3">
        <v>3.4849464163906128E-2</v>
      </c>
      <c r="X138" s="3">
        <v>2.3099999999999999E-2</v>
      </c>
      <c r="Y138" s="3">
        <v>2.7619024678425429E-2</v>
      </c>
      <c r="Z138" s="3">
        <v>2.12E-2</v>
      </c>
    </row>
    <row r="139" spans="1:26" x14ac:dyDescent="0.25">
      <c r="A139" s="2" t="s">
        <v>207</v>
      </c>
      <c r="B139" s="2" t="s">
        <v>174</v>
      </c>
      <c r="C139" s="2" t="s">
        <v>52</v>
      </c>
      <c r="D139" s="3">
        <v>1.3</v>
      </c>
      <c r="E139" s="3">
        <v>4.76</v>
      </c>
      <c r="F139" s="3">
        <v>7.52</v>
      </c>
      <c r="G139" s="3">
        <v>1.04</v>
      </c>
      <c r="H139" s="3">
        <v>-2.86</v>
      </c>
      <c r="I139" s="3">
        <v>5.05</v>
      </c>
      <c r="J139" s="3">
        <v>22.62</v>
      </c>
      <c r="K139" s="3">
        <v>9.17</v>
      </c>
      <c r="L139" s="3">
        <v>3.09</v>
      </c>
      <c r="M139" s="3">
        <v>8.24</v>
      </c>
      <c r="N139" s="3">
        <v>4.5199999999999996</v>
      </c>
      <c r="O139" s="3">
        <v>8.16</v>
      </c>
      <c r="P139" s="3">
        <v>1.77</v>
      </c>
      <c r="Q139" s="3">
        <v>12.31</v>
      </c>
      <c r="R139" s="3">
        <v>1.1200000000000001</v>
      </c>
      <c r="S139" s="3">
        <v>9.9405688216034491</v>
      </c>
      <c r="T139" s="3">
        <v>9.1999999999999993</v>
      </c>
      <c r="U139" s="3">
        <v>102.17920464268551</v>
      </c>
      <c r="V139" s="3">
        <v>24.85716447539053</v>
      </c>
      <c r="W139" s="3">
        <v>2.6226517330483961E-2</v>
      </c>
      <c r="X139" s="3">
        <v>1.6799999999999999E-2</v>
      </c>
      <c r="Y139" s="3">
        <v>2.042558358864768E-2</v>
      </c>
      <c r="Z139" s="3">
        <v>2.1000000000000001E-2</v>
      </c>
    </row>
    <row r="140" spans="1:26" x14ac:dyDescent="0.25">
      <c r="A140" s="2" t="s">
        <v>186</v>
      </c>
      <c r="B140" s="2" t="s">
        <v>174</v>
      </c>
      <c r="C140" s="2" t="s">
        <v>20</v>
      </c>
      <c r="D140" s="3">
        <v>-4.55</v>
      </c>
      <c r="E140" s="3">
        <v>0.6</v>
      </c>
      <c r="F140" s="3">
        <v>3.41</v>
      </c>
      <c r="G140" s="3">
        <v>0.86</v>
      </c>
      <c r="H140" s="3">
        <v>-8.91</v>
      </c>
      <c r="I140" s="3">
        <v>4.43</v>
      </c>
      <c r="J140" s="3">
        <v>11.55</v>
      </c>
      <c r="K140" s="3">
        <v>26.93</v>
      </c>
      <c r="L140" s="3">
        <v>35.409999999999997</v>
      </c>
      <c r="M140" s="3">
        <v>1.71</v>
      </c>
      <c r="N140" s="3">
        <v>2.4900000000000002</v>
      </c>
      <c r="O140" s="3">
        <v>14.48</v>
      </c>
      <c r="P140" s="3">
        <v>-3.44</v>
      </c>
      <c r="Q140" s="3">
        <v>9.08</v>
      </c>
      <c r="R140" s="3">
        <v>7.25</v>
      </c>
      <c r="S140" s="3">
        <v>3.9205469791176601</v>
      </c>
      <c r="T140" s="3">
        <v>-3.91</v>
      </c>
      <c r="U140" s="3">
        <v>110.4786325440249</v>
      </c>
      <c r="V140" s="3">
        <v>21.57488126157109</v>
      </c>
      <c r="W140" s="3">
        <v>1.776505554462577E-2</v>
      </c>
      <c r="X140" s="3">
        <v>1.9800000000000002E-2</v>
      </c>
      <c r="Y140" s="3">
        <v>1.9017329055625299E-2</v>
      </c>
      <c r="Z140" s="3">
        <v>1.5900000000000001E-2</v>
      </c>
    </row>
    <row r="141" spans="1:26" x14ac:dyDescent="0.25">
      <c r="A141" s="2" t="s">
        <v>197</v>
      </c>
      <c r="B141" s="2" t="s">
        <v>174</v>
      </c>
      <c r="C141" s="2" t="s">
        <v>20</v>
      </c>
      <c r="D141" s="3">
        <v>12.96</v>
      </c>
      <c r="E141" s="3">
        <v>13.48</v>
      </c>
      <c r="F141" s="3">
        <v>12.7</v>
      </c>
      <c r="G141" s="3">
        <v>22.37</v>
      </c>
      <c r="H141" s="3">
        <v>12.82</v>
      </c>
      <c r="I141" s="3">
        <v>8.06</v>
      </c>
      <c r="J141" s="3">
        <v>-0.25</v>
      </c>
      <c r="K141" s="3">
        <v>4.1900000000000004</v>
      </c>
      <c r="L141" s="3">
        <v>6</v>
      </c>
      <c r="M141" s="3">
        <v>13.66</v>
      </c>
      <c r="N141" s="3">
        <v>3.88</v>
      </c>
      <c r="O141" s="3">
        <v>-6.15</v>
      </c>
      <c r="P141" s="3">
        <v>3.28</v>
      </c>
      <c r="Q141" s="3">
        <v>1.8</v>
      </c>
      <c r="R141" s="3">
        <v>3.47</v>
      </c>
      <c r="S141" s="3">
        <v>-4.1283552804713537</v>
      </c>
      <c r="T141" s="3">
        <v>3.27</v>
      </c>
      <c r="U141" s="3">
        <v>171.72453363629731</v>
      </c>
      <c r="V141" s="3">
        <v>0.98396182553962319</v>
      </c>
      <c r="W141" s="3">
        <v>2.1117606487765481E-2</v>
      </c>
      <c r="X141" s="3">
        <v>1.72E-2</v>
      </c>
      <c r="Y141" s="3">
        <v>1.8706771726063651E-2</v>
      </c>
      <c r="Z141" s="3">
        <v>7.1999999999999998E-3</v>
      </c>
    </row>
    <row r="142" spans="1:26" x14ac:dyDescent="0.25">
      <c r="A142" s="2" t="s">
        <v>205</v>
      </c>
      <c r="B142" s="2" t="s">
        <v>174</v>
      </c>
      <c r="C142" s="2" t="s">
        <v>56</v>
      </c>
      <c r="D142" s="3">
        <v>6.15</v>
      </c>
      <c r="E142" s="3">
        <v>8.83</v>
      </c>
      <c r="F142" s="3">
        <v>-13.86</v>
      </c>
      <c r="G142" s="3">
        <v>-4.28</v>
      </c>
      <c r="H142" s="3">
        <v>4.43</v>
      </c>
      <c r="I142" s="3"/>
      <c r="J142" s="3"/>
      <c r="K142" s="3"/>
      <c r="L142" s="3"/>
      <c r="M142" s="3"/>
      <c r="N142" s="3"/>
      <c r="O142" s="3"/>
      <c r="P142" s="3"/>
      <c r="Q142" s="3">
        <v>1.77</v>
      </c>
      <c r="R142" s="3">
        <v>7.14</v>
      </c>
      <c r="S142" s="3">
        <v>9.0330866102697058</v>
      </c>
      <c r="T142" s="3">
        <v>2.89</v>
      </c>
      <c r="U142" s="3">
        <v>-0.52785959164337726</v>
      </c>
      <c r="V142" s="3">
        <v>18.885728461441079</v>
      </c>
      <c r="W142" s="3">
        <v>2.898378848847797E-2</v>
      </c>
      <c r="X142" s="3"/>
      <c r="Y142" s="3">
        <v>1.114761095710691E-2</v>
      </c>
      <c r="Z142" s="3">
        <v>9.7000000000000003E-3</v>
      </c>
    </row>
    <row r="143" spans="1:26" x14ac:dyDescent="0.25">
      <c r="A143" s="2" t="s">
        <v>195</v>
      </c>
      <c r="B143" s="2" t="s">
        <v>174</v>
      </c>
      <c r="C143" s="2" t="s">
        <v>20</v>
      </c>
      <c r="D143" s="3"/>
      <c r="E143" s="3"/>
      <c r="F143" s="3"/>
      <c r="G143" s="3"/>
      <c r="H143" s="3"/>
      <c r="I143" s="3">
        <v>11.63</v>
      </c>
      <c r="J143" s="3">
        <v>19.2</v>
      </c>
      <c r="K143" s="3">
        <v>-3.14</v>
      </c>
      <c r="L143" s="3">
        <v>11.49</v>
      </c>
      <c r="M143" s="3">
        <v>10.55</v>
      </c>
      <c r="N143" s="3">
        <v>-0.96</v>
      </c>
      <c r="O143" s="3">
        <v>-2.4900000000000002</v>
      </c>
      <c r="P143" s="3">
        <v>2.37</v>
      </c>
      <c r="Q143" s="3">
        <v>8.98</v>
      </c>
      <c r="R143" s="3">
        <v>3.92</v>
      </c>
      <c r="S143" s="3">
        <v>4.3341238267124993</v>
      </c>
      <c r="T143" s="3">
        <v>8.0399999999999991</v>
      </c>
      <c r="U143" s="3">
        <v>57.046694058420663</v>
      </c>
      <c r="V143" s="3">
        <v>18.160498609688251</v>
      </c>
      <c r="W143" s="3"/>
      <c r="X143" s="3">
        <v>1.5800000000000002E-2</v>
      </c>
      <c r="Y143" s="3">
        <v>9.7230769230769246E-3</v>
      </c>
      <c r="Z143" s="3">
        <v>4.6699999999999998E-2</v>
      </c>
    </row>
    <row r="144" spans="1:26" x14ac:dyDescent="0.25">
      <c r="A144" s="2" t="s">
        <v>180</v>
      </c>
      <c r="B144" s="2" t="s">
        <v>174</v>
      </c>
      <c r="C144" s="2" t="s">
        <v>20</v>
      </c>
      <c r="D144" s="3">
        <v>-6.91</v>
      </c>
      <c r="E144" s="3">
        <v>14.89</v>
      </c>
      <c r="F144" s="3">
        <v>-7.04</v>
      </c>
      <c r="G144" s="3">
        <v>4.7300000000000004</v>
      </c>
      <c r="H144" s="3">
        <v>19.61</v>
      </c>
      <c r="I144" s="3">
        <v>12.5</v>
      </c>
      <c r="J144" s="3">
        <v>0.59</v>
      </c>
      <c r="K144" s="3">
        <v>6.54</v>
      </c>
      <c r="L144" s="3">
        <v>9.48</v>
      </c>
      <c r="M144" s="3">
        <v>31.66</v>
      </c>
      <c r="N144" s="3">
        <v>9.7200000000000006</v>
      </c>
      <c r="O144" s="3">
        <v>9.59</v>
      </c>
      <c r="P144" s="3">
        <v>1.93</v>
      </c>
      <c r="Q144" s="3">
        <v>-3.87</v>
      </c>
      <c r="R144" s="3">
        <v>8.52</v>
      </c>
      <c r="S144" s="3">
        <v>5.4442272971639616</v>
      </c>
      <c r="T144" s="3">
        <v>-1.31</v>
      </c>
      <c r="U144" s="3">
        <v>165.26953818822369</v>
      </c>
      <c r="V144" s="3">
        <v>9.9997089424687857</v>
      </c>
      <c r="W144" s="3">
        <v>5.2543676819546154E-3</v>
      </c>
      <c r="X144" s="3">
        <v>1.2E-2</v>
      </c>
      <c r="Y144" s="3">
        <v>9.4055260315210054E-3</v>
      </c>
      <c r="Z144" s="3">
        <v>5.3E-3</v>
      </c>
    </row>
    <row r="145" spans="1:26" x14ac:dyDescent="0.25">
      <c r="A145" s="2" t="s">
        <v>185</v>
      </c>
      <c r="B145" s="2" t="s">
        <v>174</v>
      </c>
      <c r="C145" s="2" t="s">
        <v>20</v>
      </c>
      <c r="D145" s="3">
        <v>-0.57999999999999996</v>
      </c>
      <c r="E145" s="3">
        <v>4.38</v>
      </c>
      <c r="F145" s="3">
        <v>6.47</v>
      </c>
      <c r="G145" s="3">
        <v>8.9</v>
      </c>
      <c r="H145" s="3">
        <v>1.59</v>
      </c>
      <c r="I145" s="3">
        <v>5.27</v>
      </c>
      <c r="J145" s="3">
        <v>26.21</v>
      </c>
      <c r="K145" s="3">
        <v>15.18</v>
      </c>
      <c r="L145" s="3">
        <v>9.24</v>
      </c>
      <c r="M145" s="3">
        <v>3.11</v>
      </c>
      <c r="N145" s="3">
        <v>-2.81</v>
      </c>
      <c r="O145" s="3">
        <v>4.68</v>
      </c>
      <c r="P145" s="3">
        <v>-10.119999999999999</v>
      </c>
      <c r="Q145" s="3">
        <v>-2.71</v>
      </c>
      <c r="R145" s="3">
        <v>8.42</v>
      </c>
      <c r="S145" s="3">
        <v>5.2077280334910796</v>
      </c>
      <c r="T145" s="3">
        <v>3.64</v>
      </c>
      <c r="U145" s="3">
        <v>92.665275354677362</v>
      </c>
      <c r="V145" s="3">
        <v>10.975024206222029</v>
      </c>
      <c r="W145" s="3">
        <v>1.168929000017653E-2</v>
      </c>
      <c r="X145" s="3">
        <v>7.1000000000000004E-3</v>
      </c>
      <c r="Y145" s="3">
        <v>8.865111538529433E-3</v>
      </c>
      <c r="Z145" s="3">
        <v>6.7000000000000002E-3</v>
      </c>
    </row>
    <row r="146" spans="1:26" x14ac:dyDescent="0.25">
      <c r="A146" s="2" t="s">
        <v>187</v>
      </c>
      <c r="B146" s="2" t="s">
        <v>174</v>
      </c>
      <c r="C146" s="2" t="s">
        <v>20</v>
      </c>
      <c r="D146" s="3">
        <v>6.67</v>
      </c>
      <c r="E146" s="3">
        <v>20.74</v>
      </c>
      <c r="F146" s="3">
        <v>-4.41</v>
      </c>
      <c r="G146" s="3">
        <v>11.21</v>
      </c>
      <c r="H146" s="3">
        <v>5.49</v>
      </c>
      <c r="I146" s="3">
        <v>34.33</v>
      </c>
      <c r="J146" s="3">
        <v>-11.2</v>
      </c>
      <c r="K146" s="3">
        <v>15.82</v>
      </c>
      <c r="L146" s="3">
        <v>6.98</v>
      </c>
      <c r="M146" s="3">
        <v>9.1999999999999993</v>
      </c>
      <c r="N146" s="3">
        <v>-0.5</v>
      </c>
      <c r="O146" s="3">
        <v>-0.31</v>
      </c>
      <c r="P146" s="3">
        <v>7.28</v>
      </c>
      <c r="Q146" s="3">
        <v>-7.8</v>
      </c>
      <c r="R146" s="3">
        <v>9.36</v>
      </c>
      <c r="S146" s="3">
        <v>2.2568764790790818</v>
      </c>
      <c r="T146" s="3">
        <v>-6.82</v>
      </c>
      <c r="U146" s="3">
        <v>148.0557370805594</v>
      </c>
      <c r="V146" s="3">
        <v>3.105526748354265</v>
      </c>
      <c r="W146" s="3">
        <v>3.5763049137916658E-3</v>
      </c>
      <c r="X146" s="3">
        <v>6.0000000000000001E-3</v>
      </c>
      <c r="Y146" s="3">
        <v>5.0678095822275643E-3</v>
      </c>
      <c r="Z146" s="3">
        <v>1.1999999999999999E-3</v>
      </c>
    </row>
    <row r="147" spans="1:26" x14ac:dyDescent="0.25">
      <c r="A147" s="2" t="s">
        <v>190</v>
      </c>
      <c r="B147" s="2" t="s">
        <v>174</v>
      </c>
      <c r="C147" s="2" t="s">
        <v>20</v>
      </c>
      <c r="D147" s="3">
        <v>15.39</v>
      </c>
      <c r="E147" s="3">
        <v>17.97</v>
      </c>
      <c r="F147" s="3">
        <v>13.02</v>
      </c>
      <c r="G147" s="3">
        <v>18.329999999999998</v>
      </c>
      <c r="H147" s="3">
        <v>6.89</v>
      </c>
      <c r="I147" s="3">
        <v>26.15</v>
      </c>
      <c r="J147" s="3">
        <v>4.01</v>
      </c>
      <c r="K147" s="3">
        <v>5.48</v>
      </c>
      <c r="L147" s="3">
        <v>9.36</v>
      </c>
      <c r="M147" s="3">
        <v>-3.27</v>
      </c>
      <c r="N147" s="3">
        <v>8.3800000000000008</v>
      </c>
      <c r="O147" s="3">
        <v>-6.76</v>
      </c>
      <c r="P147" s="3">
        <v>5.21</v>
      </c>
      <c r="Q147" s="3">
        <v>6.61</v>
      </c>
      <c r="R147" s="3">
        <v>-0.12</v>
      </c>
      <c r="S147" s="3">
        <v>2.7041590774998672</v>
      </c>
      <c r="T147" s="3">
        <v>5.37</v>
      </c>
      <c r="U147" s="3">
        <v>202.89185231982961</v>
      </c>
      <c r="V147" s="3">
        <v>9.3615125077315753</v>
      </c>
      <c r="W147" s="3">
        <v>4.4824037766329232E-3</v>
      </c>
      <c r="X147" s="3">
        <v>4.8999999999999998E-3</v>
      </c>
      <c r="Y147" s="3">
        <v>4.7393860679357386E-3</v>
      </c>
      <c r="Z147" s="3">
        <v>5.0000000000000001E-3</v>
      </c>
    </row>
    <row r="148" spans="1:26" x14ac:dyDescent="0.25">
      <c r="A148" s="2" t="s">
        <v>183</v>
      </c>
      <c r="B148" s="2" t="s">
        <v>174</v>
      </c>
      <c r="C148" s="2" t="s">
        <v>20</v>
      </c>
      <c r="D148" s="3">
        <v>-0.6</v>
      </c>
      <c r="E148" s="3">
        <v>12.56</v>
      </c>
      <c r="F148" s="3">
        <v>1.41</v>
      </c>
      <c r="G148" s="3">
        <v>10.45</v>
      </c>
      <c r="H148" s="3">
        <v>12.95</v>
      </c>
      <c r="I148" s="3">
        <v>31.83</v>
      </c>
      <c r="J148" s="3">
        <v>-2.57</v>
      </c>
      <c r="K148" s="3">
        <v>23.43</v>
      </c>
      <c r="L148" s="3">
        <v>11.89</v>
      </c>
      <c r="M148" s="3">
        <v>2.57</v>
      </c>
      <c r="N148" s="3">
        <v>-3.47</v>
      </c>
      <c r="O148" s="3">
        <v>-3.78</v>
      </c>
      <c r="P148" s="3">
        <v>10.69</v>
      </c>
      <c r="Q148" s="3">
        <v>8.3699999999999992</v>
      </c>
      <c r="R148" s="3">
        <v>14.89</v>
      </c>
      <c r="S148" s="3">
        <v>8.4212496677619839</v>
      </c>
      <c r="T148" s="3">
        <v>-10.32</v>
      </c>
      <c r="U148" s="3">
        <v>164.7759690563382</v>
      </c>
      <c r="V148" s="3">
        <v>34.99127878560526</v>
      </c>
      <c r="W148" s="3">
        <v>4.741599610355909E-3</v>
      </c>
      <c r="X148" s="3">
        <v>4.7000000000000002E-3</v>
      </c>
      <c r="Y148" s="3">
        <v>4.7159998501368882E-3</v>
      </c>
      <c r="Z148" s="3">
        <v>8.0000000000000004E-4</v>
      </c>
    </row>
    <row r="149" spans="1:26" x14ac:dyDescent="0.25">
      <c r="A149" s="2" t="s">
        <v>182</v>
      </c>
      <c r="B149" s="2" t="s">
        <v>174</v>
      </c>
      <c r="C149" s="2" t="s">
        <v>20</v>
      </c>
      <c r="D149" s="3">
        <v>2.66</v>
      </c>
      <c r="E149" s="3">
        <v>-4.84</v>
      </c>
      <c r="F149" s="3">
        <v>7.0000000000000007E-2</v>
      </c>
      <c r="G149" s="3">
        <v>13.11</v>
      </c>
      <c r="H149" s="3">
        <v>1.1200000000000001</v>
      </c>
      <c r="I149" s="3">
        <v>16.510000000000002</v>
      </c>
      <c r="J149" s="3">
        <v>7.54</v>
      </c>
      <c r="K149" s="3">
        <v>14.38</v>
      </c>
      <c r="L149" s="3">
        <v>15.96</v>
      </c>
      <c r="M149" s="3">
        <v>2.79</v>
      </c>
      <c r="N149" s="3">
        <v>9.94</v>
      </c>
      <c r="O149" s="3">
        <v>-0.11</v>
      </c>
      <c r="P149" s="3">
        <v>-9.39</v>
      </c>
      <c r="Q149" s="3"/>
      <c r="R149" s="3"/>
      <c r="S149" s="3"/>
      <c r="T149" s="3"/>
      <c r="U149" s="3">
        <v>90.061403476687019</v>
      </c>
      <c r="V149" s="3">
        <v>0</v>
      </c>
      <c r="W149" s="3">
        <v>8.0603456772231387E-3</v>
      </c>
      <c r="X149" s="3">
        <v>2.5999999999999999E-3</v>
      </c>
      <c r="Y149" s="3">
        <v>4.7001329527781299E-3</v>
      </c>
      <c r="Z149" s="3"/>
    </row>
    <row r="150" spans="1:26" x14ac:dyDescent="0.25">
      <c r="A150" s="2" t="s">
        <v>194</v>
      </c>
      <c r="B150" s="2" t="s">
        <v>174</v>
      </c>
      <c r="C150" s="2" t="s">
        <v>20</v>
      </c>
      <c r="D150" s="3"/>
      <c r="E150" s="3"/>
      <c r="F150" s="3"/>
      <c r="G150" s="3"/>
      <c r="H150" s="3"/>
      <c r="I150" s="3">
        <v>1.81</v>
      </c>
      <c r="J150" s="3">
        <v>12.6</v>
      </c>
      <c r="K150" s="3">
        <v>2.93</v>
      </c>
      <c r="L150" s="3">
        <v>20.5</v>
      </c>
      <c r="M150" s="3">
        <v>23.95</v>
      </c>
      <c r="N150" s="3">
        <v>1.44</v>
      </c>
      <c r="O150" s="3">
        <v>7.5</v>
      </c>
      <c r="P150" s="3">
        <v>-1.52</v>
      </c>
      <c r="Q150" s="3">
        <v>4.62</v>
      </c>
      <c r="R150" s="3">
        <v>4.63</v>
      </c>
      <c r="S150" s="3">
        <v>10.96233009687475</v>
      </c>
      <c r="T150" s="3">
        <v>-0.78</v>
      </c>
      <c r="U150" s="3">
        <v>89.264919103775071</v>
      </c>
      <c r="V150" s="3">
        <v>21.463700712652699</v>
      </c>
      <c r="W150" s="3"/>
      <c r="X150" s="3">
        <v>5.7999999999999996E-3</v>
      </c>
      <c r="Y150" s="3">
        <v>3.569230769230769E-3</v>
      </c>
      <c r="Z150" s="3">
        <v>1.5699999999999999E-2</v>
      </c>
    </row>
    <row r="151" spans="1:26" x14ac:dyDescent="0.25">
      <c r="A151" s="2" t="s">
        <v>178</v>
      </c>
      <c r="B151" s="2" t="s">
        <v>174</v>
      </c>
      <c r="C151" s="2" t="s">
        <v>20</v>
      </c>
      <c r="D151" s="3">
        <v>4.25</v>
      </c>
      <c r="E151" s="3">
        <v>17.02</v>
      </c>
      <c r="F151" s="3">
        <v>7.41</v>
      </c>
      <c r="G151" s="3">
        <v>-2.36</v>
      </c>
      <c r="H151" s="3">
        <v>14.04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>
        <v>45.903548146883281</v>
      </c>
      <c r="V151" s="3">
        <v>0</v>
      </c>
      <c r="W151" s="3">
        <v>7.5856632568713526E-3</v>
      </c>
      <c r="X151" s="3"/>
      <c r="Y151" s="3">
        <v>2.9175627911043659E-3</v>
      </c>
      <c r="Z151" s="3"/>
    </row>
    <row r="152" spans="1:26" x14ac:dyDescent="0.25">
      <c r="A152" s="2" t="s">
        <v>173</v>
      </c>
      <c r="B152" s="2" t="s">
        <v>174</v>
      </c>
      <c r="C152" s="2" t="s">
        <v>20</v>
      </c>
      <c r="D152" s="3">
        <v>-11.77</v>
      </c>
      <c r="E152" s="3">
        <v>18.04</v>
      </c>
      <c r="F152" s="3">
        <v>24.85</v>
      </c>
      <c r="G152" s="3">
        <v>-6.23</v>
      </c>
      <c r="H152" s="3">
        <v>-4.4000000000000004</v>
      </c>
      <c r="I152" s="3">
        <v>2.8</v>
      </c>
      <c r="J152" s="3">
        <v>24.79</v>
      </c>
      <c r="K152" s="3">
        <v>-7.54</v>
      </c>
      <c r="L152" s="3">
        <v>23.46</v>
      </c>
      <c r="M152" s="3">
        <v>-2.4500000000000002</v>
      </c>
      <c r="N152" s="3">
        <v>-6.34</v>
      </c>
      <c r="O152" s="3">
        <v>-0.85</v>
      </c>
      <c r="P152" s="3">
        <v>-4.17</v>
      </c>
      <c r="Q152" s="3">
        <v>9.23</v>
      </c>
      <c r="R152" s="3">
        <v>1.42</v>
      </c>
      <c r="S152" s="3">
        <v>1.4390050253732909</v>
      </c>
      <c r="T152" s="3">
        <v>-2.37</v>
      </c>
      <c r="U152" s="3">
        <v>48.178273400468441</v>
      </c>
      <c r="V152" s="3">
        <v>12.3752111069021</v>
      </c>
      <c r="W152" s="3">
        <v>1.3118788778806311E-3</v>
      </c>
      <c r="X152" s="3">
        <v>3.8999999999999998E-3</v>
      </c>
      <c r="Y152" s="3">
        <v>2.9045687991848582E-3</v>
      </c>
      <c r="Z152" s="3">
        <v>5.9999999999999995E-4</v>
      </c>
    </row>
    <row r="153" spans="1:26" x14ac:dyDescent="0.25">
      <c r="A153" s="2" t="s">
        <v>184</v>
      </c>
      <c r="B153" s="2" t="s">
        <v>174</v>
      </c>
      <c r="C153" s="2" t="s">
        <v>20</v>
      </c>
      <c r="D153" s="3">
        <v>8.2899999999999991</v>
      </c>
      <c r="E153" s="3">
        <v>-3.44</v>
      </c>
      <c r="F153" s="3">
        <v>0.96</v>
      </c>
      <c r="G153" s="3">
        <v>-1.26</v>
      </c>
      <c r="H153" s="3">
        <v>-4.68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>
        <v>-0.63987956108144317</v>
      </c>
      <c r="V153" s="3">
        <v>0</v>
      </c>
      <c r="W153" s="3">
        <v>7.1158497037150954E-3</v>
      </c>
      <c r="X153" s="3"/>
      <c r="Y153" s="3">
        <v>2.736865270659652E-3</v>
      </c>
      <c r="Z153" s="3"/>
    </row>
    <row r="154" spans="1:26" x14ac:dyDescent="0.25">
      <c r="A154" s="2" t="s">
        <v>192</v>
      </c>
      <c r="B154" s="2" t="s">
        <v>174</v>
      </c>
      <c r="C154" s="2" t="s">
        <v>20</v>
      </c>
      <c r="D154" s="3">
        <v>-0.74</v>
      </c>
      <c r="E154" s="3">
        <v>18.850000000000001</v>
      </c>
      <c r="F154" s="3">
        <v>4.1900000000000004</v>
      </c>
      <c r="G154" s="3">
        <v>3.2</v>
      </c>
      <c r="H154" s="3">
        <v>12.15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>
        <v>42.258580272988162</v>
      </c>
      <c r="V154" s="3">
        <v>0</v>
      </c>
      <c r="W154" s="3">
        <v>5.7562959384263078E-3</v>
      </c>
      <c r="X154" s="3"/>
      <c r="Y154" s="3">
        <v>2.213959976317811E-3</v>
      </c>
      <c r="Z154" s="3"/>
    </row>
    <row r="155" spans="1:26" x14ac:dyDescent="0.25">
      <c r="A155" s="2" t="s">
        <v>196</v>
      </c>
      <c r="B155" s="2" t="s">
        <v>174</v>
      </c>
      <c r="C155" s="2" t="s">
        <v>20</v>
      </c>
      <c r="D155" s="3"/>
      <c r="E155" s="3"/>
      <c r="F155" s="3"/>
      <c r="G155" s="3"/>
      <c r="H155" s="3"/>
      <c r="I155" s="3">
        <v>13.25</v>
      </c>
      <c r="J155" s="3">
        <v>-5.44</v>
      </c>
      <c r="K155" s="3">
        <v>25.43</v>
      </c>
      <c r="L155" s="3">
        <v>7.95</v>
      </c>
      <c r="M155" s="3">
        <v>2.88</v>
      </c>
      <c r="N155" s="3">
        <v>-2.31</v>
      </c>
      <c r="O155" s="3">
        <v>-1.07</v>
      </c>
      <c r="P155" s="3">
        <v>2.84</v>
      </c>
      <c r="Q155" s="3"/>
      <c r="R155" s="3"/>
      <c r="S155" s="3"/>
      <c r="T155" s="3"/>
      <c r="U155" s="3">
        <v>48.265765907948797</v>
      </c>
      <c r="V155" s="3">
        <v>0</v>
      </c>
      <c r="W155" s="3"/>
      <c r="X155" s="3">
        <v>3.5000000000000001E-3</v>
      </c>
      <c r="Y155" s="3">
        <v>2.1538461538461542E-3</v>
      </c>
      <c r="Z155" s="3"/>
    </row>
    <row r="156" spans="1:26" x14ac:dyDescent="0.25">
      <c r="A156" s="2" t="s">
        <v>188</v>
      </c>
      <c r="B156" s="2" t="s">
        <v>174</v>
      </c>
      <c r="C156" s="2" t="s">
        <v>20</v>
      </c>
      <c r="D156" s="3">
        <v>-0.81</v>
      </c>
      <c r="E156" s="3">
        <v>11.62</v>
      </c>
      <c r="F156" s="3">
        <v>3.86</v>
      </c>
      <c r="G156" s="3">
        <v>9.41</v>
      </c>
      <c r="H156" s="3">
        <v>8.2799999999999994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>
        <v>36.227093841697979</v>
      </c>
      <c r="V156" s="3">
        <v>0</v>
      </c>
      <c r="W156" s="3">
        <v>4.7468188642786173E-3</v>
      </c>
      <c r="X156" s="3"/>
      <c r="Y156" s="3">
        <v>1.8256995631840841E-3</v>
      </c>
      <c r="Z156" s="3"/>
    </row>
    <row r="157" spans="1:26" x14ac:dyDescent="0.25">
      <c r="A157" s="2" t="s">
        <v>191</v>
      </c>
      <c r="B157" s="2" t="s">
        <v>174</v>
      </c>
      <c r="C157" s="2" t="s">
        <v>20</v>
      </c>
      <c r="D157" s="3">
        <v>20.27</v>
      </c>
      <c r="E157" s="3">
        <v>14.84</v>
      </c>
      <c r="F157" s="3">
        <v>14.31</v>
      </c>
      <c r="G157" s="3">
        <v>15.72</v>
      </c>
      <c r="H157" s="3">
        <v>30.31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>
        <v>138.07889014046361</v>
      </c>
      <c r="V157" s="3">
        <v>0</v>
      </c>
      <c r="W157" s="3">
        <v>3.068897812664281E-3</v>
      </c>
      <c r="X157" s="3"/>
      <c r="Y157" s="3">
        <v>1.1803453125631849E-3</v>
      </c>
      <c r="Z157" s="3"/>
    </row>
    <row r="158" spans="1:26" x14ac:dyDescent="0.25">
      <c r="A158" s="2" t="s">
        <v>176</v>
      </c>
      <c r="B158" s="2" t="s">
        <v>174</v>
      </c>
      <c r="C158" s="2" t="s">
        <v>20</v>
      </c>
      <c r="D158" s="3"/>
      <c r="E158" s="3"/>
      <c r="F158" s="3"/>
      <c r="G158" s="3"/>
      <c r="H158" s="3"/>
      <c r="I158" s="3">
        <v>1.06</v>
      </c>
      <c r="J158" s="3">
        <v>9.69</v>
      </c>
      <c r="K158" s="3">
        <v>2.46</v>
      </c>
      <c r="L158" s="3">
        <v>33.64</v>
      </c>
      <c r="M158" s="3">
        <v>10.6</v>
      </c>
      <c r="N158" s="3">
        <v>-10.47</v>
      </c>
      <c r="O158" s="3">
        <v>3.44</v>
      </c>
      <c r="P158" s="3">
        <v>8.4499999999999993</v>
      </c>
      <c r="Q158" s="3"/>
      <c r="R158" s="3"/>
      <c r="S158" s="3"/>
      <c r="T158" s="3"/>
      <c r="U158" s="3">
        <v>68.608291829320365</v>
      </c>
      <c r="V158" s="3">
        <v>0</v>
      </c>
      <c r="W158" s="3"/>
      <c r="X158" s="3">
        <v>1.6000000000000001E-3</v>
      </c>
      <c r="Y158" s="3">
        <v>9.8461538461538456E-4</v>
      </c>
      <c r="Z158" s="3"/>
    </row>
    <row r="159" spans="1:26" x14ac:dyDescent="0.25">
      <c r="A159" s="2" t="s">
        <v>179</v>
      </c>
      <c r="B159" s="2" t="s">
        <v>174</v>
      </c>
      <c r="C159" s="2" t="s">
        <v>20</v>
      </c>
      <c r="D159" s="3">
        <v>-6.83</v>
      </c>
      <c r="E159" s="3">
        <v>18.59</v>
      </c>
      <c r="F159" s="3">
        <v>22.86</v>
      </c>
      <c r="G159" s="3">
        <v>7.27</v>
      </c>
      <c r="H159" s="3">
        <v>0.66</v>
      </c>
      <c r="I159" s="3"/>
      <c r="J159" s="3"/>
      <c r="K159" s="3"/>
      <c r="L159" s="3"/>
      <c r="M159" s="3"/>
      <c r="N159" s="3"/>
      <c r="O159" s="3"/>
      <c r="P159" s="3"/>
      <c r="Q159" s="3">
        <v>38.979999999999997</v>
      </c>
      <c r="R159" s="3">
        <v>2.35</v>
      </c>
      <c r="S159" s="3">
        <v>12.80961378092182</v>
      </c>
      <c r="T159" s="3">
        <v>9.89</v>
      </c>
      <c r="U159" s="3">
        <v>46.578368087375956</v>
      </c>
      <c r="V159" s="3">
        <v>60.467197061694179</v>
      </c>
      <c r="W159" s="3">
        <v>2.238089667317466E-3</v>
      </c>
      <c r="X159" s="3"/>
      <c r="Y159" s="3">
        <v>8.6080371819902525E-4</v>
      </c>
      <c r="Z159" s="3">
        <v>1.6000000000000001E-3</v>
      </c>
    </row>
    <row r="160" spans="1:26" x14ac:dyDescent="0.25">
      <c r="A160" s="2" t="s">
        <v>193</v>
      </c>
      <c r="B160" s="2" t="s">
        <v>174</v>
      </c>
      <c r="C160" s="2" t="s">
        <v>20</v>
      </c>
      <c r="D160" s="3"/>
      <c r="E160" s="3"/>
      <c r="F160" s="3"/>
      <c r="G160" s="3"/>
      <c r="H160" s="3"/>
      <c r="I160" s="3">
        <v>-4.6900000000000004</v>
      </c>
      <c r="J160" s="3">
        <v>23.82</v>
      </c>
      <c r="K160" s="3">
        <v>-0.97</v>
      </c>
      <c r="L160" s="3">
        <v>20.37</v>
      </c>
      <c r="M160" s="3">
        <v>-1.79</v>
      </c>
      <c r="N160" s="3">
        <v>-1.55</v>
      </c>
      <c r="O160" s="3">
        <v>-0.11</v>
      </c>
      <c r="P160" s="3">
        <v>-0.79</v>
      </c>
      <c r="Q160" s="3">
        <v>2.57</v>
      </c>
      <c r="R160" s="3">
        <v>-1.27</v>
      </c>
      <c r="S160" s="3">
        <v>1.4390050253732909</v>
      </c>
      <c r="T160" s="3">
        <v>2.37</v>
      </c>
      <c r="U160" s="3">
        <v>34.791716259558342</v>
      </c>
      <c r="V160" s="3">
        <v>2.7246034138529178</v>
      </c>
      <c r="W160" s="3"/>
      <c r="X160" s="3">
        <v>1.1999999999999999E-3</v>
      </c>
      <c r="Y160" s="3">
        <v>7.3846153846153842E-4</v>
      </c>
      <c r="Z160" s="3">
        <v>1E-3</v>
      </c>
    </row>
    <row r="161" spans="1:26" x14ac:dyDescent="0.25">
      <c r="A161" s="2" t="s">
        <v>198</v>
      </c>
      <c r="B161" s="2" t="s">
        <v>174</v>
      </c>
      <c r="C161" s="2" t="s">
        <v>20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>
        <v>8.6199999999999992</v>
      </c>
      <c r="R161" s="3">
        <v>15.95</v>
      </c>
      <c r="S161" s="3">
        <v>-1.3218948642636119</v>
      </c>
      <c r="T161" s="3">
        <v>1.97</v>
      </c>
      <c r="U161" s="3">
        <v>0</v>
      </c>
      <c r="V161" s="3">
        <v>24.280030967287541</v>
      </c>
      <c r="W161" s="3"/>
      <c r="X161" s="3"/>
      <c r="Y161" s="3">
        <v>0</v>
      </c>
      <c r="Z161" s="3">
        <v>6.9999999999999999E-4</v>
      </c>
    </row>
    <row r="162" spans="1:26" x14ac:dyDescent="0.25">
      <c r="A162" s="2" t="s">
        <v>199</v>
      </c>
      <c r="B162" s="2" t="s">
        <v>174</v>
      </c>
      <c r="C162" s="2" t="s">
        <v>20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>
        <v>16.059999999999999</v>
      </c>
      <c r="R162" s="3">
        <v>14.68</v>
      </c>
      <c r="S162" s="3">
        <v>5.3379588728234921</v>
      </c>
      <c r="T162" s="3">
        <v>12.5</v>
      </c>
      <c r="U162" s="3">
        <v>0</v>
      </c>
      <c r="V162" s="3">
        <v>40.202303575751841</v>
      </c>
      <c r="W162" s="3"/>
      <c r="X162" s="3"/>
      <c r="Y162" s="3">
        <v>0</v>
      </c>
      <c r="Z162" s="3">
        <v>5.9999999999999995E-4</v>
      </c>
    </row>
    <row r="163" spans="1:26" x14ac:dyDescent="0.25">
      <c r="A163" s="2" t="s">
        <v>200</v>
      </c>
      <c r="B163" s="2" t="s">
        <v>174</v>
      </c>
      <c r="C163" s="2" t="s">
        <v>20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>
        <v>0.99</v>
      </c>
      <c r="R163" s="3">
        <v>10.14</v>
      </c>
      <c r="S163" s="3">
        <v>-0.63978742541691247</v>
      </c>
      <c r="T163" s="3">
        <v>4.08</v>
      </c>
      <c r="U163" s="3">
        <v>0</v>
      </c>
      <c r="V163" s="3">
        <v>10.51874797712931</v>
      </c>
      <c r="W163" s="3"/>
      <c r="X163" s="3"/>
      <c r="Y163" s="3">
        <v>0</v>
      </c>
      <c r="Z163" s="3">
        <v>2.2800000000000001E-2</v>
      </c>
    </row>
    <row r="164" spans="1:26" x14ac:dyDescent="0.25">
      <c r="A164" s="2" t="s">
        <v>201</v>
      </c>
      <c r="B164" s="2" t="s">
        <v>174</v>
      </c>
      <c r="C164" s="2" t="s">
        <v>20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>
        <v>18.25</v>
      </c>
      <c r="R164" s="3">
        <v>5.03</v>
      </c>
      <c r="S164" s="3">
        <v>30.790845293881031</v>
      </c>
      <c r="T164" s="3">
        <v>1.9</v>
      </c>
      <c r="U164" s="3">
        <v>0</v>
      </c>
      <c r="V164" s="3">
        <v>62.439581340383057</v>
      </c>
      <c r="W164" s="3"/>
      <c r="X164" s="3"/>
      <c r="Y164" s="3">
        <v>0</v>
      </c>
      <c r="Z164" s="3">
        <v>3.2000000000000002E-3</v>
      </c>
    </row>
    <row r="165" spans="1:26" x14ac:dyDescent="0.25">
      <c r="A165" s="2" t="s">
        <v>202</v>
      </c>
      <c r="B165" s="2" t="s">
        <v>174</v>
      </c>
      <c r="C165" s="2" t="s">
        <v>20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>
        <v>13.77</v>
      </c>
      <c r="R165" s="3">
        <v>0.84</v>
      </c>
      <c r="S165" s="3">
        <v>5.1419336571449321</v>
      </c>
      <c r="T165" s="3">
        <v>-0.21</v>
      </c>
      <c r="U165" s="3">
        <v>0</v>
      </c>
      <c r="V165" s="3">
        <v>20.624785736276351</v>
      </c>
      <c r="W165" s="3"/>
      <c r="X165" s="3"/>
      <c r="Y165" s="3">
        <v>0</v>
      </c>
      <c r="Z165" s="3">
        <v>6.9999999999999999E-4</v>
      </c>
    </row>
    <row r="166" spans="1:26" x14ac:dyDescent="0.25">
      <c r="A166" s="2" t="s">
        <v>203</v>
      </c>
      <c r="B166" s="2" t="s">
        <v>174</v>
      </c>
      <c r="C166" s="2" t="s">
        <v>20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>
        <v>22.36</v>
      </c>
      <c r="R166" s="3">
        <v>2.41</v>
      </c>
      <c r="S166" s="3">
        <v>-1.6765234933124591</v>
      </c>
      <c r="T166" s="3">
        <v>6.15</v>
      </c>
      <c r="U166" s="3">
        <v>0</v>
      </c>
      <c r="V166" s="3">
        <v>23.208043254654228</v>
      </c>
      <c r="W166" s="3"/>
      <c r="X166" s="3"/>
      <c r="Y166" s="3">
        <v>0</v>
      </c>
      <c r="Z166" s="3">
        <v>2.9999999999999997E-4</v>
      </c>
    </row>
    <row r="167" spans="1:26" x14ac:dyDescent="0.25">
      <c r="A167" s="2" t="s">
        <v>204</v>
      </c>
      <c r="B167" s="2" t="s">
        <v>174</v>
      </c>
      <c r="C167" s="2" t="s">
        <v>20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>
        <v>5.38</v>
      </c>
      <c r="R167" s="3">
        <v>2.39</v>
      </c>
      <c r="S167" s="3">
        <v>0.39799675100489651</v>
      </c>
      <c r="T167" s="3">
        <v>6.93</v>
      </c>
      <c r="U167" s="3">
        <v>0</v>
      </c>
      <c r="V167" s="3">
        <v>8.3280148507403737</v>
      </c>
      <c r="W167" s="3"/>
      <c r="X167" s="3"/>
      <c r="Y167" s="3">
        <v>0</v>
      </c>
      <c r="Z167" s="3">
        <v>5.9999999999999995E-4</v>
      </c>
    </row>
    <row r="168" spans="1:26" x14ac:dyDescent="0.25">
      <c r="A168" s="4" t="s">
        <v>63</v>
      </c>
      <c r="B168" s="4" t="s">
        <v>233</v>
      </c>
      <c r="C168" s="4" t="s">
        <v>64</v>
      </c>
      <c r="D168" s="5">
        <v>18.95</v>
      </c>
      <c r="E168" s="5">
        <v>4.25</v>
      </c>
      <c r="F168" s="5">
        <v>-1.52</v>
      </c>
      <c r="G168" s="5">
        <v>6.42</v>
      </c>
      <c r="H168" s="5">
        <v>6.72</v>
      </c>
      <c r="I168" s="5">
        <v>23.57</v>
      </c>
      <c r="J168" s="5">
        <v>-17.09</v>
      </c>
      <c r="K168" s="5">
        <v>-2.83</v>
      </c>
      <c r="L168" s="5">
        <v>17.170000000000002</v>
      </c>
      <c r="M168" s="5">
        <v>13.51</v>
      </c>
      <c r="N168" s="5">
        <v>-5.4</v>
      </c>
      <c r="O168" s="5">
        <v>-0.51</v>
      </c>
      <c r="P168" s="5">
        <v>8.81</v>
      </c>
      <c r="Q168" s="5">
        <v>103.79</v>
      </c>
      <c r="R168" s="5">
        <v>4.16</v>
      </c>
      <c r="S168" s="5">
        <v>4.2318567594071084</v>
      </c>
      <c r="T168" s="5">
        <v>-28</v>
      </c>
      <c r="U168" s="5">
        <v>88.061422509742584</v>
      </c>
      <c r="V168" s="5">
        <v>121.2505274870196</v>
      </c>
      <c r="W168" s="5">
        <v>0.39183274239550908</v>
      </c>
      <c r="X168" s="5">
        <v>0.30570000000000003</v>
      </c>
      <c r="Y168" s="5">
        <v>0.33882797784442659</v>
      </c>
      <c r="Z168" s="5">
        <v>0.17760000000000001</v>
      </c>
    </row>
    <row r="169" spans="1:26" x14ac:dyDescent="0.25">
      <c r="A169" s="4" t="s">
        <v>65</v>
      </c>
      <c r="B169" s="4" t="s">
        <v>233</v>
      </c>
      <c r="C169" s="4" t="s">
        <v>56</v>
      </c>
      <c r="D169" s="5">
        <v>4.71</v>
      </c>
      <c r="E169" s="5">
        <v>11.23</v>
      </c>
      <c r="F169" s="5">
        <v>-3.66</v>
      </c>
      <c r="G169" s="5">
        <v>1.76</v>
      </c>
      <c r="H169" s="5">
        <v>12.77</v>
      </c>
      <c r="I169" s="5">
        <v>13.02</v>
      </c>
      <c r="J169" s="5">
        <v>2.11</v>
      </c>
      <c r="K169" s="5">
        <v>3.54</v>
      </c>
      <c r="L169" s="5">
        <v>7.44</v>
      </c>
      <c r="M169" s="5">
        <v>10.73</v>
      </c>
      <c r="N169" s="5">
        <v>3.02</v>
      </c>
      <c r="O169" s="5">
        <v>3.97</v>
      </c>
      <c r="P169" s="5">
        <v>0.6</v>
      </c>
      <c r="Q169" s="5">
        <v>11.1</v>
      </c>
      <c r="R169" s="5">
        <v>23.13</v>
      </c>
      <c r="S169" s="5">
        <v>18.381851337851838</v>
      </c>
      <c r="T169" s="5">
        <v>-6.38</v>
      </c>
      <c r="U169" s="5">
        <v>97.232294514139966</v>
      </c>
      <c r="V169" s="5">
        <v>61.943330216601943</v>
      </c>
      <c r="W169" s="5">
        <v>0.20954568780220911</v>
      </c>
      <c r="X169" s="5">
        <v>0.15959999999999999</v>
      </c>
      <c r="Y169" s="5">
        <v>0.17880987992392661</v>
      </c>
      <c r="Z169" s="5">
        <v>9.0200000000000002E-2</v>
      </c>
    </row>
    <row r="170" spans="1:26" x14ac:dyDescent="0.25">
      <c r="A170" s="4" t="s">
        <v>66</v>
      </c>
      <c r="B170" s="4" t="s">
        <v>233</v>
      </c>
      <c r="C170" s="4" t="s">
        <v>52</v>
      </c>
      <c r="D170" s="5">
        <v>4.5599999999999996</v>
      </c>
      <c r="E170" s="5">
        <v>6.63</v>
      </c>
      <c r="F170" s="5">
        <v>10.7</v>
      </c>
      <c r="G170" s="5">
        <v>6.01</v>
      </c>
      <c r="H170" s="5">
        <v>5.29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>
        <v>37.761088250788248</v>
      </c>
      <c r="V170" s="5">
        <v>0</v>
      </c>
      <c r="W170" s="5">
        <v>1.584803817720661E-3</v>
      </c>
      <c r="X170" s="5"/>
      <c r="Y170" s="5">
        <v>6.0953992989256213E-4</v>
      </c>
      <c r="Z170" s="5"/>
    </row>
    <row r="171" spans="1:26" x14ac:dyDescent="0.25">
      <c r="A171" s="4" t="s">
        <v>212</v>
      </c>
      <c r="B171" s="4" t="s">
        <v>209</v>
      </c>
      <c r="C171" s="4" t="s">
        <v>56</v>
      </c>
      <c r="D171" s="5">
        <v>6.54</v>
      </c>
      <c r="E171" s="5">
        <v>13.17</v>
      </c>
      <c r="F171" s="5">
        <v>0.63</v>
      </c>
      <c r="G171" s="5">
        <v>6.59</v>
      </c>
      <c r="H171" s="5">
        <v>6.53</v>
      </c>
      <c r="I171" s="5">
        <v>15.87</v>
      </c>
      <c r="J171" s="5">
        <v>3.99</v>
      </c>
      <c r="K171" s="5">
        <v>4.4400000000000004</v>
      </c>
      <c r="L171" s="5">
        <v>9.7899999999999991</v>
      </c>
      <c r="M171" s="5">
        <v>7.49</v>
      </c>
      <c r="N171" s="5">
        <v>0.62</v>
      </c>
      <c r="O171" s="5">
        <v>-0.84</v>
      </c>
      <c r="P171" s="5">
        <v>2.0299999999999998</v>
      </c>
      <c r="Q171" s="5">
        <v>22</v>
      </c>
      <c r="R171" s="5">
        <v>11.29</v>
      </c>
      <c r="S171" s="5">
        <v>3.3729671846427038</v>
      </c>
      <c r="T171" s="5">
        <v>-2.63</v>
      </c>
      <c r="U171" s="5">
        <v>108.2902226843615</v>
      </c>
      <c r="V171" s="5">
        <v>40.353405719342419</v>
      </c>
      <c r="W171" s="5">
        <v>0.26521309427869982</v>
      </c>
      <c r="X171" s="5">
        <v>0.29859999999999998</v>
      </c>
      <c r="Y171" s="5">
        <v>0.28575888241488451</v>
      </c>
      <c r="Z171" s="5">
        <v>0.3004</v>
      </c>
    </row>
    <row r="172" spans="1:26" x14ac:dyDescent="0.25">
      <c r="A172" s="4" t="s">
        <v>210</v>
      </c>
      <c r="B172" s="4" t="s">
        <v>209</v>
      </c>
      <c r="C172" s="4" t="s">
        <v>56</v>
      </c>
      <c r="D172" s="5">
        <v>3.3</v>
      </c>
      <c r="E172" s="5">
        <v>8.8800000000000008</v>
      </c>
      <c r="F172" s="5">
        <v>-0.1</v>
      </c>
      <c r="G172" s="5">
        <v>7.21</v>
      </c>
      <c r="H172" s="5">
        <v>9.9</v>
      </c>
      <c r="I172" s="5">
        <v>13.97</v>
      </c>
      <c r="J172" s="5">
        <v>8.52</v>
      </c>
      <c r="K172" s="5">
        <v>3.29</v>
      </c>
      <c r="L172" s="5">
        <v>4.88</v>
      </c>
      <c r="M172" s="5">
        <v>7.5</v>
      </c>
      <c r="N172" s="5">
        <v>-3.45</v>
      </c>
      <c r="O172" s="5">
        <v>-0.66</v>
      </c>
      <c r="P172" s="5">
        <v>2.66</v>
      </c>
      <c r="Q172" s="5">
        <v>9.3800000000000008</v>
      </c>
      <c r="R172" s="5">
        <v>9.33</v>
      </c>
      <c r="S172" s="5">
        <v>6.7142864175637982</v>
      </c>
      <c r="T172" s="5">
        <v>1.65</v>
      </c>
      <c r="U172" s="5">
        <v>87.75190741557131</v>
      </c>
      <c r="V172" s="5">
        <v>27.61444375244476</v>
      </c>
      <c r="W172" s="5">
        <v>0.12829114796355881</v>
      </c>
      <c r="X172" s="5">
        <v>0.1186</v>
      </c>
      <c r="Y172" s="5">
        <v>0.1223273646013688</v>
      </c>
      <c r="Z172" s="5">
        <v>9.6299999999999997E-2</v>
      </c>
    </row>
    <row r="173" spans="1:26" x14ac:dyDescent="0.25">
      <c r="A173" s="4" t="s">
        <v>211</v>
      </c>
      <c r="B173" s="4" t="s">
        <v>209</v>
      </c>
      <c r="C173" s="4" t="s">
        <v>56</v>
      </c>
      <c r="D173" s="5">
        <v>6.41</v>
      </c>
      <c r="E173" s="5">
        <v>12.96</v>
      </c>
      <c r="F173" s="5">
        <v>2.17</v>
      </c>
      <c r="G173" s="5">
        <v>9.6199999999999992</v>
      </c>
      <c r="H173" s="5">
        <v>8.5500000000000007</v>
      </c>
      <c r="I173" s="5">
        <v>19.43</v>
      </c>
      <c r="J173" s="5">
        <v>11.88</v>
      </c>
      <c r="K173" s="5">
        <v>6.7</v>
      </c>
      <c r="L173" s="5">
        <v>7.02</v>
      </c>
      <c r="M173" s="5">
        <v>3.34</v>
      </c>
      <c r="N173" s="5">
        <v>2.5</v>
      </c>
      <c r="O173" s="5">
        <v>3.47</v>
      </c>
      <c r="P173" s="5">
        <v>2.78</v>
      </c>
      <c r="Q173" s="5">
        <v>13.45</v>
      </c>
      <c r="R173" s="5">
        <v>8.17</v>
      </c>
      <c r="S173" s="5">
        <v>11.662176883429551</v>
      </c>
      <c r="T173" s="5">
        <v>-3.61</v>
      </c>
      <c r="U173" s="5">
        <v>151.16596398169119</v>
      </c>
      <c r="V173" s="5">
        <v>37.030556105637118</v>
      </c>
      <c r="W173" s="5">
        <v>8.6467366886060493E-2</v>
      </c>
      <c r="X173" s="5">
        <v>9.5699999999999993E-2</v>
      </c>
      <c r="Y173" s="5">
        <v>9.2148987263869428E-2</v>
      </c>
      <c r="Z173" s="5">
        <v>4.2099999999999999E-2</v>
      </c>
    </row>
    <row r="174" spans="1:26" x14ac:dyDescent="0.25">
      <c r="A174" s="4" t="s">
        <v>213</v>
      </c>
      <c r="B174" s="4" t="s">
        <v>209</v>
      </c>
      <c r="C174" s="4" t="s">
        <v>56</v>
      </c>
      <c r="D174" s="5">
        <v>1.31</v>
      </c>
      <c r="E174" s="5">
        <v>2.84</v>
      </c>
      <c r="F174" s="5">
        <v>-2.82</v>
      </c>
      <c r="G174" s="5">
        <v>6.33</v>
      </c>
      <c r="H174" s="5">
        <v>7.68</v>
      </c>
      <c r="I174" s="5">
        <v>13.97</v>
      </c>
      <c r="J174" s="5">
        <v>6.02</v>
      </c>
      <c r="K174" s="5">
        <v>7.26</v>
      </c>
      <c r="L174" s="5">
        <v>5.88</v>
      </c>
      <c r="M174" s="5">
        <v>8.1199999999999992</v>
      </c>
      <c r="N174" s="5">
        <v>-0.26</v>
      </c>
      <c r="O174" s="5">
        <v>1.87</v>
      </c>
      <c r="P174" s="5">
        <v>3.14</v>
      </c>
      <c r="Q174" s="5">
        <v>3.49</v>
      </c>
      <c r="R174" s="5">
        <v>7.6</v>
      </c>
      <c r="S174" s="5">
        <v>8.6683262952344506</v>
      </c>
      <c r="T174" s="5">
        <v>-1.46</v>
      </c>
      <c r="U174" s="5">
        <v>80.244095299635035</v>
      </c>
      <c r="V174" s="5">
        <v>21.007875550041419</v>
      </c>
      <c r="W174" s="5">
        <v>6.2537702639178197E-2</v>
      </c>
      <c r="X174" s="5">
        <v>9.4299999999999995E-2</v>
      </c>
      <c r="Y174" s="5">
        <v>8.2083731784299299E-2</v>
      </c>
      <c r="Z174" s="5">
        <v>5.21E-2</v>
      </c>
    </row>
    <row r="175" spans="1:26" x14ac:dyDescent="0.25">
      <c r="A175" s="4" t="s">
        <v>208</v>
      </c>
      <c r="B175" s="4" t="s">
        <v>209</v>
      </c>
      <c r="C175" s="4" t="s">
        <v>20</v>
      </c>
      <c r="D175" s="5">
        <v>14.39</v>
      </c>
      <c r="E175" s="5">
        <v>23</v>
      </c>
      <c r="F175" s="5">
        <v>-10.3</v>
      </c>
      <c r="G175" s="5">
        <v>19.34</v>
      </c>
      <c r="H175" s="5">
        <v>-1.71</v>
      </c>
      <c r="I175" s="5">
        <v>2.72</v>
      </c>
      <c r="J175" s="5">
        <v>6.63</v>
      </c>
      <c r="K175" s="5">
        <v>15.74</v>
      </c>
      <c r="L175" s="5">
        <v>5.35</v>
      </c>
      <c r="M175" s="5">
        <v>-9.73</v>
      </c>
      <c r="N175" s="5">
        <v>-1.82</v>
      </c>
      <c r="O175" s="5">
        <v>4.25</v>
      </c>
      <c r="P175" s="5">
        <v>6.79</v>
      </c>
      <c r="Q175" s="5">
        <v>29.63</v>
      </c>
      <c r="R175" s="5">
        <v>-4.6500000000000004</v>
      </c>
      <c r="S175" s="5">
        <v>-0.24920669163120121</v>
      </c>
      <c r="T175" s="5">
        <v>-2.35</v>
      </c>
      <c r="U175" s="5">
        <v>95.077212544861226</v>
      </c>
      <c r="V175" s="5">
        <v>23.294180034136289</v>
      </c>
      <c r="W175" s="5">
        <v>0.17803026527956109</v>
      </c>
      <c r="X175" s="5">
        <v>9.4999999999999998E-3</v>
      </c>
      <c r="Y175" s="5">
        <v>7.4319332799831175E-2</v>
      </c>
      <c r="Z175" s="5">
        <v>0.33639999999999998</v>
      </c>
    </row>
    <row r="176" spans="1:26" x14ac:dyDescent="0.25">
      <c r="A176" s="4" t="s">
        <v>215</v>
      </c>
      <c r="B176" s="4" t="s">
        <v>209</v>
      </c>
      <c r="C176" s="4" t="s">
        <v>52</v>
      </c>
      <c r="D176" s="5"/>
      <c r="E176" s="5"/>
      <c r="F176" s="5"/>
      <c r="G176" s="5"/>
      <c r="H176" s="5"/>
      <c r="I176" s="5">
        <v>9.27</v>
      </c>
      <c r="J176" s="5">
        <v>15.13</v>
      </c>
      <c r="K176" s="5">
        <v>24.07</v>
      </c>
      <c r="L176" s="5">
        <v>1.94</v>
      </c>
      <c r="M176" s="5">
        <v>1.19</v>
      </c>
      <c r="N176" s="5">
        <v>1.85</v>
      </c>
      <c r="O176" s="5">
        <v>-1.88</v>
      </c>
      <c r="P176" s="5">
        <v>0.97</v>
      </c>
      <c r="Q176" s="5">
        <v>1.38</v>
      </c>
      <c r="R176" s="5">
        <v>4.82</v>
      </c>
      <c r="S176" s="5">
        <v>-2.1673193195819209</v>
      </c>
      <c r="T176" s="5">
        <v>-4.7300000000000004</v>
      </c>
      <c r="U176" s="5">
        <v>62.461098057278427</v>
      </c>
      <c r="V176" s="5">
        <v>3.963381268485406</v>
      </c>
      <c r="W176" s="5"/>
      <c r="X176" s="5">
        <v>1.4200000000000001E-2</v>
      </c>
      <c r="Y176" s="5">
        <v>8.7384615384615387E-3</v>
      </c>
      <c r="Z176" s="5">
        <v>8.8000000000000005E-3</v>
      </c>
    </row>
    <row r="177" spans="1:26" x14ac:dyDescent="0.25">
      <c r="A177" s="4" t="s">
        <v>214</v>
      </c>
      <c r="B177" s="4" t="s">
        <v>209</v>
      </c>
      <c r="C177" s="4" t="s">
        <v>52</v>
      </c>
      <c r="D177" s="5"/>
      <c r="E177" s="5"/>
      <c r="F177" s="5"/>
      <c r="G177" s="5"/>
      <c r="H177" s="5"/>
      <c r="I177" s="5">
        <v>26.81</v>
      </c>
      <c r="J177" s="5">
        <v>7.76</v>
      </c>
      <c r="K177" s="5">
        <v>3.77</v>
      </c>
      <c r="L177" s="5">
        <v>17.43</v>
      </c>
      <c r="M177" s="5">
        <v>-5.65</v>
      </c>
      <c r="N177" s="5">
        <v>4.16</v>
      </c>
      <c r="O177" s="5">
        <v>6.17</v>
      </c>
      <c r="P177" s="5">
        <v>2.1800000000000002</v>
      </c>
      <c r="Q177" s="5">
        <v>17.920000000000002</v>
      </c>
      <c r="R177" s="5">
        <v>5.71</v>
      </c>
      <c r="S177" s="5">
        <v>11.165200163175539</v>
      </c>
      <c r="T177" s="5">
        <v>-5.64</v>
      </c>
      <c r="U177" s="5">
        <v>77.530327527298681</v>
      </c>
      <c r="V177" s="5">
        <v>38.571014862667603</v>
      </c>
      <c r="W177" s="5"/>
      <c r="X177" s="5">
        <v>6.7999999999999996E-3</v>
      </c>
      <c r="Y177" s="5">
        <v>4.1846153846153847E-3</v>
      </c>
      <c r="Z177" s="5">
        <v>8.6999999999999994E-3</v>
      </c>
    </row>
    <row r="178" spans="1:26" x14ac:dyDescent="0.25">
      <c r="A178" s="4" t="s">
        <v>216</v>
      </c>
      <c r="B178" s="4" t="s">
        <v>209</v>
      </c>
      <c r="C178" s="4" t="s">
        <v>56</v>
      </c>
      <c r="D178" s="5">
        <v>-2.12</v>
      </c>
      <c r="E178" s="5">
        <v>31.26</v>
      </c>
      <c r="F178" s="5">
        <v>0.99</v>
      </c>
      <c r="G178" s="5">
        <v>-2.61</v>
      </c>
      <c r="H178" s="5">
        <v>-1.67</v>
      </c>
      <c r="I178" s="5">
        <v>3.82</v>
      </c>
      <c r="J178" s="5">
        <v>12.18</v>
      </c>
      <c r="K178" s="5">
        <v>5.05</v>
      </c>
      <c r="L178" s="5">
        <v>7.79</v>
      </c>
      <c r="M178" s="5">
        <v>9.2100000000000009</v>
      </c>
      <c r="N178" s="5">
        <v>3.56</v>
      </c>
      <c r="O178" s="5">
        <v>3.21</v>
      </c>
      <c r="P178" s="5">
        <v>5.24</v>
      </c>
      <c r="Q178" s="5">
        <v>33.79</v>
      </c>
      <c r="R178" s="5">
        <v>-1.04</v>
      </c>
      <c r="S178" s="5">
        <v>11.37110185640722</v>
      </c>
      <c r="T178" s="5">
        <v>10.82</v>
      </c>
      <c r="U178" s="5">
        <v>101.2950952498942</v>
      </c>
      <c r="V178" s="5">
        <v>47.453761843080848</v>
      </c>
      <c r="W178" s="5">
        <v>1.141459541139513E-3</v>
      </c>
      <c r="X178" s="5">
        <v>4.7999999999999996E-3</v>
      </c>
      <c r="Y178" s="5">
        <v>3.3928690542844278E-3</v>
      </c>
      <c r="Z178" s="5">
        <v>1.1999999999999999E-3</v>
      </c>
    </row>
    <row r="179" spans="1:26" x14ac:dyDescent="0.25">
      <c r="A179" s="2" t="s">
        <v>217</v>
      </c>
      <c r="B179" s="2" t="s">
        <v>218</v>
      </c>
      <c r="C179" s="2" t="s">
        <v>20</v>
      </c>
      <c r="D179" s="3">
        <v>-16.13</v>
      </c>
      <c r="E179" s="3">
        <v>108.32</v>
      </c>
      <c r="F179" s="3">
        <v>-15.99</v>
      </c>
      <c r="G179" s="3">
        <v>-17.57</v>
      </c>
      <c r="H179" s="3">
        <v>39.42</v>
      </c>
      <c r="I179" s="3">
        <v>12.13</v>
      </c>
      <c r="J179" s="3">
        <v>14.74</v>
      </c>
      <c r="K179" s="3">
        <v>-3.07</v>
      </c>
      <c r="L179" s="3">
        <v>47.45</v>
      </c>
      <c r="M179" s="3">
        <v>-27.82</v>
      </c>
      <c r="N179" s="3">
        <v>-4.2300000000000004</v>
      </c>
      <c r="O179" s="3">
        <v>71.760000000000005</v>
      </c>
      <c r="P179" s="3">
        <v>-30.45</v>
      </c>
      <c r="Q179" s="3">
        <v>52.76</v>
      </c>
      <c r="R179" s="3">
        <v>18.600000000000001</v>
      </c>
      <c r="S179" s="3">
        <v>11.872413588546239</v>
      </c>
      <c r="T179" s="3">
        <v>-2.91</v>
      </c>
      <c r="U179" s="3">
        <v>156.14398455049539</v>
      </c>
      <c r="V179" s="3">
        <v>102.6830106114658</v>
      </c>
      <c r="W179" s="3">
        <v>0.14197750515559199</v>
      </c>
      <c r="X179" s="3">
        <v>0.2296</v>
      </c>
      <c r="Y179" s="3">
        <v>0.19589904044445841</v>
      </c>
      <c r="Z179" s="3">
        <v>0.17979999999999999</v>
      </c>
    </row>
    <row r="180" spans="1:26" x14ac:dyDescent="0.25">
      <c r="A180" s="2" t="s">
        <v>219</v>
      </c>
      <c r="B180" s="2" t="s">
        <v>218</v>
      </c>
      <c r="C180" s="2" t="s">
        <v>52</v>
      </c>
      <c r="D180" s="3">
        <v>4.53</v>
      </c>
      <c r="E180" s="3">
        <v>9.61</v>
      </c>
      <c r="F180" s="3">
        <v>5.04</v>
      </c>
      <c r="G180" s="3">
        <v>6.34</v>
      </c>
      <c r="H180" s="3">
        <v>8.08</v>
      </c>
      <c r="I180" s="3">
        <v>4.07</v>
      </c>
      <c r="J180" s="3">
        <v>8.77</v>
      </c>
      <c r="K180" s="3">
        <v>7.83</v>
      </c>
      <c r="L180" s="3">
        <v>10.09</v>
      </c>
      <c r="M180" s="3">
        <v>8.2899999999999991</v>
      </c>
      <c r="N180" s="3">
        <v>1.31</v>
      </c>
      <c r="O180" s="3">
        <v>1.83</v>
      </c>
      <c r="P180" s="3">
        <v>1.0900000000000001</v>
      </c>
      <c r="Q180" s="3">
        <v>8.39</v>
      </c>
      <c r="R180" s="3">
        <v>7.42</v>
      </c>
      <c r="S180" s="3">
        <v>16.927587347974001</v>
      </c>
      <c r="T180" s="3">
        <v>6.55</v>
      </c>
      <c r="U180" s="3">
        <v>109.91071243556991</v>
      </c>
      <c r="V180" s="3">
        <v>36.141757571413052</v>
      </c>
      <c r="W180" s="3">
        <v>0.17137259629711929</v>
      </c>
      <c r="X180" s="3">
        <v>0.1479</v>
      </c>
      <c r="Y180" s="3">
        <v>0.15692792165273819</v>
      </c>
      <c r="Z180" s="3">
        <v>0.1096</v>
      </c>
    </row>
    <row r="181" spans="1:26" x14ac:dyDescent="0.25">
      <c r="A181" s="4" t="s">
        <v>227</v>
      </c>
      <c r="B181" s="4" t="s">
        <v>221</v>
      </c>
      <c r="C181" s="4" t="s">
        <v>56</v>
      </c>
      <c r="D181" s="5">
        <v>7.93</v>
      </c>
      <c r="E181" s="5">
        <v>19.350000000000001</v>
      </c>
      <c r="F181" s="5">
        <v>-1.1100000000000001</v>
      </c>
      <c r="G181" s="5">
        <v>8.5500000000000007</v>
      </c>
      <c r="H181" s="5">
        <v>4.34</v>
      </c>
      <c r="I181" s="5">
        <v>11.65</v>
      </c>
      <c r="J181" s="5">
        <v>15.11</v>
      </c>
      <c r="K181" s="5">
        <v>6.11</v>
      </c>
      <c r="L181" s="5">
        <v>12.05</v>
      </c>
      <c r="M181" s="5">
        <v>4.92</v>
      </c>
      <c r="N181" s="5">
        <v>1.24</v>
      </c>
      <c r="O181" s="5">
        <v>6.46</v>
      </c>
      <c r="P181" s="5">
        <v>1.51</v>
      </c>
      <c r="Q181" s="5">
        <v>4.99</v>
      </c>
      <c r="R181" s="5">
        <v>6.38</v>
      </c>
      <c r="S181" s="5">
        <v>18.042924140697369</v>
      </c>
      <c r="T181" s="5">
        <v>3.64</v>
      </c>
      <c r="U181" s="5">
        <v>153.07153670314119</v>
      </c>
      <c r="V181" s="5">
        <v>31.840208429647479</v>
      </c>
      <c r="W181" s="5">
        <v>1.299732053756002</v>
      </c>
      <c r="X181" s="5">
        <v>1.0187999999999999</v>
      </c>
      <c r="Y181" s="5">
        <v>1.1268507899061539</v>
      </c>
      <c r="Z181" s="5">
        <v>0.7944</v>
      </c>
    </row>
    <row r="182" spans="1:26" x14ac:dyDescent="0.25">
      <c r="A182" s="4" t="s">
        <v>226</v>
      </c>
      <c r="B182" s="4" t="s">
        <v>221</v>
      </c>
      <c r="C182" s="4" t="s">
        <v>56</v>
      </c>
      <c r="D182" s="5">
        <v>5.2</v>
      </c>
      <c r="E182" s="5">
        <v>7.8</v>
      </c>
      <c r="F182" s="5">
        <v>1.05</v>
      </c>
      <c r="G182" s="5">
        <v>4.16</v>
      </c>
      <c r="H182" s="5">
        <v>5.68</v>
      </c>
      <c r="I182" s="5">
        <v>3.35</v>
      </c>
      <c r="J182" s="5">
        <v>9.76</v>
      </c>
      <c r="K182" s="5">
        <v>4.6900000000000004</v>
      </c>
      <c r="L182" s="5">
        <v>7.77</v>
      </c>
      <c r="M182" s="5">
        <v>7.97</v>
      </c>
      <c r="N182" s="5">
        <v>3.16</v>
      </c>
      <c r="O182" s="5">
        <v>0.3</v>
      </c>
      <c r="P182" s="5">
        <v>-0.01</v>
      </c>
      <c r="Q182" s="5">
        <v>8.2200000000000006</v>
      </c>
      <c r="R182" s="5">
        <v>7.49</v>
      </c>
      <c r="S182" s="5">
        <v>24.051130466943931</v>
      </c>
      <c r="T182" s="5">
        <v>0.17</v>
      </c>
      <c r="U182" s="5">
        <v>80.340883333958232</v>
      </c>
      <c r="V182" s="5">
        <v>44.303318582337077</v>
      </c>
      <c r="W182" s="5">
        <v>0.54598202550051844</v>
      </c>
      <c r="X182" s="5">
        <v>0.50380000000000003</v>
      </c>
      <c r="Y182" s="5">
        <v>0.52002385596173784</v>
      </c>
      <c r="Z182" s="5">
        <v>0.42909999999999998</v>
      </c>
    </row>
    <row r="183" spans="1:26" x14ac:dyDescent="0.25">
      <c r="A183" s="4" t="s">
        <v>220</v>
      </c>
      <c r="B183" s="4" t="s">
        <v>221</v>
      </c>
      <c r="C183" s="4" t="s">
        <v>20</v>
      </c>
      <c r="D183" s="5">
        <v>7.58</v>
      </c>
      <c r="E183" s="5">
        <v>13.75</v>
      </c>
      <c r="F183" s="5">
        <v>-4.5199999999999996</v>
      </c>
      <c r="G183" s="5">
        <v>5.71</v>
      </c>
      <c r="H183" s="5">
        <v>2.2200000000000002</v>
      </c>
      <c r="I183" s="5">
        <v>0.25</v>
      </c>
      <c r="J183" s="5">
        <v>16.8</v>
      </c>
      <c r="K183" s="5">
        <v>5.83</v>
      </c>
      <c r="L183" s="5">
        <v>9.26</v>
      </c>
      <c r="M183" s="5">
        <v>9.16</v>
      </c>
      <c r="N183" s="5">
        <v>-2.9</v>
      </c>
      <c r="O183" s="5">
        <v>10.53</v>
      </c>
      <c r="P183" s="5">
        <v>2.95</v>
      </c>
      <c r="Q183" s="5">
        <v>2.29</v>
      </c>
      <c r="R183" s="5">
        <v>12.45</v>
      </c>
      <c r="S183" s="5">
        <v>20.230217592506449</v>
      </c>
      <c r="T183" s="5">
        <v>-2.35</v>
      </c>
      <c r="U183" s="5">
        <v>106.1739537220659</v>
      </c>
      <c r="V183" s="5">
        <v>38.294934027509022</v>
      </c>
      <c r="W183" s="5">
        <v>0.37232546588964038</v>
      </c>
      <c r="X183" s="5">
        <v>0.30430000000000001</v>
      </c>
      <c r="Y183" s="5">
        <v>0.3304636407267848</v>
      </c>
      <c r="Z183" s="5">
        <v>0.1467</v>
      </c>
    </row>
    <row r="184" spans="1:26" x14ac:dyDescent="0.25">
      <c r="A184" s="4" t="s">
        <v>229</v>
      </c>
      <c r="B184" s="4" t="s">
        <v>221</v>
      </c>
      <c r="C184" s="4" t="s">
        <v>56</v>
      </c>
      <c r="D184" s="5">
        <v>5.22</v>
      </c>
      <c r="E184" s="5">
        <v>9.1300000000000008</v>
      </c>
      <c r="F184" s="5">
        <v>-0.81</v>
      </c>
      <c r="G184" s="5">
        <v>6.28</v>
      </c>
      <c r="H184" s="5">
        <v>8.49</v>
      </c>
      <c r="I184" s="5">
        <v>9.8800000000000008</v>
      </c>
      <c r="J184" s="5">
        <v>13.66</v>
      </c>
      <c r="K184" s="5">
        <v>5.65</v>
      </c>
      <c r="L184" s="5">
        <v>10.57</v>
      </c>
      <c r="M184" s="5">
        <v>11.55</v>
      </c>
      <c r="N184" s="5">
        <v>0.42</v>
      </c>
      <c r="O184" s="5">
        <v>2.4300000000000002</v>
      </c>
      <c r="P184" s="5">
        <v>-2.06</v>
      </c>
      <c r="Q184" s="5">
        <v>0.84</v>
      </c>
      <c r="R184" s="5">
        <v>16.84</v>
      </c>
      <c r="S184" s="5">
        <v>29.72872467036748</v>
      </c>
      <c r="T184" s="5">
        <v>2.64</v>
      </c>
      <c r="U184" s="5">
        <v>115.308797467831</v>
      </c>
      <c r="V184" s="5">
        <v>52.848272256858188</v>
      </c>
      <c r="W184" s="5">
        <v>0.14409230201736589</v>
      </c>
      <c r="X184" s="5">
        <v>0.1099</v>
      </c>
      <c r="Y184" s="5">
        <v>0.12305088539129461</v>
      </c>
      <c r="Z184" s="5">
        <v>9.3399999999999997E-2</v>
      </c>
    </row>
    <row r="185" spans="1:26" x14ac:dyDescent="0.25">
      <c r="A185" s="4" t="s">
        <v>230</v>
      </c>
      <c r="B185" s="4" t="s">
        <v>221</v>
      </c>
      <c r="C185" s="4" t="s">
        <v>56</v>
      </c>
      <c r="D185" s="5">
        <v>10.4</v>
      </c>
      <c r="E185" s="5">
        <v>8.0500000000000007</v>
      </c>
      <c r="F185" s="5">
        <v>-7.8</v>
      </c>
      <c r="G185" s="5">
        <v>6.76</v>
      </c>
      <c r="H185" s="5">
        <v>4.08</v>
      </c>
      <c r="I185" s="5">
        <v>5.57</v>
      </c>
      <c r="J185" s="5">
        <v>13.87</v>
      </c>
      <c r="K185" s="5">
        <v>1.52</v>
      </c>
      <c r="L185" s="5">
        <v>11.3</v>
      </c>
      <c r="M185" s="5">
        <v>7.92</v>
      </c>
      <c r="N185" s="5">
        <v>4.6399999999999997</v>
      </c>
      <c r="O185" s="5">
        <v>3.88</v>
      </c>
      <c r="P185" s="5">
        <v>-1.49</v>
      </c>
      <c r="Q185" s="5">
        <v>-0.03</v>
      </c>
      <c r="R185" s="5">
        <v>10.039999999999999</v>
      </c>
      <c r="S185" s="5">
        <v>19.838647594537889</v>
      </c>
      <c r="T185" s="5">
        <v>6.37</v>
      </c>
      <c r="U185" s="5">
        <v>91.826745032377318</v>
      </c>
      <c r="V185" s="5">
        <v>31.83088667868557</v>
      </c>
      <c r="W185" s="5">
        <v>0.107442951263444</v>
      </c>
      <c r="X185" s="5">
        <v>0.1134</v>
      </c>
      <c r="Y185" s="5">
        <v>0.1111088274090169</v>
      </c>
      <c r="Z185" s="5">
        <v>0.1363</v>
      </c>
    </row>
    <row r="186" spans="1:26" x14ac:dyDescent="0.25">
      <c r="A186" s="4" t="s">
        <v>224</v>
      </c>
      <c r="B186" s="4" t="s">
        <v>221</v>
      </c>
      <c r="C186" s="4" t="s">
        <v>20</v>
      </c>
      <c r="D186" s="5">
        <v>1.66</v>
      </c>
      <c r="E186" s="5">
        <v>12.12</v>
      </c>
      <c r="F186" s="5">
        <v>1.76</v>
      </c>
      <c r="G186" s="5">
        <v>7.43</v>
      </c>
      <c r="H186" s="5">
        <v>4.08</v>
      </c>
      <c r="I186" s="5">
        <v>-0.39</v>
      </c>
      <c r="J186" s="5">
        <v>11.25</v>
      </c>
      <c r="K186" s="5">
        <v>1.24</v>
      </c>
      <c r="L186" s="5">
        <v>7.28</v>
      </c>
      <c r="M186" s="5">
        <v>8.7200000000000006</v>
      </c>
      <c r="N186" s="5">
        <v>-2.6</v>
      </c>
      <c r="O186" s="5">
        <v>4.4800000000000004</v>
      </c>
      <c r="P186" s="5">
        <v>1.1200000000000001</v>
      </c>
      <c r="Q186" s="5">
        <v>7.62</v>
      </c>
      <c r="R186" s="5">
        <v>10.86</v>
      </c>
      <c r="S186" s="5">
        <v>10.69087205655876</v>
      </c>
      <c r="T186" s="5">
        <v>4.66</v>
      </c>
      <c r="U186" s="5">
        <v>74.628707088416633</v>
      </c>
      <c r="V186" s="5">
        <v>32.062547599957917</v>
      </c>
      <c r="W186" s="5">
        <v>0.1207265551682128</v>
      </c>
      <c r="X186" s="5">
        <v>0.1037</v>
      </c>
      <c r="Y186" s="5">
        <v>0.1102486750646972</v>
      </c>
      <c r="Z186" s="5">
        <v>0.1166</v>
      </c>
    </row>
    <row r="187" spans="1:26" x14ac:dyDescent="0.25">
      <c r="A187" s="4" t="s">
        <v>228</v>
      </c>
      <c r="B187" s="4" t="s">
        <v>221</v>
      </c>
      <c r="C187" s="4" t="s">
        <v>56</v>
      </c>
      <c r="D187" s="5">
        <v>7.94</v>
      </c>
      <c r="E187" s="5">
        <v>11.97</v>
      </c>
      <c r="F187" s="5">
        <v>3.24</v>
      </c>
      <c r="G187" s="5">
        <v>5.68</v>
      </c>
      <c r="H187" s="5">
        <v>8.1300000000000008</v>
      </c>
      <c r="I187" s="5">
        <v>8.01</v>
      </c>
      <c r="J187" s="5">
        <v>13.35</v>
      </c>
      <c r="K187" s="5">
        <v>4.8600000000000003</v>
      </c>
      <c r="L187" s="5">
        <v>9.06</v>
      </c>
      <c r="M187" s="5">
        <v>7.87</v>
      </c>
      <c r="N187" s="5">
        <v>3.21</v>
      </c>
      <c r="O187" s="5">
        <v>2.94</v>
      </c>
      <c r="P187" s="5">
        <v>2.09</v>
      </c>
      <c r="Q187" s="5">
        <v>1.55</v>
      </c>
      <c r="R187" s="5">
        <v>6.48</v>
      </c>
      <c r="S187" s="5">
        <v>17.0120561706626</v>
      </c>
      <c r="T187" s="5">
        <v>8.14</v>
      </c>
      <c r="U187" s="5">
        <v>133.5725258337942</v>
      </c>
      <c r="V187" s="5">
        <v>26.525651190384622</v>
      </c>
      <c r="W187" s="5">
        <v>9.1111214327714879E-2</v>
      </c>
      <c r="X187" s="5">
        <v>9.5799999999999996E-2</v>
      </c>
      <c r="Y187" s="5">
        <v>9.399662089527494E-2</v>
      </c>
      <c r="Z187" s="5">
        <v>8.4500000000000006E-2</v>
      </c>
    </row>
    <row r="188" spans="1:26" x14ac:dyDescent="0.25">
      <c r="A188" s="4" t="s">
        <v>222</v>
      </c>
      <c r="B188" s="4" t="s">
        <v>221</v>
      </c>
      <c r="C188" s="4" t="s">
        <v>20</v>
      </c>
      <c r="D188" s="5">
        <v>11.12</v>
      </c>
      <c r="E188" s="5">
        <v>9.18</v>
      </c>
      <c r="F188" s="5">
        <v>-13.78</v>
      </c>
      <c r="G188" s="5">
        <v>16</v>
      </c>
      <c r="H188" s="5">
        <v>0.97</v>
      </c>
      <c r="I188" s="5">
        <v>7.3</v>
      </c>
      <c r="J188" s="5">
        <v>30.16</v>
      </c>
      <c r="K188" s="5">
        <v>0.23</v>
      </c>
      <c r="L188" s="5">
        <v>5.54</v>
      </c>
      <c r="M188" s="5">
        <v>3.28</v>
      </c>
      <c r="N188" s="5">
        <v>-11.53</v>
      </c>
      <c r="O188" s="5">
        <v>18.100000000000001</v>
      </c>
      <c r="P188" s="5">
        <v>2.65</v>
      </c>
      <c r="Q188" s="5">
        <v>14.96</v>
      </c>
      <c r="R188" s="5">
        <v>14.51</v>
      </c>
      <c r="S188" s="5">
        <v>31.000050144589149</v>
      </c>
      <c r="T188" s="5">
        <v>-9.14</v>
      </c>
      <c r="U188" s="5">
        <v>100.4965373750977</v>
      </c>
      <c r="V188" s="5">
        <v>72.449377770686169</v>
      </c>
      <c r="W188" s="5">
        <v>0.1022664904396423</v>
      </c>
      <c r="X188" s="5">
        <v>8.4699999999999998E-2</v>
      </c>
      <c r="Y188" s="5">
        <v>9.1456342476785496E-2</v>
      </c>
      <c r="Z188" s="5">
        <v>4.5900000000000003E-2</v>
      </c>
    </row>
    <row r="189" spans="1:26" x14ac:dyDescent="0.25">
      <c r="A189" s="4" t="s">
        <v>223</v>
      </c>
      <c r="B189" s="4" t="s">
        <v>221</v>
      </c>
      <c r="C189" s="4" t="s">
        <v>20</v>
      </c>
      <c r="D189" s="5">
        <v>3.16</v>
      </c>
      <c r="E189" s="5">
        <v>8.58</v>
      </c>
      <c r="F189" s="5">
        <v>2.8</v>
      </c>
      <c r="G189" s="5">
        <v>10.28</v>
      </c>
      <c r="H189" s="5">
        <v>5.14</v>
      </c>
      <c r="I189" s="5">
        <v>7.13</v>
      </c>
      <c r="J189" s="5">
        <v>8.77</v>
      </c>
      <c r="K189" s="5">
        <v>14.58</v>
      </c>
      <c r="L189" s="5">
        <v>5.0999999999999996</v>
      </c>
      <c r="M189" s="5">
        <v>9.84</v>
      </c>
      <c r="N189" s="5">
        <v>3.88</v>
      </c>
      <c r="O189" s="5">
        <v>9.74</v>
      </c>
      <c r="P189" s="5">
        <v>0.49</v>
      </c>
      <c r="Q189" s="5"/>
      <c r="R189" s="5"/>
      <c r="S189" s="5"/>
      <c r="T189" s="5"/>
      <c r="U189" s="5">
        <v>135.73879008934071</v>
      </c>
      <c r="V189" s="5">
        <v>0</v>
      </c>
      <c r="W189" s="5">
        <v>1.092140971144983E-2</v>
      </c>
      <c r="X189" s="5">
        <v>7.9000000000000008E-3</v>
      </c>
      <c r="Y189" s="5">
        <v>9.0620806582499339E-3</v>
      </c>
      <c r="Z189" s="5"/>
    </row>
    <row r="190" spans="1:26" x14ac:dyDescent="0.25">
      <c r="A190" s="4" t="s">
        <v>225</v>
      </c>
      <c r="B190" s="4" t="s">
        <v>221</v>
      </c>
      <c r="C190" s="4" t="s">
        <v>56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>
        <v>6.41</v>
      </c>
      <c r="R190" s="5">
        <v>6.78</v>
      </c>
      <c r="S190" s="5">
        <v>27.152628674228481</v>
      </c>
      <c r="T190" s="5">
        <v>6.49</v>
      </c>
      <c r="U190" s="5">
        <v>0</v>
      </c>
      <c r="V190" s="5">
        <v>44.47666317752487</v>
      </c>
      <c r="W190" s="5"/>
      <c r="X190" s="5"/>
      <c r="Y190" s="5">
        <v>0</v>
      </c>
      <c r="Z190" s="5">
        <v>2.7099999999999999E-2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9FF5-B96D-411E-8AC2-B0FF9770121D}">
  <dimension ref="A1:Z20"/>
  <sheetViews>
    <sheetView zoomScaleNormal="100" workbookViewId="0"/>
  </sheetViews>
  <sheetFormatPr defaultRowHeight="15" x14ac:dyDescent="0.25"/>
  <cols>
    <col min="1" max="1" width="39.42578125" bestFit="1" customWidth="1"/>
    <col min="2" max="2" width="24.7109375" bestFit="1" customWidth="1"/>
    <col min="3" max="3" width="8.85546875" customWidth="1"/>
    <col min="4" max="5" width="7.140625" bestFit="1" customWidth="1"/>
    <col min="6" max="8" width="6.7109375" bestFit="1" customWidth="1"/>
    <col min="9" max="9" width="6" bestFit="1" customWidth="1"/>
    <col min="10" max="10" width="6.7109375" bestFit="1" customWidth="1"/>
    <col min="11" max="12" width="6" bestFit="1" customWidth="1"/>
    <col min="13" max="16" width="6.7109375" bestFit="1" customWidth="1"/>
    <col min="17" max="17" width="7.140625" bestFit="1" customWidth="1"/>
    <col min="18" max="18" width="6.7109375" bestFit="1" customWidth="1"/>
    <col min="19" max="19" width="7.140625" bestFit="1" customWidth="1"/>
    <col min="20" max="20" width="7.140625" customWidth="1"/>
    <col min="21" max="24" width="8.28515625" bestFit="1" customWidth="1"/>
    <col min="25" max="25" width="12" bestFit="1" customWidth="1"/>
    <col min="26" max="26" width="8.28515625" bestFit="1" customWidth="1"/>
  </cols>
  <sheetData>
    <row r="1" spans="1:26" s="1" customFormat="1" ht="44.25" customHeight="1" x14ac:dyDescent="0.25">
      <c r="A1" s="6" t="s">
        <v>0</v>
      </c>
      <c r="B1" s="6" t="s">
        <v>1</v>
      </c>
      <c r="C1" s="6" t="s">
        <v>290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>
        <v>2023</v>
      </c>
      <c r="U1" s="6" t="s">
        <v>235</v>
      </c>
      <c r="V1" s="6" t="s">
        <v>236</v>
      </c>
      <c r="W1" s="6" t="s">
        <v>237</v>
      </c>
      <c r="X1" s="6" t="s">
        <v>238</v>
      </c>
      <c r="Y1" s="6" t="s">
        <v>239</v>
      </c>
      <c r="Z1" s="6" t="s">
        <v>240</v>
      </c>
    </row>
    <row r="2" spans="1:26" x14ac:dyDescent="0.25">
      <c r="A2" s="2" t="s">
        <v>18</v>
      </c>
      <c r="B2" s="2" t="s">
        <v>19</v>
      </c>
      <c r="C2" s="2" t="s">
        <v>20</v>
      </c>
      <c r="D2" s="3">
        <v>-1.9</v>
      </c>
      <c r="E2" s="3">
        <v>33.950000000000003</v>
      </c>
      <c r="F2" s="3">
        <v>-13.14</v>
      </c>
      <c r="G2" s="3">
        <v>1.07</v>
      </c>
      <c r="H2" s="3">
        <v>-5.08</v>
      </c>
      <c r="I2" s="3">
        <v>36.67</v>
      </c>
      <c r="J2" s="3">
        <v>-4.87</v>
      </c>
      <c r="K2" s="3">
        <v>8.6300000000000008</v>
      </c>
      <c r="L2" s="3">
        <v>9.65</v>
      </c>
      <c r="M2" s="3">
        <v>16.16</v>
      </c>
      <c r="N2" s="3">
        <v>-10.86</v>
      </c>
      <c r="O2" s="3">
        <v>5.31</v>
      </c>
      <c r="P2" s="3">
        <v>1.17</v>
      </c>
      <c r="Q2" s="3">
        <v>76.010000000000005</v>
      </c>
      <c r="R2" s="3">
        <v>-16.88</v>
      </c>
      <c r="S2" s="3">
        <v>5.9904669947836169</v>
      </c>
      <c r="T2" s="2">
        <v>24.54</v>
      </c>
      <c r="U2" s="3">
        <v>87.0730591460526</v>
      </c>
      <c r="V2" s="3">
        <v>55.063535979889508</v>
      </c>
      <c r="W2" s="3">
        <v>0.77430953855309248</v>
      </c>
      <c r="X2" s="3">
        <v>0.69079999999999997</v>
      </c>
      <c r="Y2" s="3">
        <v>0.722919053289651</v>
      </c>
      <c r="Z2" s="3">
        <v>0.4753</v>
      </c>
    </row>
    <row r="3" spans="1:26" x14ac:dyDescent="0.25">
      <c r="A3" s="2" t="s">
        <v>22</v>
      </c>
      <c r="B3" s="2" t="s">
        <v>23</v>
      </c>
      <c r="C3" s="2" t="s">
        <v>20</v>
      </c>
      <c r="D3" s="3">
        <v>16.170000000000002</v>
      </c>
      <c r="E3" s="3">
        <v>8.0500000000000007</v>
      </c>
      <c r="F3" s="3">
        <v>-5.18</v>
      </c>
      <c r="G3" s="3">
        <v>14.68</v>
      </c>
      <c r="H3" s="3">
        <v>1.99</v>
      </c>
      <c r="I3" s="3">
        <v>16.93</v>
      </c>
      <c r="J3" s="3">
        <v>5.36</v>
      </c>
      <c r="K3" s="3">
        <v>2.0099999999999998</v>
      </c>
      <c r="L3" s="3">
        <v>13.42</v>
      </c>
      <c r="M3" s="3">
        <v>7.31</v>
      </c>
      <c r="N3" s="3">
        <v>-8.67</v>
      </c>
      <c r="O3" s="3">
        <v>4.08</v>
      </c>
      <c r="P3" s="3">
        <v>12.21</v>
      </c>
      <c r="Q3" s="3">
        <v>17.16</v>
      </c>
      <c r="R3" s="3">
        <v>19.89</v>
      </c>
      <c r="S3" s="3">
        <v>7.7019438398415616</v>
      </c>
      <c r="T3" s="2">
        <v>-7.43</v>
      </c>
      <c r="U3" s="3">
        <v>127.1174943349623</v>
      </c>
      <c r="V3" s="3">
        <v>51.281514926167013</v>
      </c>
      <c r="W3" s="3">
        <v>0.63289515763270243</v>
      </c>
      <c r="X3" s="3">
        <v>0.47339999999999999</v>
      </c>
      <c r="Y3" s="3">
        <v>0.53474429139719326</v>
      </c>
      <c r="Z3" s="3">
        <v>0.33879999999999999</v>
      </c>
    </row>
    <row r="4" spans="1:26" x14ac:dyDescent="0.25">
      <c r="A4" s="2" t="s">
        <v>25</v>
      </c>
      <c r="B4" s="2" t="s">
        <v>26</v>
      </c>
      <c r="C4" s="2" t="s">
        <v>20</v>
      </c>
      <c r="D4" s="3">
        <v>26.05</v>
      </c>
      <c r="E4" s="3">
        <v>8.27</v>
      </c>
      <c r="F4" s="3">
        <v>3.77</v>
      </c>
      <c r="G4" s="3">
        <v>5.48</v>
      </c>
      <c r="H4" s="3">
        <v>9.15</v>
      </c>
      <c r="I4" s="3">
        <v>18.77</v>
      </c>
      <c r="J4" s="3">
        <v>9.4</v>
      </c>
      <c r="K4" s="3">
        <v>0.82</v>
      </c>
      <c r="L4" s="3">
        <v>18.55</v>
      </c>
      <c r="M4" s="3">
        <v>9.9600000000000009</v>
      </c>
      <c r="N4" s="3">
        <v>2.94</v>
      </c>
      <c r="O4" s="3">
        <v>-4.03</v>
      </c>
      <c r="P4" s="3">
        <v>14.73</v>
      </c>
      <c r="Q4" s="3">
        <v>11.42</v>
      </c>
      <c r="R4" s="3">
        <v>13.24</v>
      </c>
      <c r="S4" s="3">
        <v>18.457023206957619</v>
      </c>
      <c r="T4" s="2">
        <v>2.83</v>
      </c>
      <c r="U4" s="3">
        <v>215.58792509989621</v>
      </c>
      <c r="V4" s="3">
        <v>49.459604797244417</v>
      </c>
      <c r="W4" s="3">
        <v>0.2202826014248816</v>
      </c>
      <c r="X4" s="3">
        <v>0.18310000000000001</v>
      </c>
      <c r="Y4" s="3">
        <v>0.19740100054803139</v>
      </c>
      <c r="Z4" s="3">
        <v>0.22520000000000001</v>
      </c>
    </row>
    <row r="5" spans="1:26" x14ac:dyDescent="0.25">
      <c r="A5" s="2" t="s">
        <v>31</v>
      </c>
      <c r="B5" s="2" t="s">
        <v>28</v>
      </c>
      <c r="C5" s="2" t="s">
        <v>20</v>
      </c>
      <c r="D5" s="3">
        <v>7.89</v>
      </c>
      <c r="E5" s="3">
        <v>11.73</v>
      </c>
      <c r="F5" s="3">
        <v>5.84</v>
      </c>
      <c r="G5" s="3">
        <v>7.06</v>
      </c>
      <c r="H5" s="3">
        <v>8.9700000000000006</v>
      </c>
      <c r="I5" s="3">
        <v>11.84</v>
      </c>
      <c r="J5" s="3">
        <v>25.1</v>
      </c>
      <c r="K5" s="3">
        <v>1.21</v>
      </c>
      <c r="L5" s="3">
        <v>7.07</v>
      </c>
      <c r="M5" s="3">
        <v>29.46</v>
      </c>
      <c r="N5" s="3">
        <v>-19.5</v>
      </c>
      <c r="O5" s="3">
        <v>-1.77</v>
      </c>
      <c r="P5" s="3">
        <v>13.04</v>
      </c>
      <c r="Q5" s="3">
        <v>24.79</v>
      </c>
      <c r="R5" s="3">
        <v>13.85</v>
      </c>
      <c r="S5" s="3">
        <v>23.59823663858964</v>
      </c>
      <c r="T5" s="2">
        <v>4.08</v>
      </c>
      <c r="U5" s="3">
        <v>161.14907058920161</v>
      </c>
      <c r="V5" s="3">
        <v>75.600235672225523</v>
      </c>
      <c r="W5" s="3">
        <v>0.14080073873195079</v>
      </c>
      <c r="X5" s="3">
        <v>0.15709999999999999</v>
      </c>
      <c r="Y5" s="3">
        <v>0.1508310533584426</v>
      </c>
      <c r="Z5" s="3">
        <v>0.14879999999999999</v>
      </c>
    </row>
    <row r="6" spans="1:26" x14ac:dyDescent="0.25">
      <c r="A6" s="2" t="s">
        <v>32</v>
      </c>
      <c r="B6" s="2" t="s">
        <v>33</v>
      </c>
      <c r="C6" s="2" t="s">
        <v>20</v>
      </c>
      <c r="D6" s="3">
        <v>68.61</v>
      </c>
      <c r="E6" s="3">
        <v>-18.23</v>
      </c>
      <c r="F6" s="3">
        <v>51.5</v>
      </c>
      <c r="G6" s="3">
        <v>-22.32</v>
      </c>
      <c r="H6" s="3">
        <v>-7.81</v>
      </c>
      <c r="I6" s="3">
        <v>49.98</v>
      </c>
      <c r="J6" s="3">
        <v>24.79</v>
      </c>
      <c r="K6" s="3">
        <v>3.75</v>
      </c>
      <c r="L6" s="3">
        <v>34.18</v>
      </c>
      <c r="M6" s="3">
        <v>-29.03</v>
      </c>
      <c r="N6" s="3">
        <v>-3.91</v>
      </c>
      <c r="O6" s="3">
        <v>23.76</v>
      </c>
      <c r="P6" s="3">
        <v>-2.21</v>
      </c>
      <c r="Q6" s="3">
        <v>67.27</v>
      </c>
      <c r="R6" s="3">
        <v>-22.82</v>
      </c>
      <c r="S6" s="3">
        <v>51.922648308975248</v>
      </c>
      <c r="T6" s="2">
        <v>4.18</v>
      </c>
      <c r="U6" s="3">
        <v>221.6620038952228</v>
      </c>
      <c r="V6" s="3">
        <v>96.130598471233185</v>
      </c>
      <c r="W6" s="3">
        <v>0.2072867247628212</v>
      </c>
      <c r="X6" s="3">
        <v>0.17269999999999999</v>
      </c>
      <c r="Y6" s="3">
        <v>0.18600258644723891</v>
      </c>
      <c r="Z6" s="3">
        <v>0.1462</v>
      </c>
    </row>
    <row r="7" spans="1:26" x14ac:dyDescent="0.25">
      <c r="A7" s="2" t="s">
        <v>40</v>
      </c>
      <c r="B7" s="2" t="s">
        <v>231</v>
      </c>
      <c r="C7" s="2" t="s">
        <v>20</v>
      </c>
      <c r="D7" s="3">
        <v>25.22</v>
      </c>
      <c r="E7" s="3">
        <v>18.78</v>
      </c>
      <c r="F7" s="3">
        <v>-2.35</v>
      </c>
      <c r="G7" s="3">
        <v>33.35</v>
      </c>
      <c r="H7" s="3">
        <v>4.92</v>
      </c>
      <c r="I7" s="3">
        <v>-2.41</v>
      </c>
      <c r="J7" s="3">
        <v>3.28</v>
      </c>
      <c r="K7" s="3">
        <v>21.28</v>
      </c>
      <c r="L7" s="3">
        <v>10.65</v>
      </c>
      <c r="M7" s="3">
        <v>5.37</v>
      </c>
      <c r="N7" s="3">
        <v>-4.59</v>
      </c>
      <c r="O7" s="3">
        <v>3.27</v>
      </c>
      <c r="P7" s="3">
        <v>33.299999999999997</v>
      </c>
      <c r="Q7" s="3">
        <v>5.39</v>
      </c>
      <c r="R7" s="3">
        <v>10.84</v>
      </c>
      <c r="S7" s="3">
        <v>4.3747731157244374</v>
      </c>
      <c r="T7" s="2">
        <v>-10.72</v>
      </c>
      <c r="U7" s="3">
        <v>280.3802207230504</v>
      </c>
      <c r="V7" s="3">
        <v>21.924635541776141</v>
      </c>
      <c r="W7" s="3">
        <v>0.37505503175612193</v>
      </c>
      <c r="X7" s="3">
        <v>0.39410000000000001</v>
      </c>
      <c r="Y7" s="3">
        <v>0.38677501221389299</v>
      </c>
      <c r="Z7" s="3">
        <v>0.36049999999999999</v>
      </c>
    </row>
    <row r="8" spans="1:26" x14ac:dyDescent="0.25">
      <c r="A8" s="2" t="s">
        <v>144</v>
      </c>
      <c r="B8" s="2" t="s">
        <v>234</v>
      </c>
      <c r="C8" s="2" t="s">
        <v>20</v>
      </c>
      <c r="D8" s="3">
        <v>16.87</v>
      </c>
      <c r="E8" s="3">
        <v>4.8899999999999997</v>
      </c>
      <c r="F8" s="3">
        <v>-3.45</v>
      </c>
      <c r="G8" s="3">
        <v>18.920000000000002</v>
      </c>
      <c r="H8" s="3">
        <v>7.81</v>
      </c>
      <c r="I8" s="3">
        <v>4.7</v>
      </c>
      <c r="J8" s="3">
        <v>17.149999999999999</v>
      </c>
      <c r="K8" s="3">
        <v>-4.54</v>
      </c>
      <c r="L8" s="3">
        <v>8.1</v>
      </c>
      <c r="M8" s="3">
        <v>12.19</v>
      </c>
      <c r="N8" s="3">
        <v>-8.44</v>
      </c>
      <c r="O8" s="3">
        <v>8.43</v>
      </c>
      <c r="P8" s="3">
        <v>6.05</v>
      </c>
      <c r="Q8" s="3">
        <v>26.93</v>
      </c>
      <c r="R8" s="3">
        <v>-3.72</v>
      </c>
      <c r="S8" s="3">
        <v>26.1830307745991</v>
      </c>
      <c r="T8" s="2">
        <v>-7.83</v>
      </c>
      <c r="U8" s="3">
        <v>126.86082932800591</v>
      </c>
      <c r="V8" s="3">
        <v>54.206015662404873</v>
      </c>
      <c r="W8" s="3">
        <v>1.0617603473612189</v>
      </c>
      <c r="X8" s="3">
        <v>0.89249999999999996</v>
      </c>
      <c r="Y8" s="3">
        <v>0.95760013360046892</v>
      </c>
      <c r="Z8" s="3">
        <v>0.61709999999999998</v>
      </c>
    </row>
    <row r="9" spans="1:26" x14ac:dyDescent="0.25">
      <c r="A9" s="2" t="s">
        <v>57</v>
      </c>
      <c r="B9" s="2" t="s">
        <v>232</v>
      </c>
      <c r="C9" s="2" t="s">
        <v>56</v>
      </c>
      <c r="D9" s="3">
        <v>0.87</v>
      </c>
      <c r="E9" s="3">
        <v>2.9</v>
      </c>
      <c r="F9" s="3">
        <v>3.78</v>
      </c>
      <c r="G9" s="3">
        <v>7.34</v>
      </c>
      <c r="H9" s="3">
        <v>9.74</v>
      </c>
      <c r="I9" s="3">
        <v>10.88</v>
      </c>
      <c r="J9" s="3">
        <v>10.74</v>
      </c>
      <c r="K9" s="3">
        <v>8.6300000000000008</v>
      </c>
      <c r="L9" s="3">
        <v>9.5399999999999991</v>
      </c>
      <c r="M9" s="3">
        <v>13.57</v>
      </c>
      <c r="N9" s="3">
        <v>0.99</v>
      </c>
      <c r="O9" s="3">
        <v>1.92</v>
      </c>
      <c r="P9" s="3">
        <v>2.1800000000000002</v>
      </c>
      <c r="Q9" s="3">
        <v>6.84</v>
      </c>
      <c r="R9" s="3">
        <v>7.96</v>
      </c>
      <c r="S9" s="3">
        <v>22.396937445985859</v>
      </c>
      <c r="T9" s="2">
        <v>6.1</v>
      </c>
      <c r="U9" s="3">
        <v>121.4446399353223</v>
      </c>
      <c r="V9" s="3">
        <v>41.178091449487681</v>
      </c>
      <c r="W9" s="3">
        <v>0.14453093395457131</v>
      </c>
      <c r="X9" s="3">
        <v>0.12690000000000001</v>
      </c>
      <c r="Y9" s="3">
        <v>0.13368112844406591</v>
      </c>
      <c r="Z9" s="3">
        <v>0.1062</v>
      </c>
    </row>
    <row r="10" spans="1:26" x14ac:dyDescent="0.25">
      <c r="A10" s="2" t="s">
        <v>58</v>
      </c>
      <c r="B10" s="2" t="s">
        <v>59</v>
      </c>
      <c r="C10" s="2" t="s">
        <v>20</v>
      </c>
      <c r="D10" s="3">
        <v>11.73</v>
      </c>
      <c r="E10" s="3">
        <v>3.56</v>
      </c>
      <c r="F10" s="3">
        <v>-0.3</v>
      </c>
      <c r="G10" s="3">
        <v>2.5</v>
      </c>
      <c r="H10" s="3">
        <v>25.11</v>
      </c>
      <c r="I10" s="3">
        <v>12.24</v>
      </c>
      <c r="J10" s="3">
        <v>-5.45</v>
      </c>
      <c r="K10" s="3">
        <v>6.6</v>
      </c>
      <c r="L10" s="3">
        <v>11.21</v>
      </c>
      <c r="M10" s="3">
        <v>20.34</v>
      </c>
      <c r="N10" s="3">
        <v>6.59</v>
      </c>
      <c r="O10" s="3">
        <v>-8.2200000000000006</v>
      </c>
      <c r="P10" s="3">
        <v>-7.39</v>
      </c>
      <c r="Q10" s="3">
        <v>7.7</v>
      </c>
      <c r="R10" s="3">
        <v>50.24</v>
      </c>
      <c r="S10" s="3">
        <v>13.52465211858747</v>
      </c>
      <c r="T10" s="2">
        <v>-9.07</v>
      </c>
      <c r="U10" s="3">
        <v>102.9156445446405</v>
      </c>
      <c r="V10" s="3">
        <v>83.692514018374169</v>
      </c>
      <c r="W10" s="3">
        <v>0.2747909445743042</v>
      </c>
      <c r="X10" s="3">
        <v>0.33429999999999999</v>
      </c>
      <c r="Y10" s="3">
        <v>0.31141190175934769</v>
      </c>
      <c r="Z10" s="3">
        <v>0.28389999999999999</v>
      </c>
    </row>
    <row r="11" spans="1:26" x14ac:dyDescent="0.25">
      <c r="A11" s="2" t="s">
        <v>61</v>
      </c>
      <c r="B11" s="2" t="s">
        <v>62</v>
      </c>
      <c r="C11" s="2" t="s">
        <v>20</v>
      </c>
      <c r="D11" s="3">
        <v>56.7</v>
      </c>
      <c r="E11" s="3">
        <v>14.87</v>
      </c>
      <c r="F11" s="3">
        <v>53.8</v>
      </c>
      <c r="G11" s="3">
        <v>-44.7</v>
      </c>
      <c r="H11" s="3">
        <v>23.33</v>
      </c>
      <c r="I11" s="3">
        <v>30.91</v>
      </c>
      <c r="J11" s="3">
        <v>-7.9</v>
      </c>
      <c r="K11" s="3">
        <v>23.61</v>
      </c>
      <c r="L11" s="3">
        <v>60.61</v>
      </c>
      <c r="M11" s="3">
        <v>-36.5</v>
      </c>
      <c r="N11" s="3">
        <v>-0.72</v>
      </c>
      <c r="O11" s="3">
        <v>36.71</v>
      </c>
      <c r="P11" s="3">
        <v>-9.2200000000000006</v>
      </c>
      <c r="Q11" s="3">
        <v>14.49</v>
      </c>
      <c r="R11" s="3">
        <v>18.3</v>
      </c>
      <c r="S11" s="3">
        <v>130.13371804191391</v>
      </c>
      <c r="T11" s="2">
        <v>-25.32</v>
      </c>
      <c r="U11" s="3">
        <v>253.5984990671729</v>
      </c>
      <c r="V11" s="3">
        <v>211.69695094905961</v>
      </c>
      <c r="W11" s="3">
        <v>0.10024336180715759</v>
      </c>
      <c r="X11" s="3">
        <v>0.1145</v>
      </c>
      <c r="Y11" s="3">
        <v>0.1090166776181376</v>
      </c>
      <c r="Z11" s="3">
        <v>0.1027</v>
      </c>
    </row>
    <row r="12" spans="1:26" x14ac:dyDescent="0.25">
      <c r="A12" s="2" t="s">
        <v>69</v>
      </c>
      <c r="B12" s="2" t="s">
        <v>68</v>
      </c>
      <c r="C12" s="2" t="s">
        <v>64</v>
      </c>
      <c r="D12" s="3">
        <v>-28.69</v>
      </c>
      <c r="E12" s="3">
        <v>12.72</v>
      </c>
      <c r="F12" s="3">
        <v>63.04</v>
      </c>
      <c r="G12" s="3">
        <v>25.29</v>
      </c>
      <c r="H12" s="3">
        <v>-1.3</v>
      </c>
      <c r="I12" s="3">
        <v>-8.74</v>
      </c>
      <c r="J12" s="3">
        <v>-9.39</v>
      </c>
      <c r="K12" s="3">
        <v>-0.02</v>
      </c>
      <c r="L12" s="3">
        <v>29.99</v>
      </c>
      <c r="M12" s="3">
        <v>25.3</v>
      </c>
      <c r="N12" s="3">
        <v>-22.32</v>
      </c>
      <c r="O12" s="3">
        <v>-6.36</v>
      </c>
      <c r="P12" s="3">
        <v>3.47</v>
      </c>
      <c r="Q12" s="3">
        <v>25.24</v>
      </c>
      <c r="R12" s="3">
        <v>37.549999999999997</v>
      </c>
      <c r="S12" s="3">
        <v>0.91405577925019088</v>
      </c>
      <c r="T12" s="2">
        <v>6.17</v>
      </c>
      <c r="U12" s="3">
        <v>64.246059171300459</v>
      </c>
      <c r="V12" s="3">
        <v>73.842242136386744</v>
      </c>
      <c r="W12" s="3">
        <v>0.22999357533723969</v>
      </c>
      <c r="X12" s="3">
        <v>0.249</v>
      </c>
      <c r="Y12" s="3">
        <v>0.24168983666816909</v>
      </c>
      <c r="Z12" s="3">
        <v>9.2700000000000005E-2</v>
      </c>
    </row>
    <row r="13" spans="1:26" x14ac:dyDescent="0.25">
      <c r="A13" s="2" t="s">
        <v>75</v>
      </c>
      <c r="B13" s="2" t="s">
        <v>72</v>
      </c>
      <c r="C13" s="2" t="s">
        <v>20</v>
      </c>
      <c r="D13" s="3">
        <v>144.41999999999999</v>
      </c>
      <c r="E13" s="3">
        <v>-29.5</v>
      </c>
      <c r="F13" s="3">
        <v>-35.85</v>
      </c>
      <c r="G13" s="3">
        <v>63.62</v>
      </c>
      <c r="H13" s="3">
        <v>-2.74</v>
      </c>
      <c r="I13" s="3">
        <v>31.53</v>
      </c>
      <c r="J13" s="3">
        <v>-17.32</v>
      </c>
      <c r="K13" s="3">
        <v>-3.72</v>
      </c>
      <c r="L13" s="3">
        <v>30.38</v>
      </c>
      <c r="M13" s="3">
        <v>46.39</v>
      </c>
      <c r="N13" s="3">
        <v>-46.06</v>
      </c>
      <c r="O13" s="3">
        <v>4.55</v>
      </c>
      <c r="P13" s="3">
        <v>55.99</v>
      </c>
      <c r="Q13" s="3">
        <v>16.23</v>
      </c>
      <c r="R13" s="3">
        <v>-8.1199999999999992</v>
      </c>
      <c r="S13" s="3">
        <v>27.770218056801468</v>
      </c>
      <c r="T13" s="2">
        <v>-13.77</v>
      </c>
      <c r="U13" s="3">
        <v>209.24925746908619</v>
      </c>
      <c r="V13" s="3">
        <v>36.448529702289846</v>
      </c>
      <c r="W13" s="3">
        <v>0.27103201201137622</v>
      </c>
      <c r="X13" s="3">
        <v>0.23930000000000001</v>
      </c>
      <c r="Y13" s="3">
        <v>0.25150462000437551</v>
      </c>
      <c r="Z13" s="3">
        <v>0.13500000000000001</v>
      </c>
    </row>
    <row r="14" spans="1:26" x14ac:dyDescent="0.25">
      <c r="A14" s="2" t="s">
        <v>159</v>
      </c>
      <c r="B14" s="2" t="s">
        <v>155</v>
      </c>
      <c r="C14" s="2" t="s">
        <v>20</v>
      </c>
      <c r="D14" s="3">
        <v>6.96</v>
      </c>
      <c r="E14" s="3">
        <v>-1.32</v>
      </c>
      <c r="F14" s="3">
        <v>11.89</v>
      </c>
      <c r="G14" s="3">
        <v>31.22</v>
      </c>
      <c r="H14" s="3">
        <v>-17.68</v>
      </c>
      <c r="I14" s="3">
        <v>-1.5</v>
      </c>
      <c r="J14" s="3">
        <v>6.32</v>
      </c>
      <c r="K14" s="3">
        <v>13.8</v>
      </c>
      <c r="L14" s="3">
        <v>10.67</v>
      </c>
      <c r="M14" s="3">
        <v>0.01</v>
      </c>
      <c r="N14" s="3">
        <v>-3.42</v>
      </c>
      <c r="O14" s="3">
        <v>2.8</v>
      </c>
      <c r="P14" s="3">
        <v>18.47</v>
      </c>
      <c r="Q14" s="3">
        <v>27.68</v>
      </c>
      <c r="R14" s="3">
        <v>1.94</v>
      </c>
      <c r="S14" s="3">
        <v>1.709452401335525</v>
      </c>
      <c r="T14" s="2">
        <v>25.45</v>
      </c>
      <c r="U14" s="3">
        <v>97.925935351408242</v>
      </c>
      <c r="V14" s="3">
        <v>32.381963825250097</v>
      </c>
      <c r="W14" s="3">
        <v>0.1441175181854189</v>
      </c>
      <c r="X14" s="3">
        <v>1.0500000000000001E-2</v>
      </c>
      <c r="Y14" s="3">
        <v>6.1891353148238022E-2</v>
      </c>
      <c r="Z14" s="3">
        <v>8.4699999999999998E-2</v>
      </c>
    </row>
    <row r="15" spans="1:26" x14ac:dyDescent="0.25">
      <c r="A15" s="2" t="s">
        <v>162</v>
      </c>
      <c r="B15" s="2" t="s">
        <v>161</v>
      </c>
      <c r="C15" s="2" t="s">
        <v>20</v>
      </c>
      <c r="D15" s="3">
        <v>74.25</v>
      </c>
      <c r="E15" s="3">
        <v>19.649999999999999</v>
      </c>
      <c r="F15" s="3">
        <v>-24.54</v>
      </c>
      <c r="G15" s="3">
        <v>7.46</v>
      </c>
      <c r="H15" s="3">
        <v>47.04</v>
      </c>
      <c r="I15" s="3">
        <v>49.91</v>
      </c>
      <c r="J15" s="3">
        <v>-1.72</v>
      </c>
      <c r="K15" s="3">
        <v>3.18</v>
      </c>
      <c r="L15" s="3">
        <v>23.82</v>
      </c>
      <c r="M15" s="3">
        <v>10.93</v>
      </c>
      <c r="N15" s="3">
        <v>-17.3</v>
      </c>
      <c r="O15" s="3">
        <v>-11.61</v>
      </c>
      <c r="P15" s="3">
        <v>11.11</v>
      </c>
      <c r="Q15" s="3">
        <v>22.22</v>
      </c>
      <c r="R15" s="3">
        <v>48.08</v>
      </c>
      <c r="S15" s="3">
        <v>5.4710869231291781</v>
      </c>
      <c r="T15" s="2">
        <v>-7.36</v>
      </c>
      <c r="U15" s="3">
        <v>321.57757374838548</v>
      </c>
      <c r="V15" s="3">
        <v>90.885133817373713</v>
      </c>
      <c r="W15" s="3">
        <v>4.5348167234330423E-3</v>
      </c>
      <c r="X15" s="3">
        <v>1.3899999999999999E-2</v>
      </c>
      <c r="Y15" s="3">
        <v>1.029800643208963E-2</v>
      </c>
      <c r="Z15" s="3">
        <v>1.35E-2</v>
      </c>
    </row>
    <row r="16" spans="1:26" x14ac:dyDescent="0.25">
      <c r="A16" s="2" t="s">
        <v>167</v>
      </c>
      <c r="B16" s="2" t="s">
        <v>166</v>
      </c>
      <c r="C16" s="2" t="s">
        <v>20</v>
      </c>
      <c r="D16" s="3">
        <v>12.48</v>
      </c>
      <c r="E16" s="3">
        <v>14.12</v>
      </c>
      <c r="F16" s="3">
        <v>-7.69</v>
      </c>
      <c r="G16" s="3">
        <v>-3.75</v>
      </c>
      <c r="H16" s="3">
        <v>18.079999999999998</v>
      </c>
      <c r="I16" s="3">
        <v>12.3</v>
      </c>
      <c r="J16" s="3">
        <v>3.66</v>
      </c>
      <c r="K16" s="3">
        <v>3.26</v>
      </c>
      <c r="L16" s="3">
        <v>16.190000000000001</v>
      </c>
      <c r="M16" s="3">
        <v>26.77</v>
      </c>
      <c r="N16" s="3">
        <v>-11.03</v>
      </c>
      <c r="O16" s="3">
        <v>1.79</v>
      </c>
      <c r="P16" s="3">
        <v>-5.24</v>
      </c>
      <c r="Q16" s="3">
        <v>10.78</v>
      </c>
      <c r="R16" s="3">
        <v>32.82</v>
      </c>
      <c r="S16" s="3">
        <v>4.9198854319596421</v>
      </c>
      <c r="T16" s="2">
        <v>-6.92</v>
      </c>
      <c r="U16" s="3">
        <v>104.61854152218049</v>
      </c>
      <c r="V16" s="3">
        <v>54.377016830081352</v>
      </c>
      <c r="W16" s="3">
        <v>2.3398269383291662E-2</v>
      </c>
      <c r="X16" s="3">
        <v>2.81E-2</v>
      </c>
      <c r="Y16" s="3">
        <v>2.6291642070496789E-2</v>
      </c>
      <c r="Z16" s="3">
        <v>7.9000000000000008E-3</v>
      </c>
    </row>
    <row r="17" spans="1:26" x14ac:dyDescent="0.25">
      <c r="A17" s="2" t="s">
        <v>63</v>
      </c>
      <c r="B17" s="2" t="s">
        <v>233</v>
      </c>
      <c r="C17" s="2" t="s">
        <v>64</v>
      </c>
      <c r="D17" s="3">
        <v>18.95</v>
      </c>
      <c r="E17" s="3">
        <v>4.25</v>
      </c>
      <c r="F17" s="3">
        <v>-1.52</v>
      </c>
      <c r="G17" s="3">
        <v>6.42</v>
      </c>
      <c r="H17" s="3">
        <v>6.72</v>
      </c>
      <c r="I17" s="3">
        <v>23.57</v>
      </c>
      <c r="J17" s="3">
        <v>-17.09</v>
      </c>
      <c r="K17" s="3">
        <v>-2.83</v>
      </c>
      <c r="L17" s="3">
        <v>17.170000000000002</v>
      </c>
      <c r="M17" s="3">
        <v>13.51</v>
      </c>
      <c r="N17" s="3">
        <v>-5.4</v>
      </c>
      <c r="O17" s="3">
        <v>-0.51</v>
      </c>
      <c r="P17" s="3">
        <v>8.81</v>
      </c>
      <c r="Q17" s="3">
        <v>103.79</v>
      </c>
      <c r="R17" s="3">
        <v>4.16</v>
      </c>
      <c r="S17" s="3">
        <v>4.2318567594071084</v>
      </c>
      <c r="T17" s="2">
        <v>-28</v>
      </c>
      <c r="U17" s="3">
        <v>88.061422509742584</v>
      </c>
      <c r="V17" s="3">
        <v>121.2505274870196</v>
      </c>
      <c r="W17" s="3">
        <v>0.39183274239550908</v>
      </c>
      <c r="X17" s="3">
        <v>0.30570000000000003</v>
      </c>
      <c r="Y17" s="3">
        <v>0.33882797784442659</v>
      </c>
      <c r="Z17" s="3">
        <v>0.17760000000000001</v>
      </c>
    </row>
    <row r="18" spans="1:26" x14ac:dyDescent="0.25">
      <c r="A18" s="2" t="s">
        <v>208</v>
      </c>
      <c r="B18" s="2" t="s">
        <v>209</v>
      </c>
      <c r="C18" s="2" t="s">
        <v>20</v>
      </c>
      <c r="D18" s="3">
        <v>14.39</v>
      </c>
      <c r="E18" s="3">
        <v>23</v>
      </c>
      <c r="F18" s="3">
        <v>-10.3</v>
      </c>
      <c r="G18" s="3">
        <v>19.34</v>
      </c>
      <c r="H18" s="3">
        <v>-1.71</v>
      </c>
      <c r="I18" s="3">
        <v>2.72</v>
      </c>
      <c r="J18" s="3">
        <v>6.63</v>
      </c>
      <c r="K18" s="3">
        <v>15.74</v>
      </c>
      <c r="L18" s="3">
        <v>5.35</v>
      </c>
      <c r="M18" s="3">
        <v>-9.73</v>
      </c>
      <c r="N18" s="3">
        <v>-1.82</v>
      </c>
      <c r="O18" s="3">
        <v>4.25</v>
      </c>
      <c r="P18" s="3">
        <v>6.79</v>
      </c>
      <c r="Q18" s="3">
        <v>29.63</v>
      </c>
      <c r="R18" s="3">
        <v>-4.6500000000000004</v>
      </c>
      <c r="S18" s="3">
        <v>-0.24920669163120121</v>
      </c>
      <c r="T18" s="2">
        <v>-2.35</v>
      </c>
      <c r="U18" s="3">
        <v>95.077212544861226</v>
      </c>
      <c r="V18" s="3">
        <v>23.294180034136289</v>
      </c>
      <c r="W18" s="3">
        <v>0.17803026527956109</v>
      </c>
      <c r="X18" s="3">
        <v>9.4999999999999998E-3</v>
      </c>
      <c r="Y18" s="3">
        <v>7.4319332799831175E-2</v>
      </c>
      <c r="Z18" s="3">
        <v>0.33639999999999998</v>
      </c>
    </row>
    <row r="19" spans="1:26" x14ac:dyDescent="0.25">
      <c r="A19" s="2" t="s">
        <v>217</v>
      </c>
      <c r="B19" s="2" t="s">
        <v>218</v>
      </c>
      <c r="C19" s="2" t="s">
        <v>20</v>
      </c>
      <c r="D19" s="3">
        <v>-16.13</v>
      </c>
      <c r="E19" s="3">
        <v>108.32</v>
      </c>
      <c r="F19" s="3">
        <v>-15.99</v>
      </c>
      <c r="G19" s="3">
        <v>-17.57</v>
      </c>
      <c r="H19" s="3">
        <v>39.42</v>
      </c>
      <c r="I19" s="3">
        <v>12.13</v>
      </c>
      <c r="J19" s="3">
        <v>14.74</v>
      </c>
      <c r="K19" s="3">
        <v>-3.07</v>
      </c>
      <c r="L19" s="3">
        <v>47.45</v>
      </c>
      <c r="M19" s="3">
        <v>-27.82</v>
      </c>
      <c r="N19" s="3">
        <v>-4.2300000000000004</v>
      </c>
      <c r="O19" s="3">
        <v>71.760000000000005</v>
      </c>
      <c r="P19" s="3">
        <v>-30.45</v>
      </c>
      <c r="Q19" s="3">
        <v>52.76</v>
      </c>
      <c r="R19" s="3">
        <v>18.600000000000001</v>
      </c>
      <c r="S19" s="3">
        <v>11.872413588546239</v>
      </c>
      <c r="T19" s="2">
        <v>-2.91</v>
      </c>
      <c r="U19" s="3">
        <v>156.14398455049539</v>
      </c>
      <c r="V19" s="3">
        <v>102.6830106114658</v>
      </c>
      <c r="W19" s="3">
        <v>0.14197750515559199</v>
      </c>
      <c r="X19" s="3">
        <v>0.2296</v>
      </c>
      <c r="Y19" s="3">
        <v>0.19589904044445841</v>
      </c>
      <c r="Z19" s="3">
        <v>0.17979999999999999</v>
      </c>
    </row>
    <row r="20" spans="1:26" x14ac:dyDescent="0.25">
      <c r="A20" s="2" t="s">
        <v>227</v>
      </c>
      <c r="B20" s="2" t="s">
        <v>221</v>
      </c>
      <c r="C20" s="2" t="s">
        <v>56</v>
      </c>
      <c r="D20" s="3">
        <v>7.93</v>
      </c>
      <c r="E20" s="3">
        <v>19.350000000000001</v>
      </c>
      <c r="F20" s="3">
        <v>-1.1100000000000001</v>
      </c>
      <c r="G20" s="3">
        <v>8.5500000000000007</v>
      </c>
      <c r="H20" s="3">
        <v>4.34</v>
      </c>
      <c r="I20" s="3">
        <v>11.65</v>
      </c>
      <c r="J20" s="3">
        <v>15.11</v>
      </c>
      <c r="K20" s="3">
        <v>6.11</v>
      </c>
      <c r="L20" s="3">
        <v>12.05</v>
      </c>
      <c r="M20" s="3">
        <v>4.92</v>
      </c>
      <c r="N20" s="3">
        <v>1.24</v>
      </c>
      <c r="O20" s="3">
        <v>6.46</v>
      </c>
      <c r="P20" s="3">
        <v>1.51</v>
      </c>
      <c r="Q20" s="3">
        <v>4.99</v>
      </c>
      <c r="R20" s="3">
        <v>6.38</v>
      </c>
      <c r="S20" s="3">
        <v>18.042924140697369</v>
      </c>
      <c r="T20" s="2">
        <v>3.64</v>
      </c>
      <c r="U20" s="3">
        <v>153.07153670314119</v>
      </c>
      <c r="V20" s="3">
        <v>31.840208429647479</v>
      </c>
      <c r="W20" s="3">
        <v>1.299732053756002</v>
      </c>
      <c r="X20" s="3">
        <v>1.0187999999999999</v>
      </c>
      <c r="Y20" s="3">
        <v>1.1268507899061539</v>
      </c>
      <c r="Z20" s="3">
        <v>0.7944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8D2E-0A1D-44F3-8637-187ECA233D90}">
  <dimension ref="A1:AA42"/>
  <sheetViews>
    <sheetView zoomScaleNormal="100" workbookViewId="0"/>
  </sheetViews>
  <sheetFormatPr defaultRowHeight="15" x14ac:dyDescent="0.25"/>
  <cols>
    <col min="1" max="1" width="42.140625" customWidth="1"/>
    <col min="2" max="2" width="25.140625" customWidth="1"/>
  </cols>
  <sheetData>
    <row r="1" spans="1:27" ht="45" x14ac:dyDescent="0.25">
      <c r="A1" s="6" t="s">
        <v>0</v>
      </c>
      <c r="B1" s="6" t="s">
        <v>1</v>
      </c>
      <c r="C1" s="6" t="s">
        <v>290</v>
      </c>
      <c r="D1" s="6">
        <v>2006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>
        <v>2023</v>
      </c>
      <c r="V1" s="6" t="s">
        <v>235</v>
      </c>
      <c r="W1" s="6" t="s">
        <v>236</v>
      </c>
      <c r="X1" s="6" t="s">
        <v>237</v>
      </c>
      <c r="Y1" s="6" t="s">
        <v>238</v>
      </c>
      <c r="Z1" s="6" t="s">
        <v>239</v>
      </c>
      <c r="AA1" s="6" t="s">
        <v>240</v>
      </c>
    </row>
    <row r="2" spans="1:27" x14ac:dyDescent="0.25">
      <c r="A2" s="2" t="s">
        <v>18</v>
      </c>
      <c r="B2" s="2" t="s">
        <v>19</v>
      </c>
      <c r="C2" s="2" t="s">
        <v>20</v>
      </c>
      <c r="D2" s="2">
        <v>100</v>
      </c>
      <c r="E2" s="3">
        <v>-1.9</v>
      </c>
      <c r="F2" s="3">
        <v>33.950000000000003</v>
      </c>
      <c r="G2" s="3">
        <v>-13.14</v>
      </c>
      <c r="H2" s="3">
        <v>1.07</v>
      </c>
      <c r="I2" s="3">
        <v>-5.08</v>
      </c>
      <c r="J2" s="3">
        <v>36.67</v>
      </c>
      <c r="K2" s="3">
        <v>-4.87</v>
      </c>
      <c r="L2" s="3">
        <v>8.6300000000000008</v>
      </c>
      <c r="M2" s="3">
        <v>9.65</v>
      </c>
      <c r="N2" s="3">
        <v>16.16</v>
      </c>
      <c r="O2" s="3">
        <v>-10.86</v>
      </c>
      <c r="P2" s="3">
        <v>5.31</v>
      </c>
      <c r="Q2" s="3">
        <v>1.17</v>
      </c>
      <c r="R2" s="3">
        <v>76.010000000000005</v>
      </c>
      <c r="S2" s="3">
        <v>-16.88</v>
      </c>
      <c r="T2" s="3">
        <v>5.9904669947836169</v>
      </c>
      <c r="U2" s="2">
        <v>24.54</v>
      </c>
      <c r="V2" s="3">
        <v>87.0730591460526</v>
      </c>
      <c r="W2" s="3">
        <v>55.063535979889508</v>
      </c>
      <c r="X2" s="3">
        <v>0.77430953855309248</v>
      </c>
      <c r="Y2" s="3">
        <v>0.69079999999999997</v>
      </c>
      <c r="Z2" s="3">
        <v>0.722919053289651</v>
      </c>
      <c r="AA2" s="3">
        <v>0.4753</v>
      </c>
    </row>
    <row r="3" spans="1:27" x14ac:dyDescent="0.25">
      <c r="A3" s="2" t="s">
        <v>22</v>
      </c>
      <c r="B3" s="2" t="s">
        <v>23</v>
      </c>
      <c r="C3" s="2" t="s">
        <v>20</v>
      </c>
      <c r="D3" s="2">
        <v>100</v>
      </c>
      <c r="E3" s="3">
        <v>16.170000000000002</v>
      </c>
      <c r="F3" s="3">
        <v>8.0500000000000007</v>
      </c>
      <c r="G3" s="3">
        <v>-5.18</v>
      </c>
      <c r="H3" s="3">
        <v>14.68</v>
      </c>
      <c r="I3" s="3">
        <v>1.99</v>
      </c>
      <c r="J3" s="3">
        <v>16.93</v>
      </c>
      <c r="K3" s="3">
        <v>5.36</v>
      </c>
      <c r="L3" s="3">
        <v>2.0099999999999998</v>
      </c>
      <c r="M3" s="3">
        <v>13.42</v>
      </c>
      <c r="N3" s="3">
        <v>7.31</v>
      </c>
      <c r="O3" s="3">
        <v>-8.67</v>
      </c>
      <c r="P3" s="3">
        <v>4.08</v>
      </c>
      <c r="Q3" s="3">
        <v>12.21</v>
      </c>
      <c r="R3" s="3">
        <v>17.16</v>
      </c>
      <c r="S3" s="3">
        <v>19.89</v>
      </c>
      <c r="T3" s="3">
        <v>7.7019438398415616</v>
      </c>
      <c r="U3" s="2">
        <v>-7.43</v>
      </c>
      <c r="V3" s="3">
        <v>127.1174943349623</v>
      </c>
      <c r="W3" s="3">
        <v>51.281514926167013</v>
      </c>
      <c r="X3" s="3">
        <v>0.63289515763270243</v>
      </c>
      <c r="Y3" s="3">
        <v>0.47339999999999999</v>
      </c>
      <c r="Z3" s="3">
        <v>0.53474429139719326</v>
      </c>
      <c r="AA3" s="3">
        <v>0.33879999999999999</v>
      </c>
    </row>
    <row r="4" spans="1:27" x14ac:dyDescent="0.25">
      <c r="A4" s="2" t="s">
        <v>25</v>
      </c>
      <c r="B4" s="2" t="s">
        <v>26</v>
      </c>
      <c r="C4" s="2" t="s">
        <v>20</v>
      </c>
      <c r="D4" s="2">
        <v>100</v>
      </c>
      <c r="E4" s="3">
        <v>26.05</v>
      </c>
      <c r="F4" s="3">
        <v>8.27</v>
      </c>
      <c r="G4" s="3">
        <v>3.77</v>
      </c>
      <c r="H4" s="3">
        <v>5.48</v>
      </c>
      <c r="I4" s="3">
        <v>9.15</v>
      </c>
      <c r="J4" s="3">
        <v>18.77</v>
      </c>
      <c r="K4" s="3">
        <v>9.4</v>
      </c>
      <c r="L4" s="3">
        <v>0.82</v>
      </c>
      <c r="M4" s="3">
        <v>18.55</v>
      </c>
      <c r="N4" s="3">
        <v>9.9600000000000009</v>
      </c>
      <c r="O4" s="3">
        <v>2.94</v>
      </c>
      <c r="P4" s="3">
        <v>-4.03</v>
      </c>
      <c r="Q4" s="3">
        <v>14.73</v>
      </c>
      <c r="R4" s="3">
        <v>11.42</v>
      </c>
      <c r="S4" s="3">
        <v>13.24</v>
      </c>
      <c r="T4" s="3">
        <v>18.457023206957619</v>
      </c>
      <c r="U4" s="2">
        <v>2.83</v>
      </c>
      <c r="V4" s="3">
        <v>215.58792509989621</v>
      </c>
      <c r="W4" s="3">
        <v>49.459604797244417</v>
      </c>
      <c r="X4" s="3">
        <v>0.2202826014248816</v>
      </c>
      <c r="Y4" s="3">
        <v>0.18310000000000001</v>
      </c>
      <c r="Z4" s="3">
        <v>0.19740100054803139</v>
      </c>
      <c r="AA4" s="3">
        <v>0.22520000000000001</v>
      </c>
    </row>
    <row r="5" spans="1:27" x14ac:dyDescent="0.25">
      <c r="A5" s="2" t="s">
        <v>31</v>
      </c>
      <c r="B5" s="2" t="s">
        <v>28</v>
      </c>
      <c r="C5" s="2" t="s">
        <v>20</v>
      </c>
      <c r="D5" s="2">
        <v>100</v>
      </c>
      <c r="E5" s="3">
        <v>7.89</v>
      </c>
      <c r="F5" s="3">
        <v>11.73</v>
      </c>
      <c r="G5" s="3">
        <v>5.84</v>
      </c>
      <c r="H5" s="3">
        <v>7.06</v>
      </c>
      <c r="I5" s="3">
        <v>8.9700000000000006</v>
      </c>
      <c r="J5" s="3">
        <v>11.84</v>
      </c>
      <c r="K5" s="3">
        <v>25.1</v>
      </c>
      <c r="L5" s="3">
        <v>1.21</v>
      </c>
      <c r="M5" s="3">
        <v>7.07</v>
      </c>
      <c r="N5" s="3">
        <v>29.46</v>
      </c>
      <c r="O5" s="3">
        <v>-19.5</v>
      </c>
      <c r="P5" s="3">
        <v>-1.77</v>
      </c>
      <c r="Q5" s="3">
        <v>13.04</v>
      </c>
      <c r="R5" s="3">
        <v>24.79</v>
      </c>
      <c r="S5" s="3">
        <v>13.85</v>
      </c>
      <c r="T5" s="3">
        <v>23.59823663858964</v>
      </c>
      <c r="U5" s="2">
        <v>4.08</v>
      </c>
      <c r="V5" s="3">
        <v>161.14907058920161</v>
      </c>
      <c r="W5" s="3">
        <v>75.600235672225523</v>
      </c>
      <c r="X5" s="3">
        <v>0.14080073873195079</v>
      </c>
      <c r="Y5" s="3">
        <v>0.15709999999999999</v>
      </c>
      <c r="Z5" s="3">
        <v>0.1508310533584426</v>
      </c>
      <c r="AA5" s="3">
        <v>0.14879999999999999</v>
      </c>
    </row>
    <row r="6" spans="1:27" x14ac:dyDescent="0.25">
      <c r="A6" s="2" t="s">
        <v>32</v>
      </c>
      <c r="B6" s="2" t="s">
        <v>33</v>
      </c>
      <c r="C6" s="2" t="s">
        <v>20</v>
      </c>
      <c r="D6" s="2">
        <v>100</v>
      </c>
      <c r="E6" s="3">
        <v>68.61</v>
      </c>
      <c r="F6" s="3">
        <v>-18.23</v>
      </c>
      <c r="G6" s="3">
        <v>51.5</v>
      </c>
      <c r="H6" s="3">
        <v>-22.32</v>
      </c>
      <c r="I6" s="3">
        <v>-7.81</v>
      </c>
      <c r="J6" s="3">
        <v>49.98</v>
      </c>
      <c r="K6" s="3">
        <v>24.79</v>
      </c>
      <c r="L6" s="3">
        <v>3.75</v>
      </c>
      <c r="M6" s="3">
        <v>34.18</v>
      </c>
      <c r="N6" s="3">
        <v>-29.03</v>
      </c>
      <c r="O6" s="3">
        <v>-3.91</v>
      </c>
      <c r="P6" s="3">
        <v>23.76</v>
      </c>
      <c r="Q6" s="3">
        <v>-2.21</v>
      </c>
      <c r="R6" s="3">
        <v>67.27</v>
      </c>
      <c r="S6" s="3">
        <v>-22.82</v>
      </c>
      <c r="T6" s="3">
        <v>51.922648308975248</v>
      </c>
      <c r="U6" s="2">
        <v>4.18</v>
      </c>
      <c r="V6" s="3">
        <v>221.6620038952228</v>
      </c>
      <c r="W6" s="3">
        <v>96.130598471233185</v>
      </c>
      <c r="X6" s="3">
        <v>0.2072867247628212</v>
      </c>
      <c r="Y6" s="3">
        <v>0.17269999999999999</v>
      </c>
      <c r="Z6" s="3">
        <v>0.18600258644723891</v>
      </c>
      <c r="AA6" s="3">
        <v>0.1462</v>
      </c>
    </row>
    <row r="7" spans="1:27" x14ac:dyDescent="0.25">
      <c r="A7" s="2" t="s">
        <v>40</v>
      </c>
      <c r="B7" s="2" t="s">
        <v>231</v>
      </c>
      <c r="C7" s="2" t="s">
        <v>20</v>
      </c>
      <c r="D7" s="2">
        <v>100</v>
      </c>
      <c r="E7" s="3">
        <v>25.22</v>
      </c>
      <c r="F7" s="3">
        <v>18.78</v>
      </c>
      <c r="G7" s="3">
        <v>-2.35</v>
      </c>
      <c r="H7" s="3">
        <v>33.35</v>
      </c>
      <c r="I7" s="3">
        <v>4.92</v>
      </c>
      <c r="J7" s="3">
        <v>-2.41</v>
      </c>
      <c r="K7" s="3">
        <v>3.28</v>
      </c>
      <c r="L7" s="3">
        <v>21.28</v>
      </c>
      <c r="M7" s="3">
        <v>10.65</v>
      </c>
      <c r="N7" s="3">
        <v>5.37</v>
      </c>
      <c r="O7" s="3">
        <v>-4.59</v>
      </c>
      <c r="P7" s="3">
        <v>3.27</v>
      </c>
      <c r="Q7" s="3">
        <v>33.299999999999997</v>
      </c>
      <c r="R7" s="3">
        <v>5.39</v>
      </c>
      <c r="S7" s="3">
        <v>10.84</v>
      </c>
      <c r="T7" s="3">
        <v>4.3747731157244374</v>
      </c>
      <c r="U7" s="2">
        <v>-10.72</v>
      </c>
      <c r="V7" s="3">
        <v>280.3802207230504</v>
      </c>
      <c r="W7" s="3">
        <v>21.924635541776141</v>
      </c>
      <c r="X7" s="3">
        <v>0.37505503175612193</v>
      </c>
      <c r="Y7" s="3">
        <v>0.39410000000000001</v>
      </c>
      <c r="Z7" s="3">
        <v>0.38677501221389299</v>
      </c>
      <c r="AA7" s="3">
        <v>0.36049999999999999</v>
      </c>
    </row>
    <row r="8" spans="1:27" x14ac:dyDescent="0.25">
      <c r="A8" s="2" t="s">
        <v>144</v>
      </c>
      <c r="B8" s="2" t="s">
        <v>234</v>
      </c>
      <c r="C8" s="2" t="s">
        <v>20</v>
      </c>
      <c r="D8" s="2">
        <v>100</v>
      </c>
      <c r="E8" s="3">
        <v>16.87</v>
      </c>
      <c r="F8" s="3">
        <v>4.8899999999999997</v>
      </c>
      <c r="G8" s="3">
        <v>-3.45</v>
      </c>
      <c r="H8" s="3">
        <v>18.920000000000002</v>
      </c>
      <c r="I8" s="3">
        <v>7.81</v>
      </c>
      <c r="J8" s="3">
        <v>4.7</v>
      </c>
      <c r="K8" s="3">
        <v>17.149999999999999</v>
      </c>
      <c r="L8" s="3">
        <v>-4.54</v>
      </c>
      <c r="M8" s="3">
        <v>8.1</v>
      </c>
      <c r="N8" s="3">
        <v>12.19</v>
      </c>
      <c r="O8" s="3">
        <v>-8.44</v>
      </c>
      <c r="P8" s="3">
        <v>8.43</v>
      </c>
      <c r="Q8" s="3">
        <v>6.05</v>
      </c>
      <c r="R8" s="3">
        <v>26.93</v>
      </c>
      <c r="S8" s="3">
        <v>-3.72</v>
      </c>
      <c r="T8" s="3">
        <v>26.1830307745991</v>
      </c>
      <c r="U8" s="2">
        <v>-7.83</v>
      </c>
      <c r="V8" s="3">
        <v>126.86082932800591</v>
      </c>
      <c r="W8" s="3">
        <v>54.206015662404873</v>
      </c>
      <c r="X8" s="3">
        <v>1.0617603473612189</v>
      </c>
      <c r="Y8" s="3">
        <v>0.89249999999999996</v>
      </c>
      <c r="Z8" s="3">
        <v>0.95760013360046892</v>
      </c>
      <c r="AA8" s="3">
        <v>0.61709999999999998</v>
      </c>
    </row>
    <row r="9" spans="1:27" x14ac:dyDescent="0.25">
      <c r="A9" s="2" t="s">
        <v>57</v>
      </c>
      <c r="B9" s="2" t="s">
        <v>232</v>
      </c>
      <c r="C9" s="2" t="s">
        <v>56</v>
      </c>
      <c r="D9" s="2">
        <v>100</v>
      </c>
      <c r="E9" s="3">
        <v>0.87</v>
      </c>
      <c r="F9" s="3">
        <v>2.9</v>
      </c>
      <c r="G9" s="3">
        <v>3.78</v>
      </c>
      <c r="H9" s="3">
        <v>7.34</v>
      </c>
      <c r="I9" s="3">
        <v>9.74</v>
      </c>
      <c r="J9" s="3">
        <v>10.88</v>
      </c>
      <c r="K9" s="3">
        <v>10.74</v>
      </c>
      <c r="L9" s="3">
        <v>8.6300000000000008</v>
      </c>
      <c r="M9" s="3">
        <v>9.5399999999999991</v>
      </c>
      <c r="N9" s="3">
        <v>13.57</v>
      </c>
      <c r="O9" s="3">
        <v>0.99</v>
      </c>
      <c r="P9" s="3">
        <v>1.92</v>
      </c>
      <c r="Q9" s="3">
        <v>2.1800000000000002</v>
      </c>
      <c r="R9" s="3">
        <v>6.84</v>
      </c>
      <c r="S9" s="3">
        <v>7.96</v>
      </c>
      <c r="T9" s="3">
        <v>22.396937445985859</v>
      </c>
      <c r="U9" s="2">
        <v>6.1</v>
      </c>
      <c r="V9" s="3">
        <v>121.4446399353223</v>
      </c>
      <c r="W9" s="3">
        <v>41.178091449487681</v>
      </c>
      <c r="X9" s="3">
        <v>0.14453093395457131</v>
      </c>
      <c r="Y9" s="3">
        <v>0.12690000000000001</v>
      </c>
      <c r="Z9" s="3">
        <v>0.13368112844406591</v>
      </c>
      <c r="AA9" s="3">
        <v>0.1062</v>
      </c>
    </row>
    <row r="10" spans="1:27" x14ac:dyDescent="0.25">
      <c r="A10" s="2" t="s">
        <v>58</v>
      </c>
      <c r="B10" s="2" t="s">
        <v>59</v>
      </c>
      <c r="C10" s="2" t="s">
        <v>20</v>
      </c>
      <c r="D10" s="2">
        <v>100</v>
      </c>
      <c r="E10" s="3">
        <v>11.73</v>
      </c>
      <c r="F10" s="3">
        <v>3.56</v>
      </c>
      <c r="G10" s="3">
        <v>-0.3</v>
      </c>
      <c r="H10" s="3">
        <v>2.5</v>
      </c>
      <c r="I10" s="3">
        <v>25.11</v>
      </c>
      <c r="J10" s="3">
        <v>12.24</v>
      </c>
      <c r="K10" s="3">
        <v>-5.45</v>
      </c>
      <c r="L10" s="3">
        <v>6.6</v>
      </c>
      <c r="M10" s="3">
        <v>11.21</v>
      </c>
      <c r="N10" s="3">
        <v>20.34</v>
      </c>
      <c r="O10" s="3">
        <v>6.59</v>
      </c>
      <c r="P10" s="3">
        <v>-8.2200000000000006</v>
      </c>
      <c r="Q10" s="3">
        <v>-7.39</v>
      </c>
      <c r="R10" s="3">
        <v>7.7</v>
      </c>
      <c r="S10" s="3">
        <v>50.24</v>
      </c>
      <c r="T10" s="3">
        <v>13.52465211858747</v>
      </c>
      <c r="U10" s="2">
        <v>-9.07</v>
      </c>
      <c r="V10" s="3">
        <v>102.9156445446405</v>
      </c>
      <c r="W10" s="3">
        <v>83.692514018374169</v>
      </c>
      <c r="X10" s="3">
        <v>0.2747909445743042</v>
      </c>
      <c r="Y10" s="3">
        <v>0.33429999999999999</v>
      </c>
      <c r="Z10" s="3">
        <v>0.31141190175934769</v>
      </c>
      <c r="AA10" s="3">
        <v>0.28389999999999999</v>
      </c>
    </row>
    <row r="11" spans="1:27" x14ac:dyDescent="0.25">
      <c r="A11" s="2" t="s">
        <v>61</v>
      </c>
      <c r="B11" s="2" t="s">
        <v>62</v>
      </c>
      <c r="C11" s="2" t="s">
        <v>20</v>
      </c>
      <c r="D11" s="2">
        <v>100</v>
      </c>
      <c r="E11" s="3">
        <v>56.7</v>
      </c>
      <c r="F11" s="3">
        <v>14.87</v>
      </c>
      <c r="G11" s="3">
        <v>53.8</v>
      </c>
      <c r="H11" s="3">
        <v>-44.7</v>
      </c>
      <c r="I11" s="3">
        <v>23.33</v>
      </c>
      <c r="J11" s="3">
        <v>30.91</v>
      </c>
      <c r="K11" s="3">
        <v>-7.9</v>
      </c>
      <c r="L11" s="3">
        <v>23.61</v>
      </c>
      <c r="M11" s="3">
        <v>60.61</v>
      </c>
      <c r="N11" s="3">
        <v>-36.5</v>
      </c>
      <c r="O11" s="3">
        <v>-0.72</v>
      </c>
      <c r="P11" s="3">
        <v>36.71</v>
      </c>
      <c r="Q11" s="3">
        <v>-9.2200000000000006</v>
      </c>
      <c r="R11" s="3">
        <v>14.49</v>
      </c>
      <c r="S11" s="3">
        <v>18.3</v>
      </c>
      <c r="T11" s="3">
        <v>130.13371804191391</v>
      </c>
      <c r="U11" s="2">
        <v>-25.32</v>
      </c>
      <c r="V11" s="3">
        <v>253.5984990671729</v>
      </c>
      <c r="W11" s="3">
        <v>211.69695094905961</v>
      </c>
      <c r="X11" s="3">
        <v>0.10024336180715759</v>
      </c>
      <c r="Y11" s="3">
        <v>0.1145</v>
      </c>
      <c r="Z11" s="3">
        <v>0.1090166776181376</v>
      </c>
      <c r="AA11" s="3">
        <v>0.1027</v>
      </c>
    </row>
    <row r="12" spans="1:27" x14ac:dyDescent="0.25">
      <c r="A12" s="2" t="s">
        <v>69</v>
      </c>
      <c r="B12" s="2" t="s">
        <v>68</v>
      </c>
      <c r="C12" s="2" t="s">
        <v>64</v>
      </c>
      <c r="D12" s="2">
        <v>100</v>
      </c>
      <c r="E12" s="3">
        <v>-28.69</v>
      </c>
      <c r="F12" s="3">
        <v>12.72</v>
      </c>
      <c r="G12" s="3">
        <v>63.04</v>
      </c>
      <c r="H12" s="3">
        <v>25.29</v>
      </c>
      <c r="I12" s="3">
        <v>-1.3</v>
      </c>
      <c r="J12" s="3">
        <v>-8.74</v>
      </c>
      <c r="K12" s="3">
        <v>-9.39</v>
      </c>
      <c r="L12" s="3">
        <v>-0.02</v>
      </c>
      <c r="M12" s="3">
        <v>29.99</v>
      </c>
      <c r="N12" s="3">
        <v>25.3</v>
      </c>
      <c r="O12" s="3">
        <v>-22.32</v>
      </c>
      <c r="P12" s="3">
        <v>-6.36</v>
      </c>
      <c r="Q12" s="3">
        <v>3.47</v>
      </c>
      <c r="R12" s="3">
        <v>25.24</v>
      </c>
      <c r="S12" s="3">
        <v>37.549999999999997</v>
      </c>
      <c r="T12" s="3">
        <v>0.91405577925019088</v>
      </c>
      <c r="U12" s="2">
        <v>6.17</v>
      </c>
      <c r="V12" s="3">
        <v>64.246059171300459</v>
      </c>
      <c r="W12" s="3">
        <v>73.842242136386744</v>
      </c>
      <c r="X12" s="3">
        <v>0.22999357533723969</v>
      </c>
      <c r="Y12" s="3">
        <v>0.249</v>
      </c>
      <c r="Z12" s="3">
        <v>0.24168983666816909</v>
      </c>
      <c r="AA12" s="3">
        <v>9.2700000000000005E-2</v>
      </c>
    </row>
    <row r="13" spans="1:27" x14ac:dyDescent="0.25">
      <c r="A13" s="2" t="s">
        <v>75</v>
      </c>
      <c r="B13" s="2" t="s">
        <v>72</v>
      </c>
      <c r="C13" s="2" t="s">
        <v>20</v>
      </c>
      <c r="D13" s="2">
        <v>100</v>
      </c>
      <c r="E13" s="3">
        <v>144.41999999999999</v>
      </c>
      <c r="F13" s="3">
        <v>-29.5</v>
      </c>
      <c r="G13" s="3">
        <v>-35.85</v>
      </c>
      <c r="H13" s="3">
        <v>63.62</v>
      </c>
      <c r="I13" s="3">
        <v>-2.74</v>
      </c>
      <c r="J13" s="3">
        <v>31.53</v>
      </c>
      <c r="K13" s="3">
        <v>-17.32</v>
      </c>
      <c r="L13" s="3">
        <v>-3.72</v>
      </c>
      <c r="M13" s="3">
        <v>30.38</v>
      </c>
      <c r="N13" s="3">
        <v>46.39</v>
      </c>
      <c r="O13" s="3">
        <v>-46.06</v>
      </c>
      <c r="P13" s="3">
        <v>4.55</v>
      </c>
      <c r="Q13" s="3">
        <v>55.99</v>
      </c>
      <c r="R13" s="3">
        <v>16.23</v>
      </c>
      <c r="S13" s="3">
        <v>-8.1199999999999992</v>
      </c>
      <c r="T13" s="3">
        <v>27.770218056801468</v>
      </c>
      <c r="U13" s="2">
        <v>-13.77</v>
      </c>
      <c r="V13" s="3">
        <v>209.24925746908619</v>
      </c>
      <c r="W13" s="3">
        <v>36.448529702289846</v>
      </c>
      <c r="X13" s="3">
        <v>0.27103201201137622</v>
      </c>
      <c r="Y13" s="3">
        <v>0.23930000000000001</v>
      </c>
      <c r="Z13" s="3">
        <v>0.25150462000437551</v>
      </c>
      <c r="AA13" s="3">
        <v>0.13500000000000001</v>
      </c>
    </row>
    <row r="14" spans="1:27" x14ac:dyDescent="0.25">
      <c r="A14" s="2" t="s">
        <v>159</v>
      </c>
      <c r="B14" s="2" t="s">
        <v>155</v>
      </c>
      <c r="C14" s="2" t="s">
        <v>20</v>
      </c>
      <c r="D14" s="2">
        <v>100</v>
      </c>
      <c r="E14" s="3">
        <v>6.96</v>
      </c>
      <c r="F14" s="3">
        <v>-1.32</v>
      </c>
      <c r="G14" s="3">
        <v>11.89</v>
      </c>
      <c r="H14" s="3">
        <v>31.22</v>
      </c>
      <c r="I14" s="3">
        <v>-17.68</v>
      </c>
      <c r="J14" s="3">
        <v>-1.5</v>
      </c>
      <c r="K14" s="3">
        <v>6.32</v>
      </c>
      <c r="L14" s="3">
        <v>13.8</v>
      </c>
      <c r="M14" s="3">
        <v>10.67</v>
      </c>
      <c r="N14" s="3">
        <v>0.01</v>
      </c>
      <c r="O14" s="3">
        <v>-3.42</v>
      </c>
      <c r="P14" s="3">
        <v>2.8</v>
      </c>
      <c r="Q14" s="3">
        <v>18.47</v>
      </c>
      <c r="R14" s="3">
        <v>27.68</v>
      </c>
      <c r="S14" s="3">
        <v>1.94</v>
      </c>
      <c r="T14" s="3">
        <v>1.709452401335525</v>
      </c>
      <c r="U14" s="2">
        <v>25.45</v>
      </c>
      <c r="V14" s="3">
        <v>97.925935351408242</v>
      </c>
      <c r="W14" s="3">
        <v>32.381963825250097</v>
      </c>
      <c r="X14" s="3">
        <v>0.1441175181854189</v>
      </c>
      <c r="Y14" s="3">
        <v>1.0500000000000001E-2</v>
      </c>
      <c r="Z14" s="3">
        <v>6.1891353148238022E-2</v>
      </c>
      <c r="AA14" s="3">
        <v>8.4699999999999998E-2</v>
      </c>
    </row>
    <row r="15" spans="1:27" x14ac:dyDescent="0.25">
      <c r="A15" s="2" t="s">
        <v>162</v>
      </c>
      <c r="B15" s="2" t="s">
        <v>161</v>
      </c>
      <c r="C15" s="2" t="s">
        <v>20</v>
      </c>
      <c r="D15" s="2">
        <v>100</v>
      </c>
      <c r="E15" s="3">
        <v>74.25</v>
      </c>
      <c r="F15" s="3">
        <v>19.649999999999999</v>
      </c>
      <c r="G15" s="3">
        <v>-24.54</v>
      </c>
      <c r="H15" s="3">
        <v>7.46</v>
      </c>
      <c r="I15" s="3">
        <v>47.04</v>
      </c>
      <c r="J15" s="3">
        <v>49.91</v>
      </c>
      <c r="K15" s="3">
        <v>-1.72</v>
      </c>
      <c r="L15" s="3">
        <v>3.18</v>
      </c>
      <c r="M15" s="3">
        <v>23.82</v>
      </c>
      <c r="N15" s="3">
        <v>10.93</v>
      </c>
      <c r="O15" s="3">
        <v>-17.3</v>
      </c>
      <c r="P15" s="3">
        <v>-11.61</v>
      </c>
      <c r="Q15" s="3">
        <v>11.11</v>
      </c>
      <c r="R15" s="3">
        <v>22.22</v>
      </c>
      <c r="S15" s="3">
        <v>48.08</v>
      </c>
      <c r="T15" s="3">
        <v>5.4710869231291781</v>
      </c>
      <c r="U15" s="2">
        <v>-7.36</v>
      </c>
      <c r="V15" s="3">
        <v>321.57757374838548</v>
      </c>
      <c r="W15" s="3">
        <v>90.885133817373713</v>
      </c>
      <c r="X15" s="3">
        <v>4.5348167234330423E-3</v>
      </c>
      <c r="Y15" s="3">
        <v>1.3899999999999999E-2</v>
      </c>
      <c r="Z15" s="3">
        <v>1.029800643208963E-2</v>
      </c>
      <c r="AA15" s="3">
        <v>1.35E-2</v>
      </c>
    </row>
    <row r="16" spans="1:27" x14ac:dyDescent="0.25">
      <c r="A16" s="2" t="s">
        <v>167</v>
      </c>
      <c r="B16" s="2" t="s">
        <v>166</v>
      </c>
      <c r="C16" s="2" t="s">
        <v>20</v>
      </c>
      <c r="D16" s="2">
        <v>100</v>
      </c>
      <c r="E16" s="3">
        <v>12.48</v>
      </c>
      <c r="F16" s="3">
        <v>14.12</v>
      </c>
      <c r="G16" s="3">
        <v>-7.69</v>
      </c>
      <c r="H16" s="3">
        <v>-3.75</v>
      </c>
      <c r="I16" s="3">
        <v>18.079999999999998</v>
      </c>
      <c r="J16" s="3">
        <v>12.3</v>
      </c>
      <c r="K16" s="3">
        <v>3.66</v>
      </c>
      <c r="L16" s="3">
        <v>3.26</v>
      </c>
      <c r="M16" s="3">
        <v>16.190000000000001</v>
      </c>
      <c r="N16" s="3">
        <v>26.77</v>
      </c>
      <c r="O16" s="3">
        <v>-11.03</v>
      </c>
      <c r="P16" s="3">
        <v>1.79</v>
      </c>
      <c r="Q16" s="3">
        <v>-5.24</v>
      </c>
      <c r="R16" s="3">
        <v>10.78</v>
      </c>
      <c r="S16" s="3">
        <v>32.82</v>
      </c>
      <c r="T16" s="3">
        <v>4.9198854319596421</v>
      </c>
      <c r="U16" s="2">
        <v>-6.92</v>
      </c>
      <c r="V16" s="3">
        <v>104.61854152218049</v>
      </c>
      <c r="W16" s="3">
        <v>54.377016830081352</v>
      </c>
      <c r="X16" s="3">
        <v>2.3398269383291662E-2</v>
      </c>
      <c r="Y16" s="3">
        <v>2.81E-2</v>
      </c>
      <c r="Z16" s="3">
        <v>2.6291642070496789E-2</v>
      </c>
      <c r="AA16" s="3">
        <v>7.9000000000000008E-3</v>
      </c>
    </row>
    <row r="17" spans="1:27" x14ac:dyDescent="0.25">
      <c r="A17" s="2" t="s">
        <v>63</v>
      </c>
      <c r="B17" s="2" t="s">
        <v>233</v>
      </c>
      <c r="C17" s="2" t="s">
        <v>64</v>
      </c>
      <c r="D17" s="2">
        <v>100</v>
      </c>
      <c r="E17" s="3">
        <v>18.95</v>
      </c>
      <c r="F17" s="3">
        <v>4.25</v>
      </c>
      <c r="G17" s="3">
        <v>-1.52</v>
      </c>
      <c r="H17" s="3">
        <v>6.42</v>
      </c>
      <c r="I17" s="3">
        <v>6.72</v>
      </c>
      <c r="J17" s="3">
        <v>23.57</v>
      </c>
      <c r="K17" s="3">
        <v>-17.09</v>
      </c>
      <c r="L17" s="3">
        <v>-2.83</v>
      </c>
      <c r="M17" s="3">
        <v>17.170000000000002</v>
      </c>
      <c r="N17" s="3">
        <v>13.51</v>
      </c>
      <c r="O17" s="3">
        <v>-5.4</v>
      </c>
      <c r="P17" s="3">
        <v>-0.51</v>
      </c>
      <c r="Q17" s="3">
        <v>8.81</v>
      </c>
      <c r="R17" s="3">
        <v>103.79</v>
      </c>
      <c r="S17" s="3">
        <v>4.16</v>
      </c>
      <c r="T17" s="3">
        <v>4.2318567594071084</v>
      </c>
      <c r="U17" s="2">
        <v>-28</v>
      </c>
      <c r="V17" s="3">
        <v>88.061422509742584</v>
      </c>
      <c r="W17" s="3">
        <v>121.2505274870196</v>
      </c>
      <c r="X17" s="3">
        <v>0.39183274239550908</v>
      </c>
      <c r="Y17" s="3">
        <v>0.30570000000000003</v>
      </c>
      <c r="Z17" s="3">
        <v>0.33882797784442659</v>
      </c>
      <c r="AA17" s="3">
        <v>0.17760000000000001</v>
      </c>
    </row>
    <row r="18" spans="1:27" x14ac:dyDescent="0.25">
      <c r="A18" s="2" t="s">
        <v>208</v>
      </c>
      <c r="B18" s="2" t="s">
        <v>209</v>
      </c>
      <c r="C18" s="2" t="s">
        <v>20</v>
      </c>
      <c r="D18" s="2">
        <v>100</v>
      </c>
      <c r="E18" s="3">
        <v>14.39</v>
      </c>
      <c r="F18" s="3">
        <v>23</v>
      </c>
      <c r="G18" s="3">
        <v>-10.3</v>
      </c>
      <c r="H18" s="3">
        <v>19.34</v>
      </c>
      <c r="I18" s="3">
        <v>-1.71</v>
      </c>
      <c r="J18" s="3">
        <v>2.72</v>
      </c>
      <c r="K18" s="3">
        <v>6.63</v>
      </c>
      <c r="L18" s="3">
        <v>15.74</v>
      </c>
      <c r="M18" s="3">
        <v>5.35</v>
      </c>
      <c r="N18" s="3">
        <v>-9.73</v>
      </c>
      <c r="O18" s="3">
        <v>-1.82</v>
      </c>
      <c r="P18" s="3">
        <v>4.25</v>
      </c>
      <c r="Q18" s="3">
        <v>6.79</v>
      </c>
      <c r="R18" s="3">
        <v>29.63</v>
      </c>
      <c r="S18" s="3">
        <v>-4.6500000000000004</v>
      </c>
      <c r="T18" s="3">
        <v>-0.24920669163120121</v>
      </c>
      <c r="U18" s="2">
        <v>-2.35</v>
      </c>
      <c r="V18" s="3">
        <v>95.077212544861226</v>
      </c>
      <c r="W18" s="3">
        <v>23.294180034136289</v>
      </c>
      <c r="X18" s="3">
        <v>0.17803026527956109</v>
      </c>
      <c r="Y18" s="3">
        <v>9.4999999999999998E-3</v>
      </c>
      <c r="Z18" s="3">
        <v>7.4319332799831175E-2</v>
      </c>
      <c r="AA18" s="3">
        <v>0.33639999999999998</v>
      </c>
    </row>
    <row r="19" spans="1:27" x14ac:dyDescent="0.25">
      <c r="A19" s="2" t="s">
        <v>217</v>
      </c>
      <c r="B19" s="2" t="s">
        <v>218</v>
      </c>
      <c r="C19" s="2" t="s">
        <v>20</v>
      </c>
      <c r="D19" s="2">
        <v>100</v>
      </c>
      <c r="E19" s="3">
        <v>-16.13</v>
      </c>
      <c r="F19" s="3">
        <v>108.32</v>
      </c>
      <c r="G19" s="3">
        <v>-15.99</v>
      </c>
      <c r="H19" s="3">
        <v>-17.57</v>
      </c>
      <c r="I19" s="3">
        <v>39.42</v>
      </c>
      <c r="J19" s="3">
        <v>12.13</v>
      </c>
      <c r="K19" s="3">
        <v>14.74</v>
      </c>
      <c r="L19" s="3">
        <v>-3.07</v>
      </c>
      <c r="M19" s="3">
        <v>47.45</v>
      </c>
      <c r="N19" s="3">
        <v>-27.82</v>
      </c>
      <c r="O19" s="3">
        <v>-4.2300000000000004</v>
      </c>
      <c r="P19" s="3">
        <v>71.760000000000005</v>
      </c>
      <c r="Q19" s="3">
        <v>-30.45</v>
      </c>
      <c r="R19" s="3">
        <v>52.76</v>
      </c>
      <c r="S19" s="3">
        <v>18.600000000000001</v>
      </c>
      <c r="T19" s="3">
        <v>11.872413588546239</v>
      </c>
      <c r="U19" s="2">
        <v>-2.91</v>
      </c>
      <c r="V19" s="3">
        <v>156.14398455049539</v>
      </c>
      <c r="W19" s="3">
        <v>102.6830106114658</v>
      </c>
      <c r="X19" s="3">
        <v>0.14197750515559199</v>
      </c>
      <c r="Y19" s="3">
        <v>0.2296</v>
      </c>
      <c r="Z19" s="3">
        <v>0.19589904044445841</v>
      </c>
      <c r="AA19" s="3">
        <v>0.17979999999999999</v>
      </c>
    </row>
    <row r="20" spans="1:27" x14ac:dyDescent="0.25">
      <c r="A20" s="2" t="s">
        <v>227</v>
      </c>
      <c r="B20" s="2" t="s">
        <v>221</v>
      </c>
      <c r="C20" s="2" t="s">
        <v>56</v>
      </c>
      <c r="D20" s="2">
        <v>100</v>
      </c>
      <c r="E20" s="3">
        <v>7.93</v>
      </c>
      <c r="F20" s="3">
        <v>19.350000000000001</v>
      </c>
      <c r="G20" s="3">
        <v>-1.1100000000000001</v>
      </c>
      <c r="H20" s="3">
        <v>8.5500000000000007</v>
      </c>
      <c r="I20" s="3">
        <v>4.34</v>
      </c>
      <c r="J20" s="3">
        <v>11.65</v>
      </c>
      <c r="K20" s="3">
        <v>15.11</v>
      </c>
      <c r="L20" s="3">
        <v>6.11</v>
      </c>
      <c r="M20" s="3">
        <v>12.05</v>
      </c>
      <c r="N20" s="3">
        <v>4.92</v>
      </c>
      <c r="O20" s="3">
        <v>1.24</v>
      </c>
      <c r="P20" s="3">
        <v>6.46</v>
      </c>
      <c r="Q20" s="3">
        <v>1.51</v>
      </c>
      <c r="R20" s="3">
        <v>4.99</v>
      </c>
      <c r="S20" s="3">
        <v>6.38</v>
      </c>
      <c r="T20" s="3">
        <v>18.042924140697369</v>
      </c>
      <c r="U20" s="2">
        <v>3.64</v>
      </c>
      <c r="V20" s="3">
        <v>153.07153670314119</v>
      </c>
      <c r="W20" s="3">
        <v>31.840208429647479</v>
      </c>
      <c r="X20" s="3">
        <v>1.299732053756002</v>
      </c>
      <c r="Y20" s="3">
        <v>1.0187999999999999</v>
      </c>
      <c r="Z20" s="3">
        <v>1.1268507899061539</v>
      </c>
      <c r="AA20" s="3">
        <v>0.7944</v>
      </c>
    </row>
    <row r="21" spans="1:27" x14ac:dyDescent="0.25">
      <c r="A21" s="7"/>
      <c r="B21" s="7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7" x14ac:dyDescent="0.25">
      <c r="A22" s="39" t="s">
        <v>0</v>
      </c>
      <c r="B22" s="39" t="s">
        <v>1</v>
      </c>
      <c r="C22" s="39" t="s">
        <v>290</v>
      </c>
      <c r="D22" s="40" t="s">
        <v>246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10"/>
      <c r="W22" s="10"/>
      <c r="X22" s="10"/>
      <c r="Y22" s="10"/>
      <c r="Z22" s="10"/>
    </row>
    <row r="23" spans="1:27" x14ac:dyDescent="0.25">
      <c r="A23" s="39"/>
      <c r="B23" s="39"/>
      <c r="C23" s="39"/>
      <c r="D23" s="6">
        <v>2006</v>
      </c>
      <c r="E23" s="6" t="s">
        <v>2</v>
      </c>
      <c r="F23" s="6" t="s">
        <v>3</v>
      </c>
      <c r="G23" s="6" t="s">
        <v>4</v>
      </c>
      <c r="H23" s="6" t="s">
        <v>5</v>
      </c>
      <c r="I23" s="6" t="s">
        <v>6</v>
      </c>
      <c r="J23" s="6" t="s">
        <v>7</v>
      </c>
      <c r="K23" s="6" t="s">
        <v>8</v>
      </c>
      <c r="L23" s="6" t="s">
        <v>9</v>
      </c>
      <c r="M23" s="6" t="s">
        <v>10</v>
      </c>
      <c r="N23" s="6" t="s">
        <v>11</v>
      </c>
      <c r="O23" s="6" t="s">
        <v>12</v>
      </c>
      <c r="P23" s="6" t="s">
        <v>13</v>
      </c>
      <c r="Q23" s="6" t="s">
        <v>14</v>
      </c>
      <c r="R23" s="6" t="s">
        <v>15</v>
      </c>
      <c r="S23" s="6" t="s">
        <v>16</v>
      </c>
      <c r="T23" s="6" t="s">
        <v>17</v>
      </c>
      <c r="U23" s="6">
        <v>2023</v>
      </c>
    </row>
    <row r="24" spans="1:27" x14ac:dyDescent="0.25">
      <c r="A24" s="2" t="s">
        <v>18</v>
      </c>
      <c r="B24" s="2" t="s">
        <v>19</v>
      </c>
      <c r="C24" s="2" t="s">
        <v>20</v>
      </c>
      <c r="D24" s="2">
        <v>100</v>
      </c>
      <c r="E24" s="3">
        <f>D24*(E2/100+1)</f>
        <v>98.1</v>
      </c>
      <c r="F24" s="3">
        <f>E24*(F2/100+1)</f>
        <v>131.40495000000001</v>
      </c>
      <c r="G24" s="3">
        <f t="shared" ref="G24:S24" si="0">F24*(G2/100+1)</f>
        <v>114.13833957000001</v>
      </c>
      <c r="H24" s="3">
        <f t="shared" si="0"/>
        <v>115.359619803399</v>
      </c>
      <c r="I24" s="3">
        <f t="shared" si="0"/>
        <v>109.49935111738634</v>
      </c>
      <c r="J24" s="3">
        <f t="shared" si="0"/>
        <v>149.65276317213193</v>
      </c>
      <c r="K24" s="3">
        <f t="shared" si="0"/>
        <v>142.3646736056491</v>
      </c>
      <c r="L24" s="3">
        <f t="shared" si="0"/>
        <v>154.65074493781663</v>
      </c>
      <c r="M24" s="3">
        <f t="shared" si="0"/>
        <v>169.57454182431593</v>
      </c>
      <c r="N24" s="3">
        <f t="shared" si="0"/>
        <v>196.97778778312536</v>
      </c>
      <c r="O24" s="3">
        <f t="shared" si="0"/>
        <v>175.58600002987794</v>
      </c>
      <c r="P24" s="3">
        <f t="shared" si="0"/>
        <v>184.90961663146444</v>
      </c>
      <c r="Q24" s="3">
        <f t="shared" si="0"/>
        <v>187.0730591460526</v>
      </c>
      <c r="R24" s="3">
        <f t="shared" si="0"/>
        <v>329.2672914029672</v>
      </c>
      <c r="S24" s="3">
        <f t="shared" si="0"/>
        <v>273.68697261414633</v>
      </c>
      <c r="T24" s="3">
        <f>S24*(T2/100+1)</f>
        <v>290.08210037761927</v>
      </c>
      <c r="U24" s="3">
        <f>T24*(U2/100+1)</f>
        <v>361.26824781028705</v>
      </c>
    </row>
    <row r="25" spans="1:27" x14ac:dyDescent="0.25">
      <c r="A25" s="2" t="s">
        <v>22</v>
      </c>
      <c r="B25" s="2" t="s">
        <v>23</v>
      </c>
      <c r="C25" s="2" t="s">
        <v>20</v>
      </c>
      <c r="D25" s="2">
        <v>100</v>
      </c>
      <c r="E25" s="3">
        <f t="shared" ref="E25:E42" si="1">100*(E3/100+1)</f>
        <v>116.17</v>
      </c>
      <c r="F25" s="3">
        <f t="shared" ref="F25:S25" si="2">E25*(F3/100+1)</f>
        <v>125.52168500000001</v>
      </c>
      <c r="G25" s="3">
        <f t="shared" si="2"/>
        <v>119.01966171700001</v>
      </c>
      <c r="H25" s="3">
        <f t="shared" si="2"/>
        <v>136.49174805705562</v>
      </c>
      <c r="I25" s="3">
        <f t="shared" si="2"/>
        <v>139.20793384339103</v>
      </c>
      <c r="J25" s="3">
        <f t="shared" si="2"/>
        <v>162.77583704307713</v>
      </c>
      <c r="K25" s="3">
        <f t="shared" si="2"/>
        <v>171.50062190858608</v>
      </c>
      <c r="L25" s="3">
        <f t="shared" si="2"/>
        <v>174.94778440894868</v>
      </c>
      <c r="M25" s="3">
        <f t="shared" si="2"/>
        <v>198.42577707662957</v>
      </c>
      <c r="N25" s="3">
        <f t="shared" si="2"/>
        <v>212.93070138093117</v>
      </c>
      <c r="O25" s="3">
        <f t="shared" si="2"/>
        <v>194.46960957120444</v>
      </c>
      <c r="P25" s="3">
        <f t="shared" si="2"/>
        <v>202.40396964170958</v>
      </c>
      <c r="Q25" s="3">
        <f t="shared" si="2"/>
        <v>227.11749433496234</v>
      </c>
      <c r="R25" s="3">
        <f t="shared" si="2"/>
        <v>266.09085636284186</v>
      </c>
      <c r="S25" s="3">
        <f t="shared" si="2"/>
        <v>319.01632769341114</v>
      </c>
      <c r="T25" s="3">
        <f>S25*(T3/100+1)</f>
        <v>343.58678609228258</v>
      </c>
      <c r="U25" s="3">
        <f>T25*(U3/100+1)</f>
        <v>318.05828788562599</v>
      </c>
      <c r="V25" s="11"/>
      <c r="W25" s="12"/>
    </row>
    <row r="26" spans="1:27" x14ac:dyDescent="0.25">
      <c r="A26" s="2" t="s">
        <v>25</v>
      </c>
      <c r="B26" s="2" t="s">
        <v>26</v>
      </c>
      <c r="C26" s="2" t="s">
        <v>20</v>
      </c>
      <c r="D26" s="2">
        <v>100</v>
      </c>
      <c r="E26" s="3">
        <f t="shared" si="1"/>
        <v>126.05</v>
      </c>
      <c r="F26" s="3">
        <f t="shared" ref="F26:S26" si="3">E26*(F4/100+1)</f>
        <v>136.474335</v>
      </c>
      <c r="G26" s="3">
        <f t="shared" si="3"/>
        <v>141.6194174295</v>
      </c>
      <c r="H26" s="3">
        <f t="shared" si="3"/>
        <v>149.38016150463659</v>
      </c>
      <c r="I26" s="3">
        <f t="shared" si="3"/>
        <v>163.04844628231083</v>
      </c>
      <c r="J26" s="3">
        <f t="shared" si="3"/>
        <v>193.65263964950057</v>
      </c>
      <c r="K26" s="3">
        <f t="shared" si="3"/>
        <v>211.85598777655363</v>
      </c>
      <c r="L26" s="3">
        <f t="shared" si="3"/>
        <v>213.59320687632137</v>
      </c>
      <c r="M26" s="3">
        <f t="shared" si="3"/>
        <v>253.21474675187898</v>
      </c>
      <c r="N26" s="3">
        <f t="shared" si="3"/>
        <v>278.43493552836611</v>
      </c>
      <c r="O26" s="3">
        <f t="shared" si="3"/>
        <v>286.62092263290009</v>
      </c>
      <c r="P26" s="3">
        <f t="shared" si="3"/>
        <v>275.0700994507942</v>
      </c>
      <c r="Q26" s="3">
        <f t="shared" si="3"/>
        <v>315.58792509989621</v>
      </c>
      <c r="R26" s="3">
        <f t="shared" si="3"/>
        <v>351.62806614630438</v>
      </c>
      <c r="S26" s="3">
        <f t="shared" si="3"/>
        <v>398.18362210407508</v>
      </c>
      <c r="T26" s="3">
        <f>S26*(T4/100+1)</f>
        <v>471.67646564212862</v>
      </c>
      <c r="U26" s="3">
        <f t="shared" ref="U26:U42" si="4">T26*(U4/100+1)</f>
        <v>485.02490961980084</v>
      </c>
      <c r="V26" s="11"/>
      <c r="W26" s="12"/>
    </row>
    <row r="27" spans="1:27" x14ac:dyDescent="0.25">
      <c r="A27" s="2" t="s">
        <v>31</v>
      </c>
      <c r="B27" s="2" t="s">
        <v>28</v>
      </c>
      <c r="C27" s="2" t="s">
        <v>20</v>
      </c>
      <c r="D27" s="2">
        <v>100</v>
      </c>
      <c r="E27" s="3">
        <f t="shared" si="1"/>
        <v>107.89</v>
      </c>
      <c r="F27" s="3">
        <f t="shared" ref="F27:S27" si="5">E27*(F5/100+1)</f>
        <v>120.545497</v>
      </c>
      <c r="G27" s="3">
        <f t="shared" si="5"/>
        <v>127.5853540248</v>
      </c>
      <c r="H27" s="3">
        <f t="shared" si="5"/>
        <v>136.59288001895086</v>
      </c>
      <c r="I27" s="3">
        <f t="shared" si="5"/>
        <v>148.84526135665078</v>
      </c>
      <c r="J27" s="3">
        <f t="shared" si="5"/>
        <v>166.46854030127824</v>
      </c>
      <c r="K27" s="3">
        <f t="shared" si="5"/>
        <v>208.25214391689906</v>
      </c>
      <c r="L27" s="3">
        <f t="shared" si="5"/>
        <v>210.77199485829354</v>
      </c>
      <c r="M27" s="3">
        <f t="shared" si="5"/>
        <v>225.6735748947749</v>
      </c>
      <c r="N27" s="3">
        <f t="shared" si="5"/>
        <v>292.1570100587756</v>
      </c>
      <c r="O27" s="3">
        <f t="shared" si="5"/>
        <v>235.18639309731435</v>
      </c>
      <c r="P27" s="3">
        <f t="shared" si="5"/>
        <v>231.02359393949189</v>
      </c>
      <c r="Q27" s="3">
        <f t="shared" si="5"/>
        <v>261.14907058920164</v>
      </c>
      <c r="R27" s="3">
        <f t="shared" si="5"/>
        <v>325.88792518826472</v>
      </c>
      <c r="S27" s="3">
        <f t="shared" si="5"/>
        <v>371.0234028268394</v>
      </c>
      <c r="T27" s="3">
        <f>S27*(T5/100+1)</f>
        <v>458.57838341046465</v>
      </c>
      <c r="U27" s="3">
        <f t="shared" si="4"/>
        <v>477.28838145361158</v>
      </c>
      <c r="V27" s="11"/>
      <c r="W27" s="12"/>
    </row>
    <row r="28" spans="1:27" x14ac:dyDescent="0.25">
      <c r="A28" s="2" t="s">
        <v>32</v>
      </c>
      <c r="B28" s="2" t="s">
        <v>33</v>
      </c>
      <c r="C28" s="2" t="s">
        <v>20</v>
      </c>
      <c r="D28" s="2">
        <v>100</v>
      </c>
      <c r="E28" s="3">
        <f t="shared" si="1"/>
        <v>168.61</v>
      </c>
      <c r="F28" s="3">
        <f t="shared" ref="F28:S28" si="6">E28*(F6/100+1)</f>
        <v>137.87239700000001</v>
      </c>
      <c r="G28" s="3">
        <f t="shared" si="6"/>
        <v>208.87668145500004</v>
      </c>
      <c r="H28" s="3">
        <f t="shared" si="6"/>
        <v>162.25540615424401</v>
      </c>
      <c r="I28" s="3">
        <f t="shared" si="6"/>
        <v>149.58325893359753</v>
      </c>
      <c r="J28" s="3">
        <f t="shared" si="6"/>
        <v>224.34497174860959</v>
      </c>
      <c r="K28" s="3">
        <f t="shared" si="6"/>
        <v>279.96009024508993</v>
      </c>
      <c r="L28" s="3">
        <f t="shared" si="6"/>
        <v>290.45859362928081</v>
      </c>
      <c r="M28" s="3">
        <f t="shared" si="6"/>
        <v>389.73734093176904</v>
      </c>
      <c r="N28" s="3">
        <f t="shared" si="6"/>
        <v>276.59659085927649</v>
      </c>
      <c r="O28" s="3">
        <f t="shared" si="6"/>
        <v>265.78166415667874</v>
      </c>
      <c r="P28" s="3">
        <f t="shared" si="6"/>
        <v>328.93138756030561</v>
      </c>
      <c r="Q28" s="3">
        <f t="shared" si="6"/>
        <v>321.66200389522282</v>
      </c>
      <c r="R28" s="3">
        <f t="shared" si="6"/>
        <v>538.04403391553922</v>
      </c>
      <c r="S28" s="3">
        <f t="shared" si="6"/>
        <v>415.26238537601319</v>
      </c>
      <c r="T28" s="3">
        <f t="shared" ref="T28" si="7">S28*(T6/100+1)</f>
        <v>630.87761329426189</v>
      </c>
      <c r="U28" s="3">
        <f t="shared" si="4"/>
        <v>657.24829752996209</v>
      </c>
      <c r="V28" s="11"/>
      <c r="W28" s="12"/>
    </row>
    <row r="29" spans="1:27" x14ac:dyDescent="0.25">
      <c r="A29" s="2" t="s">
        <v>40</v>
      </c>
      <c r="B29" s="2" t="s">
        <v>231</v>
      </c>
      <c r="C29" s="2" t="s">
        <v>20</v>
      </c>
      <c r="D29" s="2">
        <v>100</v>
      </c>
      <c r="E29" s="3">
        <f t="shared" si="1"/>
        <v>125.22</v>
      </c>
      <c r="F29" s="3">
        <f t="shared" ref="F29:S29" si="8">E29*(F7/100+1)</f>
        <v>148.73631599999999</v>
      </c>
      <c r="G29" s="3">
        <f t="shared" si="8"/>
        <v>145.241012574</v>
      </c>
      <c r="H29" s="3">
        <f t="shared" si="8"/>
        <v>193.67889026742898</v>
      </c>
      <c r="I29" s="3">
        <f t="shared" si="8"/>
        <v>203.20789166858648</v>
      </c>
      <c r="J29" s="3">
        <f t="shared" si="8"/>
        <v>198.31058147937355</v>
      </c>
      <c r="K29" s="3">
        <f t="shared" si="8"/>
        <v>204.81516855189699</v>
      </c>
      <c r="L29" s="3">
        <f t="shared" si="8"/>
        <v>248.39983641974069</v>
      </c>
      <c r="M29" s="3">
        <f t="shared" si="8"/>
        <v>274.85441899844307</v>
      </c>
      <c r="N29" s="3">
        <f t="shared" si="8"/>
        <v>289.61410129865948</v>
      </c>
      <c r="O29" s="3">
        <f t="shared" si="8"/>
        <v>276.32081404905097</v>
      </c>
      <c r="P29" s="3">
        <f t="shared" si="8"/>
        <v>285.35650466845493</v>
      </c>
      <c r="Q29" s="3">
        <f t="shared" si="8"/>
        <v>380.3802207230504</v>
      </c>
      <c r="R29" s="3">
        <f t="shared" si="8"/>
        <v>400.88271462002285</v>
      </c>
      <c r="S29" s="3">
        <f t="shared" si="8"/>
        <v>444.33840088483333</v>
      </c>
      <c r="T29" s="3">
        <f t="shared" ref="T29" si="9">S29*(T7/100+1)</f>
        <v>463.77719778958289</v>
      </c>
      <c r="U29" s="3">
        <f t="shared" si="4"/>
        <v>414.06028218653961</v>
      </c>
      <c r="V29" s="11"/>
      <c r="W29" s="12"/>
    </row>
    <row r="30" spans="1:27" x14ac:dyDescent="0.25">
      <c r="A30" s="2" t="s">
        <v>144</v>
      </c>
      <c r="B30" s="2" t="s">
        <v>234</v>
      </c>
      <c r="C30" s="2" t="s">
        <v>20</v>
      </c>
      <c r="D30" s="2">
        <v>100</v>
      </c>
      <c r="E30" s="3">
        <f t="shared" si="1"/>
        <v>116.87</v>
      </c>
      <c r="F30" s="3">
        <f t="shared" ref="F30:S30" si="10">E30*(F8/100+1)</f>
        <v>122.584943</v>
      </c>
      <c r="G30" s="3">
        <f t="shared" si="10"/>
        <v>118.3557624665</v>
      </c>
      <c r="H30" s="3">
        <f t="shared" si="10"/>
        <v>140.74867272516181</v>
      </c>
      <c r="I30" s="3">
        <f t="shared" si="10"/>
        <v>151.74114406499694</v>
      </c>
      <c r="J30" s="3">
        <f t="shared" si="10"/>
        <v>158.8729778360518</v>
      </c>
      <c r="K30" s="3">
        <f t="shared" si="10"/>
        <v>186.1196935349347</v>
      </c>
      <c r="L30" s="3">
        <f t="shared" si="10"/>
        <v>177.66985944844868</v>
      </c>
      <c r="M30" s="3">
        <f t="shared" si="10"/>
        <v>192.06111806377302</v>
      </c>
      <c r="N30" s="3">
        <f t="shared" si="10"/>
        <v>215.47336835574694</v>
      </c>
      <c r="O30" s="3">
        <f t="shared" si="10"/>
        <v>197.2874160665219</v>
      </c>
      <c r="P30" s="3">
        <f t="shared" si="10"/>
        <v>213.9187452409297</v>
      </c>
      <c r="Q30" s="3">
        <f t="shared" si="10"/>
        <v>226.86082932800593</v>
      </c>
      <c r="R30" s="3">
        <f t="shared" si="10"/>
        <v>287.95445066603793</v>
      </c>
      <c r="S30" s="3">
        <f t="shared" si="10"/>
        <v>277.24254510126133</v>
      </c>
      <c r="T30" s="3">
        <f t="shared" ref="T30" si="11">S30*(T8/100+1)</f>
        <v>349.83304600540635</v>
      </c>
      <c r="U30" s="3">
        <f t="shared" si="4"/>
        <v>322.44111850318302</v>
      </c>
      <c r="V30" s="11"/>
      <c r="W30" s="12"/>
    </row>
    <row r="31" spans="1:27" x14ac:dyDescent="0.25">
      <c r="A31" s="2" t="s">
        <v>57</v>
      </c>
      <c r="B31" s="2" t="s">
        <v>232</v>
      </c>
      <c r="C31" s="2" t="s">
        <v>56</v>
      </c>
      <c r="D31" s="2">
        <v>100</v>
      </c>
      <c r="E31" s="3">
        <f t="shared" si="1"/>
        <v>100.86999999999999</v>
      </c>
      <c r="F31" s="3">
        <f t="shared" ref="F31:S31" si="12">E31*(F9/100+1)</f>
        <v>103.79522999999998</v>
      </c>
      <c r="G31" s="3">
        <f t="shared" si="12"/>
        <v>107.71868969399998</v>
      </c>
      <c r="H31" s="3">
        <f t="shared" si="12"/>
        <v>115.62524151753956</v>
      </c>
      <c r="I31" s="3">
        <f t="shared" si="12"/>
        <v>126.88714004134791</v>
      </c>
      <c r="J31" s="3">
        <f t="shared" si="12"/>
        <v>140.69246087784657</v>
      </c>
      <c r="K31" s="3">
        <f t="shared" si="12"/>
        <v>155.80283117612728</v>
      </c>
      <c r="L31" s="3">
        <f t="shared" si="12"/>
        <v>169.24861550662709</v>
      </c>
      <c r="M31" s="3">
        <f t="shared" si="12"/>
        <v>185.39493342595929</v>
      </c>
      <c r="N31" s="3">
        <f t="shared" si="12"/>
        <v>210.55302589186195</v>
      </c>
      <c r="O31" s="3">
        <f t="shared" si="12"/>
        <v>212.63750084819139</v>
      </c>
      <c r="P31" s="3">
        <f t="shared" si="12"/>
        <v>216.72014086447669</v>
      </c>
      <c r="Q31" s="3">
        <f t="shared" si="12"/>
        <v>221.4446399353223</v>
      </c>
      <c r="R31" s="3">
        <f t="shared" si="12"/>
        <v>236.59145330689836</v>
      </c>
      <c r="S31" s="3">
        <f t="shared" si="12"/>
        <v>255.4241329901275</v>
      </c>
      <c r="T31" s="3">
        <f t="shared" ref="T31" si="13">S31*(T9/100+1)</f>
        <v>312.63131627787806</v>
      </c>
      <c r="U31" s="3">
        <f t="shared" si="4"/>
        <v>331.70182657082859</v>
      </c>
      <c r="V31" s="11"/>
      <c r="W31" s="12"/>
    </row>
    <row r="32" spans="1:27" x14ac:dyDescent="0.25">
      <c r="A32" s="2" t="s">
        <v>58</v>
      </c>
      <c r="B32" s="2" t="s">
        <v>59</v>
      </c>
      <c r="C32" s="2" t="s">
        <v>20</v>
      </c>
      <c r="D32" s="2">
        <v>100</v>
      </c>
      <c r="E32" s="3">
        <f t="shared" si="1"/>
        <v>111.72999999999999</v>
      </c>
      <c r="F32" s="3">
        <f t="shared" ref="F32:S32" si="14">E32*(F10/100+1)</f>
        <v>115.707588</v>
      </c>
      <c r="G32" s="3">
        <f t="shared" si="14"/>
        <v>115.360465236</v>
      </c>
      <c r="H32" s="3">
        <f t="shared" si="14"/>
        <v>118.24447686689999</v>
      </c>
      <c r="I32" s="3">
        <f t="shared" si="14"/>
        <v>147.93566500817857</v>
      </c>
      <c r="J32" s="3">
        <f t="shared" si="14"/>
        <v>166.04299040517964</v>
      </c>
      <c r="K32" s="3">
        <f t="shared" si="14"/>
        <v>156.99364742809735</v>
      </c>
      <c r="L32" s="3">
        <f t="shared" si="14"/>
        <v>167.35522815835179</v>
      </c>
      <c r="M32" s="3">
        <f t="shared" si="14"/>
        <v>186.11574923490303</v>
      </c>
      <c r="N32" s="3">
        <f t="shared" si="14"/>
        <v>223.97169262928233</v>
      </c>
      <c r="O32" s="3">
        <f t="shared" si="14"/>
        <v>238.73142717355205</v>
      </c>
      <c r="P32" s="3">
        <f t="shared" si="14"/>
        <v>219.10770385988607</v>
      </c>
      <c r="Q32" s="3">
        <f t="shared" si="14"/>
        <v>202.91564454464049</v>
      </c>
      <c r="R32" s="3">
        <f t="shared" si="14"/>
        <v>218.54014917457781</v>
      </c>
      <c r="S32" s="3">
        <f t="shared" si="14"/>
        <v>328.33472011988573</v>
      </c>
      <c r="T32" s="3">
        <f t="shared" ref="T32" si="15">S32*(T10/100+1)</f>
        <v>372.7408488006381</v>
      </c>
      <c r="U32" s="3">
        <f t="shared" si="4"/>
        <v>338.93325381442025</v>
      </c>
      <c r="V32" s="11"/>
      <c r="W32" s="12"/>
    </row>
    <row r="33" spans="1:23" x14ac:dyDescent="0.25">
      <c r="A33" s="2" t="s">
        <v>61</v>
      </c>
      <c r="B33" s="2" t="s">
        <v>62</v>
      </c>
      <c r="C33" s="2" t="s">
        <v>20</v>
      </c>
      <c r="D33" s="2">
        <v>100</v>
      </c>
      <c r="E33" s="3">
        <f t="shared" si="1"/>
        <v>156.70000000000002</v>
      </c>
      <c r="F33" s="3">
        <f t="shared" ref="F33:S33" si="16">E33*(F11/100+1)</f>
        <v>180.00129000000004</v>
      </c>
      <c r="G33" s="3">
        <f t="shared" si="16"/>
        <v>276.84198402000004</v>
      </c>
      <c r="H33" s="3">
        <f t="shared" si="16"/>
        <v>153.09361716306</v>
      </c>
      <c r="I33" s="3">
        <f t="shared" si="16"/>
        <v>188.8103580472019</v>
      </c>
      <c r="J33" s="3">
        <f t="shared" si="16"/>
        <v>247.17163971959201</v>
      </c>
      <c r="K33" s="3">
        <f t="shared" si="16"/>
        <v>227.64508018174425</v>
      </c>
      <c r="L33" s="3">
        <f t="shared" si="16"/>
        <v>281.39208361265406</v>
      </c>
      <c r="M33" s="3">
        <f t="shared" si="16"/>
        <v>451.9438254902837</v>
      </c>
      <c r="N33" s="3">
        <f t="shared" si="16"/>
        <v>286.98432918633017</v>
      </c>
      <c r="O33" s="3">
        <f t="shared" si="16"/>
        <v>284.91804201618862</v>
      </c>
      <c r="P33" s="3">
        <f t="shared" si="16"/>
        <v>389.51145524033149</v>
      </c>
      <c r="Q33" s="3">
        <f t="shared" si="16"/>
        <v>353.5984990671729</v>
      </c>
      <c r="R33" s="3">
        <f t="shared" si="16"/>
        <v>404.83492158200625</v>
      </c>
      <c r="S33" s="3">
        <f t="shared" si="16"/>
        <v>478.91971223151342</v>
      </c>
      <c r="T33" s="3">
        <f t="shared" ref="T33" si="17">S33*(T11/100+1)</f>
        <v>1102.1557401940167</v>
      </c>
      <c r="U33" s="3">
        <f t="shared" si="4"/>
        <v>823.08990677689178</v>
      </c>
      <c r="V33" s="11"/>
      <c r="W33" s="12"/>
    </row>
    <row r="34" spans="1:23" x14ac:dyDescent="0.25">
      <c r="A34" s="2" t="s">
        <v>69</v>
      </c>
      <c r="B34" s="2" t="s">
        <v>68</v>
      </c>
      <c r="C34" s="2" t="s">
        <v>64</v>
      </c>
      <c r="D34" s="2">
        <v>100</v>
      </c>
      <c r="E34" s="3">
        <f t="shared" si="1"/>
        <v>71.31</v>
      </c>
      <c r="F34" s="3">
        <f t="shared" ref="F34:S34" si="18">E34*(F12/100+1)</f>
        <v>80.380632000000006</v>
      </c>
      <c r="G34" s="3">
        <f t="shared" si="18"/>
        <v>131.05258241280001</v>
      </c>
      <c r="H34" s="3">
        <f t="shared" si="18"/>
        <v>164.19578050499712</v>
      </c>
      <c r="I34" s="3">
        <f t="shared" si="18"/>
        <v>162.06123535843216</v>
      </c>
      <c r="J34" s="3">
        <f t="shared" si="18"/>
        <v>147.89708338810519</v>
      </c>
      <c r="K34" s="3">
        <f t="shared" si="18"/>
        <v>134.00954725796211</v>
      </c>
      <c r="L34" s="3">
        <f t="shared" si="18"/>
        <v>133.98274534851052</v>
      </c>
      <c r="M34" s="3">
        <f t="shared" si="18"/>
        <v>174.16417067852882</v>
      </c>
      <c r="N34" s="3">
        <f t="shared" si="18"/>
        <v>218.22770586019664</v>
      </c>
      <c r="O34" s="3">
        <f t="shared" si="18"/>
        <v>169.51928191220074</v>
      </c>
      <c r="P34" s="3">
        <f t="shared" si="18"/>
        <v>158.73785558258479</v>
      </c>
      <c r="Q34" s="3">
        <f t="shared" si="18"/>
        <v>164.24605917130046</v>
      </c>
      <c r="R34" s="3">
        <f t="shared" si="18"/>
        <v>205.7017645061367</v>
      </c>
      <c r="S34" s="3">
        <f t="shared" si="18"/>
        <v>282.942777078191</v>
      </c>
      <c r="T34" s="3">
        <f t="shared" ref="T34" si="19">S34*(T12/100+1)</f>
        <v>285.5290318840452</v>
      </c>
      <c r="U34" s="3">
        <f t="shared" si="4"/>
        <v>303.14617315129078</v>
      </c>
      <c r="V34" s="11"/>
      <c r="W34" s="12"/>
    </row>
    <row r="35" spans="1:23" x14ac:dyDescent="0.25">
      <c r="A35" s="2" t="s">
        <v>75</v>
      </c>
      <c r="B35" s="2" t="s">
        <v>72</v>
      </c>
      <c r="C35" s="2" t="s">
        <v>20</v>
      </c>
      <c r="D35" s="2">
        <v>100</v>
      </c>
      <c r="E35" s="3">
        <f t="shared" si="1"/>
        <v>244.42</v>
      </c>
      <c r="F35" s="3">
        <f t="shared" ref="F35:S35" si="20">E35*(F13/100+1)</f>
        <v>172.31610000000001</v>
      </c>
      <c r="G35" s="3">
        <f t="shared" si="20"/>
        <v>110.54077814999999</v>
      </c>
      <c r="H35" s="3">
        <f t="shared" si="20"/>
        <v>180.86682120903001</v>
      </c>
      <c r="I35" s="3">
        <f t="shared" si="20"/>
        <v>175.91107030790258</v>
      </c>
      <c r="J35" s="3">
        <f t="shared" si="20"/>
        <v>231.37583077598427</v>
      </c>
      <c r="K35" s="3">
        <f t="shared" si="20"/>
        <v>191.3015368855838</v>
      </c>
      <c r="L35" s="3">
        <f t="shared" si="20"/>
        <v>184.18511971344009</v>
      </c>
      <c r="M35" s="3">
        <f t="shared" si="20"/>
        <v>240.14055908238319</v>
      </c>
      <c r="N35" s="3">
        <f t="shared" si="20"/>
        <v>351.54176444070077</v>
      </c>
      <c r="O35" s="3">
        <f t="shared" si="20"/>
        <v>189.62162773931399</v>
      </c>
      <c r="P35" s="3">
        <f t="shared" si="20"/>
        <v>198.24941180145279</v>
      </c>
      <c r="Q35" s="3">
        <f t="shared" si="20"/>
        <v>309.24925746908622</v>
      </c>
      <c r="R35" s="3">
        <f t="shared" si="20"/>
        <v>359.44041195631894</v>
      </c>
      <c r="S35" s="3">
        <f t="shared" si="20"/>
        <v>330.25385050546589</v>
      </c>
      <c r="T35" s="3">
        <f t="shared" ref="T35" si="21">S35*(T13/100+1)</f>
        <v>421.9660649318169</v>
      </c>
      <c r="U35" s="3">
        <f t="shared" si="4"/>
        <v>363.86133779070576</v>
      </c>
      <c r="V35" s="11"/>
      <c r="W35" s="12"/>
    </row>
    <row r="36" spans="1:23" x14ac:dyDescent="0.25">
      <c r="A36" s="2" t="s">
        <v>159</v>
      </c>
      <c r="B36" s="2" t="s">
        <v>155</v>
      </c>
      <c r="C36" s="2" t="s">
        <v>20</v>
      </c>
      <c r="D36" s="2">
        <v>100</v>
      </c>
      <c r="E36" s="3">
        <f t="shared" si="1"/>
        <v>106.96</v>
      </c>
      <c r="F36" s="3">
        <f t="shared" ref="F36:S36" si="22">E36*(F14/100+1)</f>
        <v>105.54812799999999</v>
      </c>
      <c r="G36" s="3">
        <f t="shared" si="22"/>
        <v>118.09780041919998</v>
      </c>
      <c r="H36" s="3">
        <f t="shared" si="22"/>
        <v>154.96793371007422</v>
      </c>
      <c r="I36" s="3">
        <f t="shared" si="22"/>
        <v>127.56960303013311</v>
      </c>
      <c r="J36" s="3">
        <f t="shared" si="22"/>
        <v>125.65605898468111</v>
      </c>
      <c r="K36" s="3">
        <f t="shared" si="22"/>
        <v>133.59752191251295</v>
      </c>
      <c r="L36" s="3">
        <f t="shared" si="22"/>
        <v>152.03397993643972</v>
      </c>
      <c r="M36" s="3">
        <f t="shared" si="22"/>
        <v>168.25600559565785</v>
      </c>
      <c r="N36" s="3">
        <f t="shared" si="22"/>
        <v>168.27283119621742</v>
      </c>
      <c r="O36" s="3">
        <f t="shared" si="22"/>
        <v>162.5179003693068</v>
      </c>
      <c r="P36" s="3">
        <f t="shared" si="22"/>
        <v>167.0684015796474</v>
      </c>
      <c r="Q36" s="3">
        <f t="shared" si="22"/>
        <v>197.92593535140824</v>
      </c>
      <c r="R36" s="3">
        <f t="shared" si="22"/>
        <v>252.71183425667803</v>
      </c>
      <c r="S36" s="3">
        <f t="shared" si="22"/>
        <v>257.61444384125758</v>
      </c>
      <c r="T36" s="3">
        <f t="shared" ref="T36" si="23">S36*(T14/100+1)</f>
        <v>262.01824013768913</v>
      </c>
      <c r="U36" s="3">
        <f t="shared" si="4"/>
        <v>328.70188225273102</v>
      </c>
      <c r="V36" s="11"/>
      <c r="W36" s="12"/>
    </row>
    <row r="37" spans="1:23" x14ac:dyDescent="0.25">
      <c r="A37" s="2" t="s">
        <v>162</v>
      </c>
      <c r="B37" s="2" t="s">
        <v>161</v>
      </c>
      <c r="C37" s="2" t="s">
        <v>20</v>
      </c>
      <c r="D37" s="2">
        <v>100</v>
      </c>
      <c r="E37" s="3">
        <f t="shared" si="1"/>
        <v>174.25000000000003</v>
      </c>
      <c r="F37" s="3">
        <f t="shared" ref="F37:S37" si="24">E37*(F15/100+1)</f>
        <v>208.49012500000001</v>
      </c>
      <c r="G37" s="3">
        <f t="shared" si="24"/>
        <v>157.32664832500001</v>
      </c>
      <c r="H37" s="3">
        <f t="shared" si="24"/>
        <v>169.06321629004501</v>
      </c>
      <c r="I37" s="3">
        <f t="shared" si="24"/>
        <v>248.59055323288217</v>
      </c>
      <c r="J37" s="3">
        <f t="shared" si="24"/>
        <v>372.66209835141365</v>
      </c>
      <c r="K37" s="3">
        <f t="shared" si="24"/>
        <v>366.25231025976933</v>
      </c>
      <c r="L37" s="3">
        <f t="shared" si="24"/>
        <v>377.89913372603002</v>
      </c>
      <c r="M37" s="3">
        <f t="shared" si="24"/>
        <v>467.91470737957036</v>
      </c>
      <c r="N37" s="3">
        <f t="shared" si="24"/>
        <v>519.05778489615739</v>
      </c>
      <c r="O37" s="3">
        <f t="shared" si="24"/>
        <v>429.26078810912213</v>
      </c>
      <c r="P37" s="3">
        <f t="shared" si="24"/>
        <v>379.42361060965305</v>
      </c>
      <c r="Q37" s="3">
        <f t="shared" si="24"/>
        <v>421.57757374838548</v>
      </c>
      <c r="R37" s="3">
        <f t="shared" si="24"/>
        <v>515.25211063527672</v>
      </c>
      <c r="S37" s="3">
        <f t="shared" si="24"/>
        <v>762.98532542871772</v>
      </c>
      <c r="T37" s="3">
        <f t="shared" ref="T37" si="25">S37*(T15/100+1)</f>
        <v>804.72891579364295</v>
      </c>
      <c r="U37" s="3">
        <f t="shared" si="4"/>
        <v>745.50086759123087</v>
      </c>
      <c r="V37" s="11"/>
      <c r="W37" s="12"/>
    </row>
    <row r="38" spans="1:23" x14ac:dyDescent="0.25">
      <c r="A38" s="2" t="s">
        <v>167</v>
      </c>
      <c r="B38" s="2" t="s">
        <v>166</v>
      </c>
      <c r="C38" s="2" t="s">
        <v>20</v>
      </c>
      <c r="D38" s="2">
        <v>100</v>
      </c>
      <c r="E38" s="3">
        <f t="shared" si="1"/>
        <v>112.48</v>
      </c>
      <c r="F38" s="3">
        <f t="shared" ref="F38:S38" si="26">E38*(F16/100+1)</f>
        <v>128.36217600000001</v>
      </c>
      <c r="G38" s="3">
        <f t="shared" si="26"/>
        <v>118.49112466560001</v>
      </c>
      <c r="H38" s="3">
        <f t="shared" si="26"/>
        <v>114.04770749064001</v>
      </c>
      <c r="I38" s="3">
        <f t="shared" si="26"/>
        <v>134.66753300494773</v>
      </c>
      <c r="J38" s="3">
        <f t="shared" si="26"/>
        <v>151.2316395645563</v>
      </c>
      <c r="K38" s="3">
        <f t="shared" si="26"/>
        <v>156.76671757261906</v>
      </c>
      <c r="L38" s="3">
        <f t="shared" si="26"/>
        <v>161.87731256548642</v>
      </c>
      <c r="M38" s="3">
        <f t="shared" si="26"/>
        <v>188.08524946983866</v>
      </c>
      <c r="N38" s="3">
        <f t="shared" si="26"/>
        <v>238.43567075291449</v>
      </c>
      <c r="O38" s="3">
        <f t="shared" si="26"/>
        <v>212.13621626886803</v>
      </c>
      <c r="P38" s="3">
        <f t="shared" si="26"/>
        <v>215.93345454008076</v>
      </c>
      <c r="Q38" s="3">
        <f t="shared" si="26"/>
        <v>204.61854152218052</v>
      </c>
      <c r="R38" s="3">
        <f t="shared" si="26"/>
        <v>226.67642029827155</v>
      </c>
      <c r="S38" s="3">
        <f t="shared" si="26"/>
        <v>301.07162144016428</v>
      </c>
      <c r="T38" s="3">
        <f t="shared" ref="T38" si="27">S38*(T16/100+1)</f>
        <v>315.88400028316363</v>
      </c>
      <c r="U38" s="3">
        <f t="shared" si="4"/>
        <v>294.02482746356867</v>
      </c>
      <c r="V38" s="11"/>
      <c r="W38" s="12"/>
    </row>
    <row r="39" spans="1:23" x14ac:dyDescent="0.25">
      <c r="A39" s="2" t="s">
        <v>63</v>
      </c>
      <c r="B39" s="2" t="s">
        <v>233</v>
      </c>
      <c r="C39" s="2" t="s">
        <v>64</v>
      </c>
      <c r="D39" s="2">
        <v>100</v>
      </c>
      <c r="E39" s="3">
        <f t="shared" si="1"/>
        <v>118.95</v>
      </c>
      <c r="F39" s="3">
        <f t="shared" ref="F39:S39" si="28">E39*(F17/100+1)</f>
        <v>124.005375</v>
      </c>
      <c r="G39" s="3">
        <f t="shared" si="28"/>
        <v>122.12049330000001</v>
      </c>
      <c r="H39" s="3">
        <f t="shared" si="28"/>
        <v>129.96062896986001</v>
      </c>
      <c r="I39" s="3">
        <f t="shared" si="28"/>
        <v>138.69398323663461</v>
      </c>
      <c r="J39" s="3">
        <f t="shared" si="28"/>
        <v>171.38415508550938</v>
      </c>
      <c r="K39" s="3">
        <f t="shared" si="28"/>
        <v>142.09460298139581</v>
      </c>
      <c r="L39" s="3">
        <f t="shared" si="28"/>
        <v>138.0733257170223</v>
      </c>
      <c r="M39" s="3">
        <f t="shared" si="28"/>
        <v>161.78051574263503</v>
      </c>
      <c r="N39" s="3">
        <f t="shared" si="28"/>
        <v>183.63706341946502</v>
      </c>
      <c r="O39" s="3">
        <f t="shared" si="28"/>
        <v>173.7206619948139</v>
      </c>
      <c r="P39" s="3">
        <f t="shared" si="28"/>
        <v>172.83468661864035</v>
      </c>
      <c r="Q39" s="3">
        <f t="shared" si="28"/>
        <v>188.06142250974258</v>
      </c>
      <c r="R39" s="3">
        <f t="shared" si="28"/>
        <v>383.25037293260442</v>
      </c>
      <c r="S39" s="3">
        <f t="shared" si="28"/>
        <v>399.19358844660081</v>
      </c>
      <c r="T39" s="3">
        <f t="shared" ref="T39" si="29">S39*(T17/100+1)</f>
        <v>416.08688930239811</v>
      </c>
      <c r="U39" s="3">
        <f t="shared" si="4"/>
        <v>299.58256029772662</v>
      </c>
      <c r="V39" s="11"/>
      <c r="W39" s="12"/>
    </row>
    <row r="40" spans="1:23" x14ac:dyDescent="0.25">
      <c r="A40" s="2" t="s">
        <v>208</v>
      </c>
      <c r="B40" s="2" t="s">
        <v>209</v>
      </c>
      <c r="C40" s="2" t="s">
        <v>20</v>
      </c>
      <c r="D40" s="2">
        <v>100</v>
      </c>
      <c r="E40" s="3">
        <f t="shared" si="1"/>
        <v>114.38999999999999</v>
      </c>
      <c r="F40" s="3">
        <f t="shared" ref="F40:S40" si="30">E40*(F18/100+1)</f>
        <v>140.69969999999998</v>
      </c>
      <c r="G40" s="3">
        <f t="shared" si="30"/>
        <v>126.20763089999998</v>
      </c>
      <c r="H40" s="3">
        <f t="shared" si="30"/>
        <v>150.61618671605999</v>
      </c>
      <c r="I40" s="3">
        <f t="shared" si="30"/>
        <v>148.04064992321537</v>
      </c>
      <c r="J40" s="3">
        <f t="shared" si="30"/>
        <v>152.06735560112685</v>
      </c>
      <c r="K40" s="3">
        <f t="shared" si="30"/>
        <v>162.14942127748157</v>
      </c>
      <c r="L40" s="3">
        <f t="shared" si="30"/>
        <v>187.67174018655717</v>
      </c>
      <c r="M40" s="3">
        <f t="shared" si="30"/>
        <v>197.71217828653801</v>
      </c>
      <c r="N40" s="3">
        <f t="shared" si="30"/>
        <v>178.47478333925787</v>
      </c>
      <c r="O40" s="3">
        <f t="shared" si="30"/>
        <v>175.22654228248336</v>
      </c>
      <c r="P40" s="3">
        <f t="shared" si="30"/>
        <v>182.67367032948891</v>
      </c>
      <c r="Q40" s="3">
        <f t="shared" si="30"/>
        <v>195.07721254486123</v>
      </c>
      <c r="R40" s="3">
        <f t="shared" si="30"/>
        <v>252.87859062190361</v>
      </c>
      <c r="S40" s="3">
        <f t="shared" si="30"/>
        <v>241.1197361579851</v>
      </c>
      <c r="T40" s="3">
        <f t="shared" ref="T40" si="31">S40*(T18/100+1)</f>
        <v>240.51884964063592</v>
      </c>
      <c r="U40" s="3">
        <f t="shared" si="4"/>
        <v>234.86665667408099</v>
      </c>
      <c r="V40" s="11"/>
      <c r="W40" s="12"/>
    </row>
    <row r="41" spans="1:23" x14ac:dyDescent="0.25">
      <c r="A41" s="2" t="s">
        <v>217</v>
      </c>
      <c r="B41" s="2" t="s">
        <v>218</v>
      </c>
      <c r="C41" s="2" t="s">
        <v>20</v>
      </c>
      <c r="D41" s="2">
        <v>100</v>
      </c>
      <c r="E41" s="3">
        <f t="shared" si="1"/>
        <v>83.87</v>
      </c>
      <c r="F41" s="3">
        <f t="shared" ref="F41:S41" si="32">E41*(F19/100+1)</f>
        <v>174.71798399999997</v>
      </c>
      <c r="G41" s="3">
        <f t="shared" si="32"/>
        <v>146.78057835839996</v>
      </c>
      <c r="H41" s="3">
        <f t="shared" si="32"/>
        <v>120.9912307408291</v>
      </c>
      <c r="I41" s="3">
        <f t="shared" si="32"/>
        <v>168.68597389886395</v>
      </c>
      <c r="J41" s="3">
        <f t="shared" si="32"/>
        <v>189.14758253279615</v>
      </c>
      <c r="K41" s="3">
        <f t="shared" si="32"/>
        <v>217.02793619813031</v>
      </c>
      <c r="L41" s="3">
        <f t="shared" si="32"/>
        <v>210.36517855684772</v>
      </c>
      <c r="M41" s="3">
        <f t="shared" si="32"/>
        <v>310.18345578207197</v>
      </c>
      <c r="N41" s="3">
        <f t="shared" si="32"/>
        <v>223.89041838349954</v>
      </c>
      <c r="O41" s="3">
        <f t="shared" si="32"/>
        <v>214.41985368587751</v>
      </c>
      <c r="P41" s="3">
        <f t="shared" si="32"/>
        <v>368.28754069086324</v>
      </c>
      <c r="Q41" s="3">
        <f t="shared" si="32"/>
        <v>256.14398455049536</v>
      </c>
      <c r="R41" s="3">
        <f t="shared" si="32"/>
        <v>391.2855507993367</v>
      </c>
      <c r="S41" s="3">
        <f t="shared" si="32"/>
        <v>464.06466324801329</v>
      </c>
      <c r="T41" s="3">
        <f t="shared" ref="T41" si="33">S41*(T19/100+1)</f>
        <v>519.16033938711178</v>
      </c>
      <c r="U41" s="3">
        <f t="shared" si="4"/>
        <v>504.05277351094679</v>
      </c>
    </row>
    <row r="42" spans="1:23" x14ac:dyDescent="0.25">
      <c r="A42" s="2" t="s">
        <v>227</v>
      </c>
      <c r="B42" s="2" t="s">
        <v>221</v>
      </c>
      <c r="C42" s="2" t="s">
        <v>56</v>
      </c>
      <c r="D42" s="2">
        <v>100</v>
      </c>
      <c r="E42" s="3">
        <f t="shared" si="1"/>
        <v>107.92999999999999</v>
      </c>
      <c r="F42" s="3">
        <f t="shared" ref="F42:S42" si="34">E42*(F20/100+1)</f>
        <v>128.81445499999998</v>
      </c>
      <c r="G42" s="3">
        <f t="shared" si="34"/>
        <v>127.38461454949999</v>
      </c>
      <c r="H42" s="3">
        <f t="shared" si="34"/>
        <v>138.27599909348223</v>
      </c>
      <c r="I42" s="3">
        <f t="shared" si="34"/>
        <v>144.27717745413938</v>
      </c>
      <c r="J42" s="3">
        <f t="shared" si="34"/>
        <v>161.08546862754662</v>
      </c>
      <c r="K42" s="3">
        <f t="shared" si="34"/>
        <v>185.42548293716891</v>
      </c>
      <c r="L42" s="3">
        <f t="shared" si="34"/>
        <v>196.75497994462992</v>
      </c>
      <c r="M42" s="3">
        <f t="shared" si="34"/>
        <v>220.46395502795784</v>
      </c>
      <c r="N42" s="3">
        <f t="shared" si="34"/>
        <v>231.31078161533335</v>
      </c>
      <c r="O42" s="3">
        <f t="shared" si="34"/>
        <v>234.17903530736348</v>
      </c>
      <c r="P42" s="3">
        <f t="shared" si="34"/>
        <v>249.30700098821916</v>
      </c>
      <c r="Q42" s="3">
        <f t="shared" si="34"/>
        <v>253.07153670314125</v>
      </c>
      <c r="R42" s="3">
        <f t="shared" si="34"/>
        <v>265.699806384628</v>
      </c>
      <c r="S42" s="3">
        <f t="shared" si="34"/>
        <v>282.65145403196732</v>
      </c>
      <c r="T42" s="3">
        <f t="shared" ref="T42" si="35">S42*(T20/100+1)</f>
        <v>333.65004146553326</v>
      </c>
      <c r="U42" s="3">
        <f t="shared" si="4"/>
        <v>345.79490297487865</v>
      </c>
    </row>
  </sheetData>
  <mergeCells count="4">
    <mergeCell ref="C22:C23"/>
    <mergeCell ref="B22:B23"/>
    <mergeCell ref="A22:A23"/>
    <mergeCell ref="D22:U22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E2EE-84CA-493C-BCD1-20CA5DC7F4EB}">
  <dimension ref="A1:AM96"/>
  <sheetViews>
    <sheetView zoomScale="85" zoomScaleNormal="85" workbookViewId="0"/>
  </sheetViews>
  <sheetFormatPr defaultRowHeight="15" x14ac:dyDescent="0.25"/>
  <cols>
    <col min="1" max="1" width="24.42578125" bestFit="1" customWidth="1"/>
    <col min="2" max="2" width="13.5703125" bestFit="1" customWidth="1"/>
    <col min="3" max="3" width="8" bestFit="1" customWidth="1"/>
    <col min="4" max="16" width="8.140625" bestFit="1" customWidth="1"/>
    <col min="17" max="18" width="9.5703125" bestFit="1" customWidth="1"/>
    <col min="19" max="19" width="9.5703125" customWidth="1"/>
    <col min="21" max="21" width="24.42578125" bestFit="1" customWidth="1"/>
    <col min="22" max="22" width="8.28515625" bestFit="1" customWidth="1"/>
    <col min="23" max="38" width="7.140625" bestFit="1" customWidth="1"/>
  </cols>
  <sheetData>
    <row r="1" spans="1:19" x14ac:dyDescent="0.25">
      <c r="A1" s="26" t="s">
        <v>1</v>
      </c>
      <c r="B1" s="26" t="s">
        <v>290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>
        <v>2023</v>
      </c>
    </row>
    <row r="2" spans="1:19" x14ac:dyDescent="0.25">
      <c r="A2" s="2" t="s">
        <v>19</v>
      </c>
      <c r="B2" s="2" t="s">
        <v>20</v>
      </c>
      <c r="C2" s="3">
        <v>-1.9</v>
      </c>
      <c r="D2" s="3">
        <v>33.950000000000003</v>
      </c>
      <c r="E2" s="3">
        <v>-13.14</v>
      </c>
      <c r="F2" s="3">
        <v>1.07</v>
      </c>
      <c r="G2" s="3">
        <v>-5.08</v>
      </c>
      <c r="H2" s="3">
        <v>36.67</v>
      </c>
      <c r="I2" s="3">
        <v>-4.87</v>
      </c>
      <c r="J2" s="3">
        <v>8.6300000000000008</v>
      </c>
      <c r="K2" s="3">
        <v>9.65</v>
      </c>
      <c r="L2" s="3">
        <v>16.16</v>
      </c>
      <c r="M2" s="3">
        <v>-10.86</v>
      </c>
      <c r="N2" s="3">
        <v>5.31</v>
      </c>
      <c r="O2" s="3">
        <v>1.17</v>
      </c>
      <c r="P2" s="3">
        <v>76.010000000000005</v>
      </c>
      <c r="Q2" s="3">
        <v>-16.88</v>
      </c>
      <c r="R2" s="3">
        <v>5.9904669947836169</v>
      </c>
      <c r="S2" s="2">
        <v>24.54</v>
      </c>
    </row>
    <row r="3" spans="1:19" x14ac:dyDescent="0.25">
      <c r="A3" s="2" t="s">
        <v>23</v>
      </c>
      <c r="B3" s="2" t="s">
        <v>20</v>
      </c>
      <c r="C3" s="3">
        <v>16.170000000000002</v>
      </c>
      <c r="D3" s="3">
        <v>8.0500000000000007</v>
      </c>
      <c r="E3" s="3">
        <v>-5.18</v>
      </c>
      <c r="F3" s="3">
        <v>14.68</v>
      </c>
      <c r="G3" s="3">
        <v>1.99</v>
      </c>
      <c r="H3" s="3">
        <v>16.93</v>
      </c>
      <c r="I3" s="3">
        <v>5.36</v>
      </c>
      <c r="J3" s="3">
        <v>2.0099999999999998</v>
      </c>
      <c r="K3" s="3">
        <v>13.42</v>
      </c>
      <c r="L3" s="3">
        <v>7.31</v>
      </c>
      <c r="M3" s="3">
        <v>-8.67</v>
      </c>
      <c r="N3" s="3">
        <v>4.08</v>
      </c>
      <c r="O3" s="3">
        <v>12.21</v>
      </c>
      <c r="P3" s="3">
        <v>17.16</v>
      </c>
      <c r="Q3" s="3">
        <v>19.89</v>
      </c>
      <c r="R3" s="3">
        <v>7.7019438398415616</v>
      </c>
      <c r="S3" s="2">
        <v>-7.43</v>
      </c>
    </row>
    <row r="4" spans="1:19" x14ac:dyDescent="0.25">
      <c r="A4" s="2" t="s">
        <v>26</v>
      </c>
      <c r="B4" s="2" t="s">
        <v>20</v>
      </c>
      <c r="C4" s="3">
        <v>26.05</v>
      </c>
      <c r="D4" s="3">
        <v>8.27</v>
      </c>
      <c r="E4" s="3">
        <v>3.77</v>
      </c>
      <c r="F4" s="3">
        <v>5.48</v>
      </c>
      <c r="G4" s="3">
        <v>9.15</v>
      </c>
      <c r="H4" s="3">
        <v>18.77</v>
      </c>
      <c r="I4" s="3">
        <v>9.4</v>
      </c>
      <c r="J4" s="3">
        <v>0.82</v>
      </c>
      <c r="K4" s="3">
        <v>18.55</v>
      </c>
      <c r="L4" s="3">
        <v>9.9600000000000009</v>
      </c>
      <c r="M4" s="3">
        <v>2.94</v>
      </c>
      <c r="N4" s="3">
        <v>-4.03</v>
      </c>
      <c r="O4" s="3">
        <v>14.73</v>
      </c>
      <c r="P4" s="3">
        <v>11.42</v>
      </c>
      <c r="Q4" s="3">
        <v>13.24</v>
      </c>
      <c r="R4" s="3">
        <v>18.457023206957619</v>
      </c>
      <c r="S4" s="2">
        <v>2.83</v>
      </c>
    </row>
    <row r="5" spans="1:19" x14ac:dyDescent="0.25">
      <c r="A5" s="2" t="s">
        <v>28</v>
      </c>
      <c r="B5" s="2" t="s">
        <v>20</v>
      </c>
      <c r="C5" s="3">
        <v>7.89</v>
      </c>
      <c r="D5" s="3">
        <v>11.73</v>
      </c>
      <c r="E5" s="3">
        <v>5.84</v>
      </c>
      <c r="F5" s="3">
        <v>7.06</v>
      </c>
      <c r="G5" s="3">
        <v>8.9700000000000006</v>
      </c>
      <c r="H5" s="3">
        <v>11.84</v>
      </c>
      <c r="I5" s="3">
        <v>25.1</v>
      </c>
      <c r="J5" s="3">
        <v>1.21</v>
      </c>
      <c r="K5" s="3">
        <v>7.07</v>
      </c>
      <c r="L5" s="3">
        <v>29.46</v>
      </c>
      <c r="M5" s="3">
        <v>-19.5</v>
      </c>
      <c r="N5" s="3">
        <v>-1.77</v>
      </c>
      <c r="O5" s="3">
        <v>13.04</v>
      </c>
      <c r="P5" s="3">
        <v>24.79</v>
      </c>
      <c r="Q5" s="3">
        <v>13.85</v>
      </c>
      <c r="R5" s="3">
        <v>23.59823663858964</v>
      </c>
      <c r="S5" s="2">
        <v>4.08</v>
      </c>
    </row>
    <row r="6" spans="1:19" x14ac:dyDescent="0.25">
      <c r="A6" s="2" t="s">
        <v>33</v>
      </c>
      <c r="B6" s="2" t="s">
        <v>20</v>
      </c>
      <c r="C6" s="3">
        <v>68.61</v>
      </c>
      <c r="D6" s="3">
        <v>-18.23</v>
      </c>
      <c r="E6" s="3">
        <v>51.5</v>
      </c>
      <c r="F6" s="3">
        <v>-22.32</v>
      </c>
      <c r="G6" s="3">
        <v>-7.81</v>
      </c>
      <c r="H6" s="3">
        <v>49.98</v>
      </c>
      <c r="I6" s="3">
        <v>24.79</v>
      </c>
      <c r="J6" s="3">
        <v>3.75</v>
      </c>
      <c r="K6" s="3">
        <v>34.18</v>
      </c>
      <c r="L6" s="3">
        <v>-29.03</v>
      </c>
      <c r="M6" s="3">
        <v>-3.91</v>
      </c>
      <c r="N6" s="3">
        <v>23.76</v>
      </c>
      <c r="O6" s="3">
        <v>-2.21</v>
      </c>
      <c r="P6" s="3">
        <v>67.27</v>
      </c>
      <c r="Q6" s="3">
        <v>-22.82</v>
      </c>
      <c r="R6" s="3">
        <v>51.922648308975248</v>
      </c>
      <c r="S6" s="2">
        <v>4.18</v>
      </c>
    </row>
    <row r="7" spans="1:19" x14ac:dyDescent="0.25">
      <c r="A7" s="2" t="s">
        <v>231</v>
      </c>
      <c r="B7" s="2" t="s">
        <v>20</v>
      </c>
      <c r="C7" s="3">
        <v>25.22</v>
      </c>
      <c r="D7" s="3">
        <v>18.78</v>
      </c>
      <c r="E7" s="3">
        <v>-2.35</v>
      </c>
      <c r="F7" s="3">
        <v>33.35</v>
      </c>
      <c r="G7" s="3">
        <v>4.92</v>
      </c>
      <c r="H7" s="3">
        <v>-2.41</v>
      </c>
      <c r="I7" s="3">
        <v>3.28</v>
      </c>
      <c r="J7" s="3">
        <v>21.28</v>
      </c>
      <c r="K7" s="3">
        <v>10.65</v>
      </c>
      <c r="L7" s="3">
        <v>5.37</v>
      </c>
      <c r="M7" s="3">
        <v>-4.59</v>
      </c>
      <c r="N7" s="3">
        <v>3.27</v>
      </c>
      <c r="O7" s="3">
        <v>33.299999999999997</v>
      </c>
      <c r="P7" s="3">
        <v>5.39</v>
      </c>
      <c r="Q7" s="3">
        <v>10.84</v>
      </c>
      <c r="R7" s="3">
        <v>4.3747731157244374</v>
      </c>
      <c r="S7" s="2">
        <v>-10.72</v>
      </c>
    </row>
    <row r="8" spans="1:19" x14ac:dyDescent="0.25">
      <c r="A8" s="2" t="s">
        <v>234</v>
      </c>
      <c r="B8" s="2" t="s">
        <v>20</v>
      </c>
      <c r="C8" s="3">
        <v>16.87</v>
      </c>
      <c r="D8" s="3">
        <v>4.8899999999999997</v>
      </c>
      <c r="E8" s="3">
        <v>-3.45</v>
      </c>
      <c r="F8" s="3">
        <v>18.920000000000002</v>
      </c>
      <c r="G8" s="3">
        <v>7.81</v>
      </c>
      <c r="H8" s="3">
        <v>4.7</v>
      </c>
      <c r="I8" s="3">
        <v>17.149999999999999</v>
      </c>
      <c r="J8" s="3">
        <v>-4.54</v>
      </c>
      <c r="K8" s="3">
        <v>8.1</v>
      </c>
      <c r="L8" s="3">
        <v>12.19</v>
      </c>
      <c r="M8" s="3">
        <v>-8.44</v>
      </c>
      <c r="N8" s="3">
        <v>8.43</v>
      </c>
      <c r="O8" s="3">
        <v>6.05</v>
      </c>
      <c r="P8" s="3">
        <v>26.93</v>
      </c>
      <c r="Q8" s="3">
        <v>-3.72</v>
      </c>
      <c r="R8" s="3">
        <v>26.1830307745991</v>
      </c>
      <c r="S8" s="2">
        <v>-7.83</v>
      </c>
    </row>
    <row r="9" spans="1:19" x14ac:dyDescent="0.25">
      <c r="A9" s="2" t="s">
        <v>232</v>
      </c>
      <c r="B9" s="2" t="s">
        <v>56</v>
      </c>
      <c r="C9" s="3">
        <v>0.87</v>
      </c>
      <c r="D9" s="3">
        <v>2.9</v>
      </c>
      <c r="E9" s="3">
        <v>3.78</v>
      </c>
      <c r="F9" s="3">
        <v>7.34</v>
      </c>
      <c r="G9" s="3">
        <v>9.74</v>
      </c>
      <c r="H9" s="3">
        <v>10.88</v>
      </c>
      <c r="I9" s="3">
        <v>10.74</v>
      </c>
      <c r="J9" s="3">
        <v>8.6300000000000008</v>
      </c>
      <c r="K9" s="3">
        <v>9.5399999999999991</v>
      </c>
      <c r="L9" s="3">
        <v>13.57</v>
      </c>
      <c r="M9" s="3">
        <v>0.99</v>
      </c>
      <c r="N9" s="3">
        <v>1.92</v>
      </c>
      <c r="O9" s="3">
        <v>2.1800000000000002</v>
      </c>
      <c r="P9" s="3">
        <v>6.84</v>
      </c>
      <c r="Q9" s="3">
        <v>7.96</v>
      </c>
      <c r="R9" s="3">
        <v>22.396937445985859</v>
      </c>
      <c r="S9" s="2">
        <v>6.1</v>
      </c>
    </row>
    <row r="10" spans="1:19" x14ac:dyDescent="0.25">
      <c r="A10" s="2" t="s">
        <v>59</v>
      </c>
      <c r="B10" s="2" t="s">
        <v>20</v>
      </c>
      <c r="C10" s="3">
        <v>11.73</v>
      </c>
      <c r="D10" s="3">
        <v>3.56</v>
      </c>
      <c r="E10" s="3">
        <v>-0.3</v>
      </c>
      <c r="F10" s="3">
        <v>2.5</v>
      </c>
      <c r="G10" s="3">
        <v>25.11</v>
      </c>
      <c r="H10" s="3">
        <v>12.24</v>
      </c>
      <c r="I10" s="3">
        <v>-5.45</v>
      </c>
      <c r="J10" s="3">
        <v>6.6</v>
      </c>
      <c r="K10" s="3">
        <v>11.21</v>
      </c>
      <c r="L10" s="3">
        <v>20.34</v>
      </c>
      <c r="M10" s="3">
        <v>6.59</v>
      </c>
      <c r="N10" s="3">
        <v>-8.2200000000000006</v>
      </c>
      <c r="O10" s="3">
        <v>-7.39</v>
      </c>
      <c r="P10" s="3">
        <v>7.7</v>
      </c>
      <c r="Q10" s="3">
        <v>50.24</v>
      </c>
      <c r="R10" s="3">
        <v>13.52465211858747</v>
      </c>
      <c r="S10" s="2">
        <v>-9.07</v>
      </c>
    </row>
    <row r="11" spans="1:19" x14ac:dyDescent="0.25">
      <c r="A11" s="2" t="s">
        <v>62</v>
      </c>
      <c r="B11" s="2" t="s">
        <v>20</v>
      </c>
      <c r="C11" s="3">
        <v>56.7</v>
      </c>
      <c r="D11" s="3">
        <v>14.87</v>
      </c>
      <c r="E11" s="3">
        <v>53.8</v>
      </c>
      <c r="F11" s="3">
        <v>-44.7</v>
      </c>
      <c r="G11" s="3">
        <v>23.33</v>
      </c>
      <c r="H11" s="3">
        <v>30.91</v>
      </c>
      <c r="I11" s="3">
        <v>-7.9</v>
      </c>
      <c r="J11" s="3">
        <v>23.61</v>
      </c>
      <c r="K11" s="3">
        <v>60.61</v>
      </c>
      <c r="L11" s="3">
        <v>-36.5</v>
      </c>
      <c r="M11" s="3">
        <v>-0.72</v>
      </c>
      <c r="N11" s="3">
        <v>36.71</v>
      </c>
      <c r="O11" s="3">
        <v>-9.2200000000000006</v>
      </c>
      <c r="P11" s="3">
        <v>14.49</v>
      </c>
      <c r="Q11" s="3">
        <v>18.3</v>
      </c>
      <c r="R11" s="3">
        <v>130.13371804191391</v>
      </c>
      <c r="S11" s="2">
        <v>-25.32</v>
      </c>
    </row>
    <row r="12" spans="1:19" x14ac:dyDescent="0.25">
      <c r="A12" s="2" t="s">
        <v>68</v>
      </c>
      <c r="B12" s="2" t="s">
        <v>64</v>
      </c>
      <c r="C12" s="3">
        <v>-28.69</v>
      </c>
      <c r="D12" s="3">
        <v>12.72</v>
      </c>
      <c r="E12" s="3">
        <v>63.04</v>
      </c>
      <c r="F12" s="3">
        <v>25.29</v>
      </c>
      <c r="G12" s="3">
        <v>-1.3</v>
      </c>
      <c r="H12" s="3">
        <v>-8.74</v>
      </c>
      <c r="I12" s="3">
        <v>-9.39</v>
      </c>
      <c r="J12" s="3">
        <v>-0.02</v>
      </c>
      <c r="K12" s="3">
        <v>29.99</v>
      </c>
      <c r="L12" s="3">
        <v>25.3</v>
      </c>
      <c r="M12" s="3">
        <v>-22.32</v>
      </c>
      <c r="N12" s="3">
        <v>-6.36</v>
      </c>
      <c r="O12" s="3">
        <v>3.47</v>
      </c>
      <c r="P12" s="3">
        <v>25.24</v>
      </c>
      <c r="Q12" s="3">
        <v>37.549999999999997</v>
      </c>
      <c r="R12" s="3">
        <v>0.91405577925019088</v>
      </c>
      <c r="S12" s="2">
        <v>6.17</v>
      </c>
    </row>
    <row r="13" spans="1:19" x14ac:dyDescent="0.25">
      <c r="A13" s="2" t="s">
        <v>72</v>
      </c>
      <c r="B13" s="2" t="s">
        <v>20</v>
      </c>
      <c r="C13" s="3">
        <v>144.41999999999999</v>
      </c>
      <c r="D13" s="3">
        <v>-29.5</v>
      </c>
      <c r="E13" s="3">
        <v>-35.85</v>
      </c>
      <c r="F13" s="3">
        <v>63.62</v>
      </c>
      <c r="G13" s="3">
        <v>-2.74</v>
      </c>
      <c r="H13" s="3">
        <v>31.53</v>
      </c>
      <c r="I13" s="3">
        <v>-17.32</v>
      </c>
      <c r="J13" s="3">
        <v>-3.72</v>
      </c>
      <c r="K13" s="3">
        <v>30.38</v>
      </c>
      <c r="L13" s="3">
        <v>46.39</v>
      </c>
      <c r="M13" s="3">
        <v>-46.06</v>
      </c>
      <c r="N13" s="3">
        <v>4.55</v>
      </c>
      <c r="O13" s="3">
        <v>55.99</v>
      </c>
      <c r="P13" s="3">
        <v>16.23</v>
      </c>
      <c r="Q13" s="3">
        <v>-8.1199999999999992</v>
      </c>
      <c r="R13" s="3">
        <v>27.770218056801468</v>
      </c>
      <c r="S13" s="2">
        <v>-13.77</v>
      </c>
    </row>
    <row r="14" spans="1:19" x14ac:dyDescent="0.25">
      <c r="A14" s="2" t="s">
        <v>155</v>
      </c>
      <c r="B14" s="2" t="s">
        <v>20</v>
      </c>
      <c r="C14" s="3">
        <v>6.96</v>
      </c>
      <c r="D14" s="3">
        <v>-1.32</v>
      </c>
      <c r="E14" s="3">
        <v>11.89</v>
      </c>
      <c r="F14" s="3">
        <v>31.22</v>
      </c>
      <c r="G14" s="3">
        <v>-17.68</v>
      </c>
      <c r="H14" s="3">
        <v>-1.5</v>
      </c>
      <c r="I14" s="3">
        <v>6.32</v>
      </c>
      <c r="J14" s="3">
        <v>13.8</v>
      </c>
      <c r="K14" s="3">
        <v>10.67</v>
      </c>
      <c r="L14" s="3">
        <v>0.01</v>
      </c>
      <c r="M14" s="3">
        <v>-3.42</v>
      </c>
      <c r="N14" s="3">
        <v>2.8</v>
      </c>
      <c r="O14" s="3">
        <v>18.47</v>
      </c>
      <c r="P14" s="3">
        <v>27.68</v>
      </c>
      <c r="Q14" s="3">
        <v>1.94</v>
      </c>
      <c r="R14" s="3">
        <v>1.709452401335525</v>
      </c>
      <c r="S14" s="2">
        <v>25.45</v>
      </c>
    </row>
    <row r="15" spans="1:19" x14ac:dyDescent="0.25">
      <c r="A15" s="2" t="s">
        <v>161</v>
      </c>
      <c r="B15" s="2" t="s">
        <v>20</v>
      </c>
      <c r="C15" s="3">
        <v>74.25</v>
      </c>
      <c r="D15" s="3">
        <v>19.649999999999999</v>
      </c>
      <c r="E15" s="3">
        <v>-24.54</v>
      </c>
      <c r="F15" s="3">
        <v>7.46</v>
      </c>
      <c r="G15" s="3">
        <v>47.04</v>
      </c>
      <c r="H15" s="3">
        <v>49.91</v>
      </c>
      <c r="I15" s="3">
        <v>-1.72</v>
      </c>
      <c r="J15" s="3">
        <v>3.18</v>
      </c>
      <c r="K15" s="3">
        <v>23.82</v>
      </c>
      <c r="L15" s="3">
        <v>10.93</v>
      </c>
      <c r="M15" s="3">
        <v>-17.3</v>
      </c>
      <c r="N15" s="3">
        <v>-11.61</v>
      </c>
      <c r="O15" s="3">
        <v>11.11</v>
      </c>
      <c r="P15" s="3">
        <v>22.22</v>
      </c>
      <c r="Q15" s="3">
        <v>48.08</v>
      </c>
      <c r="R15" s="3">
        <v>5.4710869231291781</v>
      </c>
      <c r="S15" s="2">
        <v>-7.36</v>
      </c>
    </row>
    <row r="16" spans="1:19" x14ac:dyDescent="0.25">
      <c r="A16" s="2" t="s">
        <v>166</v>
      </c>
      <c r="B16" s="2" t="s">
        <v>20</v>
      </c>
      <c r="C16" s="3">
        <v>12.48</v>
      </c>
      <c r="D16" s="3">
        <v>14.12</v>
      </c>
      <c r="E16" s="3">
        <v>-7.69</v>
      </c>
      <c r="F16" s="3">
        <v>-3.75</v>
      </c>
      <c r="G16" s="3">
        <v>18.079999999999998</v>
      </c>
      <c r="H16" s="3">
        <v>12.3</v>
      </c>
      <c r="I16" s="3">
        <v>3.66</v>
      </c>
      <c r="J16" s="3">
        <v>3.26</v>
      </c>
      <c r="K16" s="3">
        <v>16.190000000000001</v>
      </c>
      <c r="L16" s="3">
        <v>26.77</v>
      </c>
      <c r="M16" s="3">
        <v>-11.03</v>
      </c>
      <c r="N16" s="3">
        <v>1.79</v>
      </c>
      <c r="O16" s="3">
        <v>-5.24</v>
      </c>
      <c r="P16" s="3">
        <v>10.78</v>
      </c>
      <c r="Q16" s="3">
        <v>32.82</v>
      </c>
      <c r="R16" s="3">
        <v>4.9198854319596421</v>
      </c>
      <c r="S16" s="2">
        <v>-6.92</v>
      </c>
    </row>
    <row r="17" spans="1:19" x14ac:dyDescent="0.25">
      <c r="A17" s="2" t="s">
        <v>233</v>
      </c>
      <c r="B17" s="2" t="s">
        <v>64</v>
      </c>
      <c r="C17" s="3">
        <v>18.95</v>
      </c>
      <c r="D17" s="3">
        <v>4.25</v>
      </c>
      <c r="E17" s="3">
        <v>-1.52</v>
      </c>
      <c r="F17" s="3">
        <v>6.42</v>
      </c>
      <c r="G17" s="3">
        <v>6.72</v>
      </c>
      <c r="H17" s="3">
        <v>23.57</v>
      </c>
      <c r="I17" s="3">
        <v>-17.09</v>
      </c>
      <c r="J17" s="3">
        <v>-2.83</v>
      </c>
      <c r="K17" s="3">
        <v>17.170000000000002</v>
      </c>
      <c r="L17" s="3">
        <v>13.51</v>
      </c>
      <c r="M17" s="3">
        <v>-5.4</v>
      </c>
      <c r="N17" s="3">
        <v>-0.51</v>
      </c>
      <c r="O17" s="3">
        <v>8.81</v>
      </c>
      <c r="P17" s="3">
        <v>103.79</v>
      </c>
      <c r="Q17" s="3">
        <v>4.16</v>
      </c>
      <c r="R17" s="3">
        <v>4.2318567594071084</v>
      </c>
      <c r="S17" s="2">
        <v>-28</v>
      </c>
    </row>
    <row r="18" spans="1:19" x14ac:dyDescent="0.25">
      <c r="A18" s="2" t="s">
        <v>209</v>
      </c>
      <c r="B18" s="2" t="s">
        <v>20</v>
      </c>
      <c r="C18" s="3">
        <v>14.39</v>
      </c>
      <c r="D18" s="3">
        <v>23</v>
      </c>
      <c r="E18" s="3">
        <v>-10.3</v>
      </c>
      <c r="F18" s="3">
        <v>19.34</v>
      </c>
      <c r="G18" s="3">
        <v>-1.71</v>
      </c>
      <c r="H18" s="3">
        <v>2.72</v>
      </c>
      <c r="I18" s="3">
        <v>6.63</v>
      </c>
      <c r="J18" s="3">
        <v>15.74</v>
      </c>
      <c r="K18" s="3">
        <v>5.35</v>
      </c>
      <c r="L18" s="3">
        <v>-9.73</v>
      </c>
      <c r="M18" s="3">
        <v>-1.82</v>
      </c>
      <c r="N18" s="3">
        <v>4.25</v>
      </c>
      <c r="O18" s="3">
        <v>6.79</v>
      </c>
      <c r="P18" s="3">
        <v>29.63</v>
      </c>
      <c r="Q18" s="3">
        <v>-4.6500000000000004</v>
      </c>
      <c r="R18" s="3">
        <v>-0.24920669163120121</v>
      </c>
      <c r="S18" s="2">
        <v>-2.35</v>
      </c>
    </row>
    <row r="19" spans="1:19" x14ac:dyDescent="0.25">
      <c r="A19" s="2" t="s">
        <v>218</v>
      </c>
      <c r="B19" s="2" t="s">
        <v>20</v>
      </c>
      <c r="C19" s="3">
        <v>-16.13</v>
      </c>
      <c r="D19" s="3">
        <v>108.32</v>
      </c>
      <c r="E19" s="3">
        <v>-15.99</v>
      </c>
      <c r="F19" s="3">
        <v>-17.57</v>
      </c>
      <c r="G19" s="3">
        <v>39.42</v>
      </c>
      <c r="H19" s="3">
        <v>12.13</v>
      </c>
      <c r="I19" s="3">
        <v>14.74</v>
      </c>
      <c r="J19" s="3">
        <v>-3.07</v>
      </c>
      <c r="K19" s="3">
        <v>47.45</v>
      </c>
      <c r="L19" s="3">
        <v>-27.82</v>
      </c>
      <c r="M19" s="3">
        <v>-4.2300000000000004</v>
      </c>
      <c r="N19" s="3">
        <v>71.760000000000005</v>
      </c>
      <c r="O19" s="3">
        <v>-30.45</v>
      </c>
      <c r="P19" s="3">
        <v>52.76</v>
      </c>
      <c r="Q19" s="3">
        <v>18.600000000000001</v>
      </c>
      <c r="R19" s="3">
        <v>11.872413588546239</v>
      </c>
      <c r="S19" s="2">
        <v>-2.91</v>
      </c>
    </row>
    <row r="20" spans="1:19" x14ac:dyDescent="0.25">
      <c r="A20" s="2" t="s">
        <v>221</v>
      </c>
      <c r="B20" s="2" t="s">
        <v>56</v>
      </c>
      <c r="C20" s="3">
        <v>7.93</v>
      </c>
      <c r="D20" s="3">
        <v>19.350000000000001</v>
      </c>
      <c r="E20" s="3">
        <v>-1.1100000000000001</v>
      </c>
      <c r="F20" s="3">
        <v>8.5500000000000007</v>
      </c>
      <c r="G20" s="3">
        <v>4.34</v>
      </c>
      <c r="H20" s="3">
        <v>11.65</v>
      </c>
      <c r="I20" s="3">
        <v>15.11</v>
      </c>
      <c r="J20" s="3">
        <v>6.11</v>
      </c>
      <c r="K20" s="3">
        <v>12.05</v>
      </c>
      <c r="L20" s="3">
        <v>4.92</v>
      </c>
      <c r="M20" s="3">
        <v>1.24</v>
      </c>
      <c r="N20" s="3">
        <v>6.46</v>
      </c>
      <c r="O20" s="3">
        <v>1.51</v>
      </c>
      <c r="P20" s="3">
        <v>4.99</v>
      </c>
      <c r="Q20" s="3">
        <v>6.38</v>
      </c>
      <c r="R20" s="3">
        <v>18.042924140697369</v>
      </c>
      <c r="S20" s="2">
        <v>3.64</v>
      </c>
    </row>
    <row r="22" spans="1:19" x14ac:dyDescent="0.25">
      <c r="A22" s="39" t="s">
        <v>1</v>
      </c>
      <c r="B22" s="39" t="s">
        <v>290</v>
      </c>
      <c r="C22" s="40" t="s">
        <v>246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</row>
    <row r="23" spans="1:19" x14ac:dyDescent="0.25">
      <c r="A23" s="39"/>
      <c r="B23" s="39"/>
      <c r="C23" s="6" t="s">
        <v>2</v>
      </c>
      <c r="D23" s="6" t="s">
        <v>3</v>
      </c>
      <c r="E23" s="6" t="s">
        <v>4</v>
      </c>
      <c r="F23" s="6" t="s">
        <v>5</v>
      </c>
      <c r="G23" s="6" t="s">
        <v>6</v>
      </c>
      <c r="H23" s="6" t="s">
        <v>7</v>
      </c>
      <c r="I23" s="6" t="s">
        <v>8</v>
      </c>
      <c r="J23" s="6" t="s">
        <v>9</v>
      </c>
      <c r="K23" s="6" t="s">
        <v>10</v>
      </c>
      <c r="L23" s="6" t="s">
        <v>11</v>
      </c>
      <c r="M23" s="6" t="s">
        <v>12</v>
      </c>
      <c r="N23" s="6" t="s">
        <v>13</v>
      </c>
      <c r="O23" s="6" t="s">
        <v>14</v>
      </c>
      <c r="P23" s="6" t="s">
        <v>15</v>
      </c>
      <c r="Q23" s="6" t="s">
        <v>16</v>
      </c>
      <c r="R23" s="6" t="s">
        <v>17</v>
      </c>
      <c r="S23" s="6" t="s">
        <v>313</v>
      </c>
    </row>
    <row r="24" spans="1:19" x14ac:dyDescent="0.25">
      <c r="A24" s="2" t="s">
        <v>19</v>
      </c>
      <c r="B24" s="2" t="s">
        <v>20</v>
      </c>
      <c r="C24" s="3">
        <v>100</v>
      </c>
      <c r="D24" s="3">
        <f t="shared" ref="D24:R39" si="0">C24*(D2/100+1)</f>
        <v>133.95000000000002</v>
      </c>
      <c r="E24" s="3">
        <f t="shared" si="0"/>
        <v>116.34897000000002</v>
      </c>
      <c r="F24" s="3">
        <f>E24*(F2/100+1)</f>
        <v>117.59390397900002</v>
      </c>
      <c r="G24" s="3">
        <f t="shared" si="0"/>
        <v>111.62013365686683</v>
      </c>
      <c r="H24" s="3">
        <f t="shared" si="0"/>
        <v>152.55123666883989</v>
      </c>
      <c r="I24" s="3">
        <f>H24*(I2/100+1)</f>
        <v>145.1219914430674</v>
      </c>
      <c r="J24" s="3">
        <f t="shared" si="0"/>
        <v>157.64601930460412</v>
      </c>
      <c r="K24" s="3">
        <f t="shared" si="0"/>
        <v>172.85886016749842</v>
      </c>
      <c r="L24" s="3">
        <f t="shared" si="0"/>
        <v>200.79285197056615</v>
      </c>
      <c r="M24" s="3">
        <f>L24*(M2/100+1)</f>
        <v>178.98674824656266</v>
      </c>
      <c r="N24" s="3">
        <f>M24*(N2/100+1)</f>
        <v>188.49094457845513</v>
      </c>
      <c r="O24" s="3">
        <f t="shared" si="0"/>
        <v>190.69628863002305</v>
      </c>
      <c r="P24" s="3">
        <f>O24*(P2/100+1)</f>
        <v>335.64453761770358</v>
      </c>
      <c r="Q24" s="3">
        <f>P24*(Q2/100+1)</f>
        <v>278.98773966783523</v>
      </c>
      <c r="R24" s="3">
        <f>Q24*(R2/100+1)</f>
        <v>295.70040813212978</v>
      </c>
      <c r="S24" s="3">
        <f>R24*(S2/100+1)</f>
        <v>368.26528828775446</v>
      </c>
    </row>
    <row r="25" spans="1:19" x14ac:dyDescent="0.25">
      <c r="A25" s="2" t="s">
        <v>23</v>
      </c>
      <c r="B25" s="2" t="s">
        <v>20</v>
      </c>
      <c r="C25" s="3">
        <v>100</v>
      </c>
      <c r="D25" s="3">
        <f t="shared" si="0"/>
        <v>108.05</v>
      </c>
      <c r="E25" s="3">
        <f t="shared" si="0"/>
        <v>102.45301000000001</v>
      </c>
      <c r="F25" s="3">
        <f t="shared" si="0"/>
        <v>117.49311186800001</v>
      </c>
      <c r="G25" s="3">
        <f t="shared" si="0"/>
        <v>119.83122479417322</v>
      </c>
      <c r="H25" s="3">
        <f t="shared" si="0"/>
        <v>140.11865115182675</v>
      </c>
      <c r="I25" s="3">
        <f t="shared" si="0"/>
        <v>147.62901085356469</v>
      </c>
      <c r="J25" s="3">
        <f t="shared" si="0"/>
        <v>150.59635397172136</v>
      </c>
      <c r="K25" s="3">
        <f t="shared" si="0"/>
        <v>170.80638467472633</v>
      </c>
      <c r="L25" s="3">
        <f t="shared" si="0"/>
        <v>183.29233139444881</v>
      </c>
      <c r="M25" s="3">
        <f t="shared" si="0"/>
        <v>167.4008862625501</v>
      </c>
      <c r="N25" s="3">
        <f t="shared" si="0"/>
        <v>174.23084242206212</v>
      </c>
      <c r="O25" s="3">
        <f t="shared" si="0"/>
        <v>195.50442828179592</v>
      </c>
      <c r="P25" s="3">
        <f t="shared" si="0"/>
        <v>229.05298817495211</v>
      </c>
      <c r="Q25" s="3">
        <f t="shared" si="0"/>
        <v>274.61162752295007</v>
      </c>
      <c r="R25" s="3">
        <f>Q25*(R3/100+1)</f>
        <v>295.76206085244257</v>
      </c>
      <c r="S25" s="3">
        <f t="shared" ref="S25:S42" si="1">R25*(S3/100+1)</f>
        <v>273.78693973110609</v>
      </c>
    </row>
    <row r="26" spans="1:19" x14ac:dyDescent="0.25">
      <c r="A26" s="2" t="s">
        <v>26</v>
      </c>
      <c r="B26" s="2" t="s">
        <v>20</v>
      </c>
      <c r="C26" s="3">
        <v>100</v>
      </c>
      <c r="D26" s="3">
        <f t="shared" si="0"/>
        <v>108.27</v>
      </c>
      <c r="E26" s="3">
        <f t="shared" si="0"/>
        <v>112.35177900000001</v>
      </c>
      <c r="F26" s="3">
        <f t="shared" si="0"/>
        <v>118.50865648920001</v>
      </c>
      <c r="G26" s="3">
        <f t="shared" si="0"/>
        <v>129.3521985579618</v>
      </c>
      <c r="H26" s="3">
        <f t="shared" si="0"/>
        <v>153.63160622729123</v>
      </c>
      <c r="I26" s="3">
        <f t="shared" si="0"/>
        <v>168.07297721265661</v>
      </c>
      <c r="J26" s="3">
        <f t="shared" si="0"/>
        <v>169.4511756258004</v>
      </c>
      <c r="K26" s="3">
        <f t="shared" si="0"/>
        <v>200.88436870438639</v>
      </c>
      <c r="L26" s="3">
        <f t="shared" si="0"/>
        <v>220.89245182734325</v>
      </c>
      <c r="M26" s="3">
        <f t="shared" si="0"/>
        <v>227.38668991106715</v>
      </c>
      <c r="N26" s="3">
        <f t="shared" si="0"/>
        <v>218.22300630765113</v>
      </c>
      <c r="O26" s="3">
        <f t="shared" si="0"/>
        <v>250.36725513676814</v>
      </c>
      <c r="P26" s="3">
        <f t="shared" si="0"/>
        <v>278.95919567338706</v>
      </c>
      <c r="Q26" s="3">
        <f t="shared" si="0"/>
        <v>315.89339318054351</v>
      </c>
      <c r="R26" s="3">
        <f>Q26*(R4/100+1)</f>
        <v>374.19791006912226</v>
      </c>
      <c r="S26" s="3">
        <f t="shared" si="1"/>
        <v>384.7877109240784</v>
      </c>
    </row>
    <row r="27" spans="1:19" x14ac:dyDescent="0.25">
      <c r="A27" s="2" t="s">
        <v>28</v>
      </c>
      <c r="B27" s="2" t="s">
        <v>20</v>
      </c>
      <c r="C27" s="3">
        <v>100</v>
      </c>
      <c r="D27" s="3">
        <f t="shared" si="0"/>
        <v>111.72999999999999</v>
      </c>
      <c r="E27" s="3">
        <f t="shared" si="0"/>
        <v>118.25503199999999</v>
      </c>
      <c r="F27" s="3">
        <f t="shared" si="0"/>
        <v>126.60383725919998</v>
      </c>
      <c r="G27" s="3">
        <f t="shared" si="0"/>
        <v>137.96020146135024</v>
      </c>
      <c r="H27" s="3">
        <f t="shared" si="0"/>
        <v>154.29468931437412</v>
      </c>
      <c r="I27" s="3">
        <f t="shared" si="0"/>
        <v>193.02265633228203</v>
      </c>
      <c r="J27" s="3">
        <f t="shared" si="0"/>
        <v>195.35823047390264</v>
      </c>
      <c r="K27" s="3">
        <f t="shared" si="0"/>
        <v>209.17005736840756</v>
      </c>
      <c r="L27" s="3">
        <f t="shared" si="0"/>
        <v>270.79155626914041</v>
      </c>
      <c r="M27" s="3">
        <f t="shared" si="0"/>
        <v>217.98720279665801</v>
      </c>
      <c r="N27" s="3">
        <f t="shared" si="0"/>
        <v>214.12882930715716</v>
      </c>
      <c r="O27" s="3">
        <f t="shared" si="0"/>
        <v>242.05122864881048</v>
      </c>
      <c r="P27" s="3">
        <f t="shared" si="0"/>
        <v>302.0557282308506</v>
      </c>
      <c r="Q27" s="3">
        <f t="shared" si="0"/>
        <v>343.89044659082344</v>
      </c>
      <c r="R27" s="3">
        <f>Q27*(R5/100+1)</f>
        <v>425.0425279548287</v>
      </c>
      <c r="S27" s="3">
        <f t="shared" si="1"/>
        <v>442.38426309538568</v>
      </c>
    </row>
    <row r="28" spans="1:19" x14ac:dyDescent="0.25">
      <c r="A28" s="2" t="s">
        <v>33</v>
      </c>
      <c r="B28" s="2" t="s">
        <v>20</v>
      </c>
      <c r="C28" s="3">
        <v>100</v>
      </c>
      <c r="D28" s="3">
        <f t="shared" si="0"/>
        <v>81.77</v>
      </c>
      <c r="E28" s="3">
        <f t="shared" si="0"/>
        <v>123.88155</v>
      </c>
      <c r="F28" s="3">
        <f t="shared" si="0"/>
        <v>96.231188039999992</v>
      </c>
      <c r="G28" s="3">
        <f t="shared" si="0"/>
        <v>88.715532254075981</v>
      </c>
      <c r="H28" s="3">
        <f t="shared" si="0"/>
        <v>133.05555527466316</v>
      </c>
      <c r="I28" s="3">
        <f t="shared" si="0"/>
        <v>166.04002742725217</v>
      </c>
      <c r="J28" s="3">
        <f t="shared" si="0"/>
        <v>172.26652845577414</v>
      </c>
      <c r="K28" s="3">
        <f t="shared" si="0"/>
        <v>231.14722788195775</v>
      </c>
      <c r="L28" s="3">
        <f t="shared" si="0"/>
        <v>164.04518762782541</v>
      </c>
      <c r="M28" s="3">
        <f t="shared" si="0"/>
        <v>157.63102079157744</v>
      </c>
      <c r="N28" s="3">
        <f t="shared" si="0"/>
        <v>195.08415133165624</v>
      </c>
      <c r="O28" s="3">
        <f t="shared" si="0"/>
        <v>190.77279158722664</v>
      </c>
      <c r="P28" s="3">
        <f t="shared" si="0"/>
        <v>319.10564848795394</v>
      </c>
      <c r="Q28" s="3">
        <f t="shared" si="0"/>
        <v>246.28573950300287</v>
      </c>
      <c r="R28" s="3">
        <f t="shared" si="0"/>
        <v>374.16381786030598</v>
      </c>
      <c r="S28" s="3">
        <f t="shared" si="1"/>
        <v>389.80386544686678</v>
      </c>
    </row>
    <row r="29" spans="1:19" x14ac:dyDescent="0.25">
      <c r="A29" s="2" t="s">
        <v>231</v>
      </c>
      <c r="B29" s="2" t="s">
        <v>20</v>
      </c>
      <c r="C29" s="3">
        <v>100</v>
      </c>
      <c r="D29" s="3">
        <f t="shared" si="0"/>
        <v>118.78</v>
      </c>
      <c r="E29" s="3">
        <f t="shared" si="0"/>
        <v>115.98867</v>
      </c>
      <c r="F29" s="3">
        <f t="shared" si="0"/>
        <v>154.670891445</v>
      </c>
      <c r="G29" s="3">
        <f t="shared" si="0"/>
        <v>162.28069930409399</v>
      </c>
      <c r="H29" s="3">
        <f t="shared" si="0"/>
        <v>158.36973445086531</v>
      </c>
      <c r="I29" s="3">
        <f t="shared" si="0"/>
        <v>163.56426174085368</v>
      </c>
      <c r="J29" s="3">
        <f t="shared" si="0"/>
        <v>198.37073663930735</v>
      </c>
      <c r="K29" s="3">
        <f t="shared" si="0"/>
        <v>219.49722009139359</v>
      </c>
      <c r="L29" s="3">
        <f t="shared" si="0"/>
        <v>231.28422081030143</v>
      </c>
      <c r="M29" s="3">
        <f t="shared" si="0"/>
        <v>220.6682750751086</v>
      </c>
      <c r="N29" s="3">
        <f t="shared" si="0"/>
        <v>227.88412767006463</v>
      </c>
      <c r="O29" s="3">
        <f t="shared" si="0"/>
        <v>303.76954218419615</v>
      </c>
      <c r="P29" s="3">
        <f t="shared" si="0"/>
        <v>320.14272050792437</v>
      </c>
      <c r="Q29" s="3">
        <f t="shared" si="0"/>
        <v>354.84619141098341</v>
      </c>
      <c r="R29" s="3">
        <f t="shared" si="0"/>
        <v>370.36990719500318</v>
      </c>
      <c r="S29" s="3">
        <f t="shared" si="1"/>
        <v>330.66625314369884</v>
      </c>
    </row>
    <row r="30" spans="1:19" x14ac:dyDescent="0.25">
      <c r="A30" s="2" t="s">
        <v>234</v>
      </c>
      <c r="B30" s="2" t="s">
        <v>20</v>
      </c>
      <c r="C30" s="3">
        <v>100</v>
      </c>
      <c r="D30" s="3">
        <f t="shared" si="0"/>
        <v>104.89</v>
      </c>
      <c r="E30" s="3">
        <f t="shared" si="0"/>
        <v>101.27129500000001</v>
      </c>
      <c r="F30" s="3">
        <f t="shared" si="0"/>
        <v>120.43182401400001</v>
      </c>
      <c r="G30" s="3">
        <f t="shared" si="0"/>
        <v>129.83754946949341</v>
      </c>
      <c r="H30" s="3">
        <f t="shared" si="0"/>
        <v>135.9399142945596</v>
      </c>
      <c r="I30" s="3">
        <f t="shared" si="0"/>
        <v>159.25360959607656</v>
      </c>
      <c r="J30" s="3">
        <f t="shared" si="0"/>
        <v>152.02349572041467</v>
      </c>
      <c r="K30" s="3">
        <f t="shared" si="0"/>
        <v>164.33739887376825</v>
      </c>
      <c r="L30" s="3">
        <f t="shared" si="0"/>
        <v>184.37012779648057</v>
      </c>
      <c r="M30" s="3">
        <f t="shared" si="0"/>
        <v>168.8092890104576</v>
      </c>
      <c r="N30" s="3">
        <f t="shared" si="0"/>
        <v>183.03991207403919</v>
      </c>
      <c r="O30" s="3">
        <f t="shared" si="0"/>
        <v>194.11382675451856</v>
      </c>
      <c r="P30" s="3">
        <f t="shared" si="0"/>
        <v>246.38868029951038</v>
      </c>
      <c r="Q30" s="3">
        <f t="shared" si="0"/>
        <v>237.22302139236859</v>
      </c>
      <c r="R30" s="3">
        <f t="shared" si="0"/>
        <v>299.33519808796626</v>
      </c>
      <c r="S30" s="3">
        <f t="shared" si="1"/>
        <v>275.8972520776785</v>
      </c>
    </row>
    <row r="31" spans="1:19" x14ac:dyDescent="0.25">
      <c r="A31" s="2" t="s">
        <v>232</v>
      </c>
      <c r="B31" s="2" t="s">
        <v>56</v>
      </c>
      <c r="C31" s="3">
        <v>100</v>
      </c>
      <c r="D31" s="3">
        <f t="shared" si="0"/>
        <v>102.89999999999999</v>
      </c>
      <c r="E31" s="3">
        <f t="shared" si="0"/>
        <v>106.78962</v>
      </c>
      <c r="F31" s="3">
        <f t="shared" si="0"/>
        <v>114.62797810799999</v>
      </c>
      <c r="G31" s="3">
        <f t="shared" si="0"/>
        <v>125.79274317571918</v>
      </c>
      <c r="H31" s="3">
        <f t="shared" si="0"/>
        <v>139.47899363323742</v>
      </c>
      <c r="I31" s="3">
        <f t="shared" si="0"/>
        <v>154.45903754944712</v>
      </c>
      <c r="J31" s="3">
        <f t="shared" si="0"/>
        <v>167.7888524899644</v>
      </c>
      <c r="K31" s="3">
        <f t="shared" si="0"/>
        <v>183.795909017507</v>
      </c>
      <c r="L31" s="3">
        <f t="shared" si="0"/>
        <v>208.73701387118268</v>
      </c>
      <c r="M31" s="3">
        <f t="shared" si="0"/>
        <v>210.80351030850738</v>
      </c>
      <c r="N31" s="3">
        <f>M31*(N9/100+1)</f>
        <v>214.85093770643076</v>
      </c>
      <c r="O31" s="3">
        <f t="shared" si="0"/>
        <v>219.53468814843094</v>
      </c>
      <c r="P31" s="3">
        <f t="shared" si="0"/>
        <v>234.55086081778362</v>
      </c>
      <c r="Q31" s="3">
        <f t="shared" si="0"/>
        <v>253.22110933887922</v>
      </c>
      <c r="R31" s="3">
        <f t="shared" si="0"/>
        <v>309.93488279753944</v>
      </c>
      <c r="S31" s="3">
        <f t="shared" si="1"/>
        <v>328.84091064818932</v>
      </c>
    </row>
    <row r="32" spans="1:19" x14ac:dyDescent="0.25">
      <c r="A32" s="2" t="s">
        <v>59</v>
      </c>
      <c r="B32" s="2" t="s">
        <v>20</v>
      </c>
      <c r="C32" s="3">
        <v>100</v>
      </c>
      <c r="D32" s="3">
        <f t="shared" si="0"/>
        <v>103.56</v>
      </c>
      <c r="E32" s="3">
        <f t="shared" si="0"/>
        <v>103.24932</v>
      </c>
      <c r="F32" s="3">
        <f t="shared" si="0"/>
        <v>105.83055299999999</v>
      </c>
      <c r="G32" s="3">
        <f t="shared" si="0"/>
        <v>132.40460485829999</v>
      </c>
      <c r="H32" s="3">
        <f t="shared" si="0"/>
        <v>148.61092849295591</v>
      </c>
      <c r="I32" s="3">
        <f t="shared" si="0"/>
        <v>140.5116328900898</v>
      </c>
      <c r="J32" s="3">
        <f t="shared" si="0"/>
        <v>149.78540066083573</v>
      </c>
      <c r="K32" s="3">
        <f t="shared" si="0"/>
        <v>166.57634407491543</v>
      </c>
      <c r="L32" s="3">
        <f t="shared" si="0"/>
        <v>200.45797245975322</v>
      </c>
      <c r="M32" s="3">
        <f t="shared" si="0"/>
        <v>213.66815284485097</v>
      </c>
      <c r="N32" s="3">
        <f t="shared" si="0"/>
        <v>196.10463068100421</v>
      </c>
      <c r="O32" s="3">
        <f t="shared" si="0"/>
        <v>181.61249847367802</v>
      </c>
      <c r="P32" s="3">
        <f t="shared" si="0"/>
        <v>195.5966608561512</v>
      </c>
      <c r="Q32" s="3">
        <f t="shared" si="0"/>
        <v>293.86442327028158</v>
      </c>
      <c r="R32" s="3">
        <f t="shared" si="0"/>
        <v>333.60856421788054</v>
      </c>
      <c r="S32" s="3">
        <f t="shared" si="1"/>
        <v>303.35026744331878</v>
      </c>
    </row>
    <row r="33" spans="1:39" x14ac:dyDescent="0.25">
      <c r="A33" s="2" t="s">
        <v>62</v>
      </c>
      <c r="B33" s="2" t="s">
        <v>20</v>
      </c>
      <c r="C33" s="3">
        <v>100</v>
      </c>
      <c r="D33" s="3">
        <f t="shared" si="0"/>
        <v>114.87</v>
      </c>
      <c r="E33" s="3">
        <f t="shared" si="0"/>
        <v>176.67005999999998</v>
      </c>
      <c r="F33" s="3">
        <f t="shared" si="0"/>
        <v>97.698543179999973</v>
      </c>
      <c r="G33" s="3">
        <f t="shared" si="0"/>
        <v>120.49161330389397</v>
      </c>
      <c r="H33" s="3">
        <f t="shared" si="0"/>
        <v>157.73557097612758</v>
      </c>
      <c r="I33" s="3">
        <f t="shared" si="0"/>
        <v>145.2744608690135</v>
      </c>
      <c r="J33" s="3">
        <f t="shared" si="0"/>
        <v>179.57376108018758</v>
      </c>
      <c r="K33" s="3">
        <f t="shared" si="0"/>
        <v>288.41341767088926</v>
      </c>
      <c r="L33" s="3">
        <f t="shared" si="0"/>
        <v>183.14252022101468</v>
      </c>
      <c r="M33" s="3">
        <f t="shared" si="0"/>
        <v>181.82389407542337</v>
      </c>
      <c r="N33" s="3">
        <f t="shared" si="0"/>
        <v>248.57144559051127</v>
      </c>
      <c r="O33" s="3">
        <f t="shared" si="0"/>
        <v>225.65315830706612</v>
      </c>
      <c r="P33" s="3">
        <f t="shared" si="0"/>
        <v>258.35030094576001</v>
      </c>
      <c r="Q33" s="3">
        <f t="shared" si="0"/>
        <v>305.62840601883408</v>
      </c>
      <c r="R33" s="3">
        <f t="shared" si="0"/>
        <v>703.35401416337959</v>
      </c>
      <c r="S33" s="3">
        <f t="shared" si="1"/>
        <v>525.26477777721186</v>
      </c>
    </row>
    <row r="34" spans="1:39" x14ac:dyDescent="0.25">
      <c r="A34" s="2" t="s">
        <v>68</v>
      </c>
      <c r="B34" s="2" t="s">
        <v>64</v>
      </c>
      <c r="C34" s="3">
        <v>100</v>
      </c>
      <c r="D34" s="3">
        <f t="shared" si="0"/>
        <v>112.72</v>
      </c>
      <c r="E34" s="3">
        <f t="shared" si="0"/>
        <v>183.77868799999999</v>
      </c>
      <c r="F34" s="3">
        <f t="shared" si="0"/>
        <v>230.25631819519998</v>
      </c>
      <c r="G34" s="3">
        <f t="shared" si="0"/>
        <v>227.26298605866239</v>
      </c>
      <c r="H34" s="3">
        <f t="shared" si="0"/>
        <v>207.40020107713528</v>
      </c>
      <c r="I34" s="3">
        <f t="shared" si="0"/>
        <v>187.92532219599227</v>
      </c>
      <c r="J34" s="3">
        <f t="shared" si="0"/>
        <v>187.88773713155308</v>
      </c>
      <c r="K34" s="3">
        <f t="shared" si="0"/>
        <v>244.23526949730586</v>
      </c>
      <c r="L34" s="3">
        <f t="shared" si="0"/>
        <v>306.02679268012429</v>
      </c>
      <c r="M34" s="3">
        <f t="shared" si="0"/>
        <v>237.72161255392052</v>
      </c>
      <c r="N34" s="3">
        <f t="shared" si="0"/>
        <v>222.60251799549118</v>
      </c>
      <c r="O34" s="3">
        <f t="shared" si="0"/>
        <v>230.32682536993471</v>
      </c>
      <c r="P34" s="3">
        <f t="shared" si="0"/>
        <v>288.46131609330621</v>
      </c>
      <c r="Q34" s="3">
        <f t="shared" si="0"/>
        <v>396.77854028634266</v>
      </c>
      <c r="R34" s="3">
        <f t="shared" si="0"/>
        <v>400.4053174646545</v>
      </c>
      <c r="S34" s="3">
        <f t="shared" si="1"/>
        <v>425.11032555222374</v>
      </c>
    </row>
    <row r="35" spans="1:39" x14ac:dyDescent="0.25">
      <c r="A35" s="2" t="s">
        <v>72</v>
      </c>
      <c r="B35" s="2" t="s">
        <v>20</v>
      </c>
      <c r="C35" s="3">
        <v>100</v>
      </c>
      <c r="D35" s="3">
        <f t="shared" si="0"/>
        <v>70.5</v>
      </c>
      <c r="E35" s="3">
        <f t="shared" si="0"/>
        <v>45.225749999999998</v>
      </c>
      <c r="F35" s="3">
        <f t="shared" si="0"/>
        <v>73.998372149999994</v>
      </c>
      <c r="G35" s="3">
        <f t="shared" si="0"/>
        <v>71.970816753089991</v>
      </c>
      <c r="H35" s="3">
        <f t="shared" si="0"/>
        <v>94.663215275339269</v>
      </c>
      <c r="I35" s="3">
        <f t="shared" si="0"/>
        <v>78.267546389650505</v>
      </c>
      <c r="J35" s="3">
        <f t="shared" si="0"/>
        <v>75.355993663955502</v>
      </c>
      <c r="K35" s="3">
        <f t="shared" si="0"/>
        <v>98.249144539065185</v>
      </c>
      <c r="L35" s="3">
        <f t="shared" si="0"/>
        <v>143.82692269073752</v>
      </c>
      <c r="M35" s="3">
        <f t="shared" si="0"/>
        <v>77.58024209938381</v>
      </c>
      <c r="N35" s="3">
        <f t="shared" si="0"/>
        <v>81.110143114905782</v>
      </c>
      <c r="O35" s="3">
        <f t="shared" si="0"/>
        <v>126.52371224494154</v>
      </c>
      <c r="P35" s="3">
        <f t="shared" si="0"/>
        <v>147.05851074229557</v>
      </c>
      <c r="Q35" s="3">
        <f t="shared" si="0"/>
        <v>135.11735967002119</v>
      </c>
      <c r="R35" s="3">
        <f t="shared" si="0"/>
        <v>172.63974508297881</v>
      </c>
      <c r="S35" s="3">
        <f t="shared" si="1"/>
        <v>148.86725218505265</v>
      </c>
    </row>
    <row r="36" spans="1:39" x14ac:dyDescent="0.25">
      <c r="A36" s="2" t="s">
        <v>155</v>
      </c>
      <c r="B36" s="2" t="s">
        <v>20</v>
      </c>
      <c r="C36" s="3">
        <v>100</v>
      </c>
      <c r="D36" s="3">
        <f t="shared" si="0"/>
        <v>98.68</v>
      </c>
      <c r="E36" s="3">
        <f t="shared" si="0"/>
        <v>110.41305200000001</v>
      </c>
      <c r="F36" s="3">
        <f t="shared" si="0"/>
        <v>144.88400683440003</v>
      </c>
      <c r="G36" s="3">
        <f t="shared" si="0"/>
        <v>119.26851442607811</v>
      </c>
      <c r="H36" s="3">
        <f t="shared" si="0"/>
        <v>117.47948670968694</v>
      </c>
      <c r="I36" s="3">
        <f t="shared" si="0"/>
        <v>124.90419026973915</v>
      </c>
      <c r="J36" s="3">
        <f t="shared" si="0"/>
        <v>142.14096852696315</v>
      </c>
      <c r="K36" s="3">
        <f t="shared" si="0"/>
        <v>157.30740986879013</v>
      </c>
      <c r="L36" s="3">
        <f t="shared" si="0"/>
        <v>157.323140609777</v>
      </c>
      <c r="M36" s="3">
        <f t="shared" si="0"/>
        <v>151.94268920092262</v>
      </c>
      <c r="N36" s="3">
        <f t="shared" si="0"/>
        <v>156.19708449854846</v>
      </c>
      <c r="O36" s="3">
        <f t="shared" si="0"/>
        <v>185.04668600543033</v>
      </c>
      <c r="P36" s="3">
        <f t="shared" si="0"/>
        <v>236.26760869173344</v>
      </c>
      <c r="Q36" s="3">
        <f t="shared" si="0"/>
        <v>240.8512003003531</v>
      </c>
      <c r="R36" s="3">
        <f t="shared" si="0"/>
        <v>244.96843692753293</v>
      </c>
      <c r="S36" s="3">
        <f t="shared" si="1"/>
        <v>307.31290412559008</v>
      </c>
    </row>
    <row r="37" spans="1:39" x14ac:dyDescent="0.25">
      <c r="A37" s="2" t="s">
        <v>161</v>
      </c>
      <c r="B37" s="2" t="s">
        <v>20</v>
      </c>
      <c r="C37" s="3">
        <v>100</v>
      </c>
      <c r="D37" s="3">
        <f t="shared" si="0"/>
        <v>119.64999999999999</v>
      </c>
      <c r="E37" s="3">
        <f t="shared" si="0"/>
        <v>90.287890000000004</v>
      </c>
      <c r="F37" s="3">
        <f t="shared" si="0"/>
        <v>97.023366594000009</v>
      </c>
      <c r="G37" s="3">
        <f t="shared" si="0"/>
        <v>142.66315823981762</v>
      </c>
      <c r="H37" s="3">
        <f t="shared" si="0"/>
        <v>213.86634051731056</v>
      </c>
      <c r="I37" s="3">
        <f t="shared" si="0"/>
        <v>210.18783946041282</v>
      </c>
      <c r="J37" s="3">
        <f t="shared" si="0"/>
        <v>216.87181275525396</v>
      </c>
      <c r="K37" s="3">
        <f t="shared" si="0"/>
        <v>268.53067855355545</v>
      </c>
      <c r="L37" s="3">
        <f t="shared" si="0"/>
        <v>297.88108171945902</v>
      </c>
      <c r="M37" s="3">
        <f t="shared" si="0"/>
        <v>246.3476545819926</v>
      </c>
      <c r="N37" s="3">
        <f t="shared" si="0"/>
        <v>217.74669188502327</v>
      </c>
      <c r="O37" s="3">
        <f t="shared" si="0"/>
        <v>241.93834935344935</v>
      </c>
      <c r="P37" s="3">
        <f t="shared" si="0"/>
        <v>295.69705057978581</v>
      </c>
      <c r="Q37" s="3">
        <f t="shared" si="0"/>
        <v>437.86819249854682</v>
      </c>
      <c r="R37" s="3">
        <f t="shared" si="0"/>
        <v>461.82434191887694</v>
      </c>
      <c r="S37" s="3">
        <f t="shared" si="1"/>
        <v>427.83407035364758</v>
      </c>
    </row>
    <row r="38" spans="1:39" x14ac:dyDescent="0.25">
      <c r="A38" s="2" t="s">
        <v>166</v>
      </c>
      <c r="B38" s="2" t="s">
        <v>20</v>
      </c>
      <c r="C38" s="3">
        <v>100</v>
      </c>
      <c r="D38" s="3">
        <f t="shared" si="0"/>
        <v>114.12</v>
      </c>
      <c r="E38" s="3">
        <f t="shared" si="0"/>
        <v>105.34417200000001</v>
      </c>
      <c r="F38" s="3">
        <f t="shared" si="0"/>
        <v>101.39376555000001</v>
      </c>
      <c r="G38" s="3">
        <f t="shared" si="0"/>
        <v>119.72575836144001</v>
      </c>
      <c r="H38" s="3">
        <f t="shared" si="0"/>
        <v>134.45202663989713</v>
      </c>
      <c r="I38" s="3">
        <f t="shared" si="0"/>
        <v>139.37297081491735</v>
      </c>
      <c r="J38" s="3">
        <f t="shared" si="0"/>
        <v>143.91652966348366</v>
      </c>
      <c r="K38" s="3">
        <f t="shared" si="0"/>
        <v>167.21661581600165</v>
      </c>
      <c r="L38" s="3">
        <f t="shared" si="0"/>
        <v>211.9805038699453</v>
      </c>
      <c r="M38" s="3">
        <f t="shared" si="0"/>
        <v>188.59905429309035</v>
      </c>
      <c r="N38" s="3">
        <f t="shared" si="0"/>
        <v>191.97497736493668</v>
      </c>
      <c r="O38" s="3">
        <f t="shared" si="0"/>
        <v>181.91548855101399</v>
      </c>
      <c r="P38" s="3">
        <f t="shared" si="0"/>
        <v>201.52597821681329</v>
      </c>
      <c r="Q38" s="3">
        <f t="shared" si="0"/>
        <v>267.66680426757142</v>
      </c>
      <c r="R38" s="3">
        <f t="shared" si="0"/>
        <v>280.83570437692362</v>
      </c>
      <c r="S38" s="3">
        <f t="shared" si="1"/>
        <v>261.4018736340405</v>
      </c>
    </row>
    <row r="39" spans="1:39" x14ac:dyDescent="0.25">
      <c r="A39" s="2" t="s">
        <v>233</v>
      </c>
      <c r="B39" s="2" t="s">
        <v>64</v>
      </c>
      <c r="C39" s="3">
        <v>100</v>
      </c>
      <c r="D39" s="3">
        <f t="shared" si="0"/>
        <v>104.25</v>
      </c>
      <c r="E39" s="3">
        <f t="shared" si="0"/>
        <v>102.66540000000001</v>
      </c>
      <c r="F39" s="3">
        <f t="shared" si="0"/>
        <v>109.25651868000001</v>
      </c>
      <c r="G39" s="3">
        <f t="shared" si="0"/>
        <v>116.598556735296</v>
      </c>
      <c r="H39" s="3">
        <f t="shared" si="0"/>
        <v>144.08083655780527</v>
      </c>
      <c r="I39" s="3">
        <f t="shared" si="0"/>
        <v>119.45742159007634</v>
      </c>
      <c r="J39" s="3">
        <f t="shared" si="0"/>
        <v>116.07677655907717</v>
      </c>
      <c r="K39" s="3">
        <f t="shared" si="0"/>
        <v>136.00715909427072</v>
      </c>
      <c r="L39" s="3">
        <f t="shared" si="0"/>
        <v>154.3817262879067</v>
      </c>
      <c r="M39" s="3">
        <f t="shared" si="0"/>
        <v>146.04511306835974</v>
      </c>
      <c r="N39" s="3">
        <f t="shared" si="0"/>
        <v>145.3002829917111</v>
      </c>
      <c r="O39" s="3">
        <f t="shared" si="0"/>
        <v>158.10123792328085</v>
      </c>
      <c r="P39" s="3">
        <f t="shared" si="0"/>
        <v>322.19451276385405</v>
      </c>
      <c r="Q39" s="3">
        <f t="shared" si="0"/>
        <v>335.59780449483043</v>
      </c>
      <c r="R39" s="3">
        <f t="shared" si="0"/>
        <v>349.7998228687668</v>
      </c>
      <c r="S39" s="3">
        <f t="shared" si="1"/>
        <v>251.85587246551208</v>
      </c>
    </row>
    <row r="40" spans="1:39" x14ac:dyDescent="0.25">
      <c r="A40" s="2" t="s">
        <v>209</v>
      </c>
      <c r="B40" s="2" t="s">
        <v>20</v>
      </c>
      <c r="C40" s="3">
        <v>100</v>
      </c>
      <c r="D40" s="3">
        <f t="shared" ref="D40:R42" si="2">C40*(D18/100+1)</f>
        <v>123</v>
      </c>
      <c r="E40" s="3">
        <f t="shared" si="2"/>
        <v>110.331</v>
      </c>
      <c r="F40" s="3">
        <f t="shared" si="2"/>
        <v>131.66901540000001</v>
      </c>
      <c r="G40" s="3">
        <f t="shared" si="2"/>
        <v>129.41747523666001</v>
      </c>
      <c r="H40" s="3">
        <f t="shared" si="2"/>
        <v>132.93763056309717</v>
      </c>
      <c r="I40" s="3">
        <f t="shared" si="2"/>
        <v>141.75139546943052</v>
      </c>
      <c r="J40" s="3">
        <f t="shared" si="2"/>
        <v>164.06306511631888</v>
      </c>
      <c r="K40" s="3">
        <f t="shared" si="2"/>
        <v>172.84043910004195</v>
      </c>
      <c r="L40" s="3">
        <f t="shared" si="2"/>
        <v>156.02306437560787</v>
      </c>
      <c r="M40" s="3">
        <f t="shared" si="2"/>
        <v>153.18344460397182</v>
      </c>
      <c r="N40" s="3">
        <f t="shared" si="2"/>
        <v>159.69374099964062</v>
      </c>
      <c r="O40" s="3">
        <f t="shared" si="2"/>
        <v>170.53694601351623</v>
      </c>
      <c r="P40" s="3">
        <f t="shared" si="2"/>
        <v>221.06704311732108</v>
      </c>
      <c r="Q40" s="3">
        <f t="shared" si="2"/>
        <v>210.78742561236564</v>
      </c>
      <c r="R40" s="3">
        <f t="shared" si="2"/>
        <v>210.26212924262248</v>
      </c>
      <c r="S40" s="3">
        <f t="shared" si="1"/>
        <v>205.32096920542085</v>
      </c>
    </row>
    <row r="41" spans="1:39" x14ac:dyDescent="0.25">
      <c r="A41" s="2" t="s">
        <v>218</v>
      </c>
      <c r="B41" s="2" t="s">
        <v>20</v>
      </c>
      <c r="C41" s="3">
        <v>100</v>
      </c>
      <c r="D41" s="3">
        <f t="shared" si="2"/>
        <v>208.31999999999996</v>
      </c>
      <c r="E41" s="3">
        <f t="shared" si="2"/>
        <v>175.00963199999995</v>
      </c>
      <c r="F41" s="3">
        <f t="shared" si="2"/>
        <v>144.26043965759996</v>
      </c>
      <c r="G41" s="3">
        <f t="shared" si="2"/>
        <v>201.12790497062588</v>
      </c>
      <c r="H41" s="3">
        <f t="shared" si="2"/>
        <v>225.52471984356279</v>
      </c>
      <c r="I41" s="3">
        <f t="shared" si="2"/>
        <v>258.76706354850393</v>
      </c>
      <c r="J41" s="3">
        <f t="shared" si="2"/>
        <v>250.82291469756487</v>
      </c>
      <c r="K41" s="3">
        <f t="shared" si="2"/>
        <v>369.8383877215594</v>
      </c>
      <c r="L41" s="3">
        <f t="shared" si="2"/>
        <v>266.94934825742155</v>
      </c>
      <c r="M41" s="3">
        <f t="shared" si="2"/>
        <v>255.65739082613263</v>
      </c>
      <c r="N41" s="3">
        <f t="shared" si="2"/>
        <v>439.11713448296541</v>
      </c>
      <c r="O41" s="3">
        <f t="shared" si="2"/>
        <v>305.40596703290242</v>
      </c>
      <c r="P41" s="3">
        <f t="shared" si="2"/>
        <v>466.53815523946179</v>
      </c>
      <c r="Q41" s="3">
        <f t="shared" si="2"/>
        <v>553.31425211400165</v>
      </c>
      <c r="R41" s="3">
        <f t="shared" si="2"/>
        <v>619.00600856934739</v>
      </c>
      <c r="S41" s="3">
        <f t="shared" si="1"/>
        <v>600.99293371997942</v>
      </c>
    </row>
    <row r="42" spans="1:39" x14ac:dyDescent="0.25">
      <c r="A42" s="2" t="s">
        <v>221</v>
      </c>
      <c r="B42" s="2" t="s">
        <v>56</v>
      </c>
      <c r="C42" s="3">
        <v>100</v>
      </c>
      <c r="D42" s="3">
        <f t="shared" si="2"/>
        <v>119.35</v>
      </c>
      <c r="E42" s="3">
        <f t="shared" si="2"/>
        <v>118.02521499999999</v>
      </c>
      <c r="F42" s="3">
        <f t="shared" si="2"/>
        <v>128.11637088249998</v>
      </c>
      <c r="G42" s="3">
        <f t="shared" si="2"/>
        <v>133.67662137880049</v>
      </c>
      <c r="H42" s="3">
        <f t="shared" si="2"/>
        <v>149.24994776943075</v>
      </c>
      <c r="I42" s="3">
        <f t="shared" si="2"/>
        <v>171.80161487739173</v>
      </c>
      <c r="J42" s="3">
        <f t="shared" si="2"/>
        <v>182.29869354640036</v>
      </c>
      <c r="K42" s="3">
        <f t="shared" si="2"/>
        <v>204.2656861187416</v>
      </c>
      <c r="L42" s="3">
        <f t="shared" si="2"/>
        <v>214.31555787578367</v>
      </c>
      <c r="M42" s="3">
        <f t="shared" si="2"/>
        <v>216.97307079344338</v>
      </c>
      <c r="N42" s="3">
        <f t="shared" si="2"/>
        <v>230.98953116669983</v>
      </c>
      <c r="O42" s="3">
        <f t="shared" si="2"/>
        <v>234.47747308731698</v>
      </c>
      <c r="P42" s="3">
        <f t="shared" si="2"/>
        <v>246.17789899437412</v>
      </c>
      <c r="Q42" s="3">
        <f t="shared" si="2"/>
        <v>261.88404895021523</v>
      </c>
      <c r="R42" s="3">
        <f t="shared" si="2"/>
        <v>309.13558923888934</v>
      </c>
      <c r="S42" s="3">
        <f t="shared" si="1"/>
        <v>320.38812468718493</v>
      </c>
    </row>
    <row r="44" spans="1:39" x14ac:dyDescent="0.25">
      <c r="A44" s="41" t="s">
        <v>1</v>
      </c>
      <c r="B44" s="45" t="s">
        <v>244</v>
      </c>
      <c r="C44" s="41" t="s">
        <v>299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U44" s="41" t="s">
        <v>1</v>
      </c>
      <c r="V44" s="45" t="s">
        <v>244</v>
      </c>
      <c r="W44" s="41" t="s">
        <v>300</v>
      </c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</row>
    <row r="45" spans="1:39" x14ac:dyDescent="0.25">
      <c r="A45" s="41"/>
      <c r="B45" s="46"/>
      <c r="C45" s="13" t="s">
        <v>2</v>
      </c>
      <c r="D45" s="13" t="s">
        <v>3</v>
      </c>
      <c r="E45" s="13" t="s">
        <v>4</v>
      </c>
      <c r="F45" s="13" t="s">
        <v>5</v>
      </c>
      <c r="G45" s="13" t="s">
        <v>6</v>
      </c>
      <c r="H45" s="13" t="s">
        <v>7</v>
      </c>
      <c r="I45" s="13" t="s">
        <v>8</v>
      </c>
      <c r="J45" s="13" t="s">
        <v>9</v>
      </c>
      <c r="K45" s="13" t="s">
        <v>10</v>
      </c>
      <c r="L45" s="13" t="s">
        <v>11</v>
      </c>
      <c r="M45" s="13" t="s">
        <v>12</v>
      </c>
      <c r="N45" s="13" t="s">
        <v>13</v>
      </c>
      <c r="O45" s="13" t="s">
        <v>14</v>
      </c>
      <c r="P45" s="13" t="s">
        <v>15</v>
      </c>
      <c r="Q45" s="13" t="s">
        <v>16</v>
      </c>
      <c r="R45" s="13" t="s">
        <v>17</v>
      </c>
      <c r="S45" s="13" t="s">
        <v>313</v>
      </c>
      <c r="U45" s="41"/>
      <c r="V45" s="46"/>
      <c r="W45" s="13" t="s">
        <v>2</v>
      </c>
      <c r="X45" s="13" t="s">
        <v>3</v>
      </c>
      <c r="Y45" s="13" t="s">
        <v>4</v>
      </c>
      <c r="Z45" s="13" t="s">
        <v>5</v>
      </c>
      <c r="AA45" s="13" t="s">
        <v>6</v>
      </c>
      <c r="AB45" s="13" t="s">
        <v>7</v>
      </c>
      <c r="AC45" s="13" t="s">
        <v>8</v>
      </c>
      <c r="AD45" s="13" t="s">
        <v>9</v>
      </c>
      <c r="AE45" s="13" t="s">
        <v>10</v>
      </c>
      <c r="AF45" s="13" t="s">
        <v>11</v>
      </c>
      <c r="AG45" s="13" t="s">
        <v>12</v>
      </c>
      <c r="AH45" s="13" t="s">
        <v>13</v>
      </c>
      <c r="AI45" s="13" t="s">
        <v>14</v>
      </c>
      <c r="AJ45" s="13" t="s">
        <v>15</v>
      </c>
      <c r="AK45" s="13" t="s">
        <v>16</v>
      </c>
      <c r="AL45" s="13" t="s">
        <v>17</v>
      </c>
      <c r="AM45" s="13" t="s">
        <v>313</v>
      </c>
    </row>
    <row r="46" spans="1:39" x14ac:dyDescent="0.25">
      <c r="A46" s="2" t="s">
        <v>19</v>
      </c>
      <c r="B46" s="2" t="s">
        <v>20</v>
      </c>
      <c r="C46" s="3">
        <f>$S$68</f>
        <v>247.95516792233187</v>
      </c>
      <c r="D46" s="3">
        <f t="shared" ref="D46:S46" si="3">D24/D$68*$S$68</f>
        <v>313.62361010353089</v>
      </c>
      <c r="E46" s="3">
        <f t="shared" si="3"/>
        <v>261.15344505865721</v>
      </c>
      <c r="F46" s="3">
        <f t="shared" si="3"/>
        <v>249.22203277781506</v>
      </c>
      <c r="G46" s="3">
        <f t="shared" si="3"/>
        <v>222.11653193869944</v>
      </c>
      <c r="H46" s="3">
        <f t="shared" si="3"/>
        <v>286.82038438721821</v>
      </c>
      <c r="I46" s="3">
        <f t="shared" si="3"/>
        <v>257.62484319902308</v>
      </c>
      <c r="J46" s="3">
        <f t="shared" si="3"/>
        <v>263.0058444898782</v>
      </c>
      <c r="K46" s="3">
        <f t="shared" si="3"/>
        <v>260.57469768880469</v>
      </c>
      <c r="L46" s="3">
        <f t="shared" si="3"/>
        <v>284.77683501555259</v>
      </c>
      <c r="M46" s="3">
        <f t="shared" si="3"/>
        <v>246.58225284024212</v>
      </c>
      <c r="N46" s="3">
        <f t="shared" si="3"/>
        <v>250.30055982824808</v>
      </c>
      <c r="O46" s="3">
        <f t="shared" si="3"/>
        <v>242.77482435329301</v>
      </c>
      <c r="P46" s="3">
        <f t="shared" si="3"/>
        <v>408.83884957952216</v>
      </c>
      <c r="Q46" s="3">
        <f t="shared" si="3"/>
        <v>308.76232731918725</v>
      </c>
      <c r="R46" s="3">
        <f t="shared" si="3"/>
        <v>309.36176698783419</v>
      </c>
      <c r="S46" s="3">
        <f t="shared" si="3"/>
        <v>368.26528828775446</v>
      </c>
      <c r="U46" s="2" t="s">
        <v>19</v>
      </c>
      <c r="V46" s="2" t="s">
        <v>20</v>
      </c>
      <c r="W46" s="3">
        <v>100</v>
      </c>
      <c r="X46" s="3">
        <f>D46/$C46*100</f>
        <v>126.48399818864378</v>
      </c>
      <c r="Y46" s="3">
        <f t="shared" ref="Y46:AM61" si="4">E46/$C46*100</f>
        <v>105.32284817732031</v>
      </c>
      <c r="Z46" s="3">
        <f t="shared" si="4"/>
        <v>100.51092496522598</v>
      </c>
      <c r="AA46" s="3">
        <f t="shared" si="4"/>
        <v>89.579311373043865</v>
      </c>
      <c r="AB46" s="3">
        <f t="shared" si="4"/>
        <v>115.67429176433228</v>
      </c>
      <c r="AC46" s="3">
        <f t="shared" si="4"/>
        <v>103.89976759013149</v>
      </c>
      <c r="AD46" s="3">
        <f t="shared" si="4"/>
        <v>106.06991848311091</v>
      </c>
      <c r="AE46" s="3">
        <f t="shared" si="4"/>
        <v>105.08944010815119</v>
      </c>
      <c r="AF46" s="3">
        <f t="shared" si="4"/>
        <v>114.8501309336511</v>
      </c>
      <c r="AG46" s="3">
        <f t="shared" si="4"/>
        <v>99.446305114915049</v>
      </c>
      <c r="AH46" s="3">
        <f t="shared" si="4"/>
        <v>100.94589353614556</v>
      </c>
      <c r="AI46" s="3">
        <f t="shared" si="4"/>
        <v>97.910774107897808</v>
      </c>
      <c r="AJ46" s="3">
        <f t="shared" si="4"/>
        <v>164.88418168706394</v>
      </c>
      <c r="AK46" s="3">
        <f t="shared" si="4"/>
        <v>124.52344910024311</v>
      </c>
      <c r="AL46" s="3">
        <f>R46/$C46*100</f>
        <v>124.76520234687626</v>
      </c>
      <c r="AM46" s="3">
        <f>S46/$C46*100</f>
        <v>148.52091665341206</v>
      </c>
    </row>
    <row r="47" spans="1:39" x14ac:dyDescent="0.25">
      <c r="A47" s="2" t="s">
        <v>23</v>
      </c>
      <c r="B47" s="2" t="s">
        <v>20</v>
      </c>
      <c r="C47" s="3">
        <f t="shared" ref="C47:C64" si="5">$S$68</f>
        <v>247.95516792233187</v>
      </c>
      <c r="D47" s="3">
        <f t="shared" ref="D47:S64" si="6">D25/D$68*$S$68</f>
        <v>252.9826881051624</v>
      </c>
      <c r="E47" s="3">
        <f t="shared" si="6"/>
        <v>229.96298564679222</v>
      </c>
      <c r="F47" s="3">
        <f t="shared" si="6"/>
        <v>249.00841953817067</v>
      </c>
      <c r="G47" s="3">
        <f t="shared" si="6"/>
        <v>238.45604907686842</v>
      </c>
      <c r="H47" s="3">
        <f t="shared" si="6"/>
        <v>263.44516282374042</v>
      </c>
      <c r="I47" s="3">
        <f t="shared" si="6"/>
        <v>262.07537806354532</v>
      </c>
      <c r="J47" s="3">
        <f t="shared" si="6"/>
        <v>251.24466464896287</v>
      </c>
      <c r="K47" s="3">
        <f t="shared" si="6"/>
        <v>257.4807100243915</v>
      </c>
      <c r="L47" s="3">
        <f t="shared" si="6"/>
        <v>259.95651491012478</v>
      </c>
      <c r="M47" s="3">
        <f t="shared" si="6"/>
        <v>230.62091504791312</v>
      </c>
      <c r="N47" s="3">
        <f t="shared" si="6"/>
        <v>231.36431033925717</v>
      </c>
      <c r="O47" s="3">
        <f t="shared" si="6"/>
        <v>248.89605129384441</v>
      </c>
      <c r="P47" s="3">
        <f t="shared" si="6"/>
        <v>279.00278325059793</v>
      </c>
      <c r="Q47" s="3">
        <f t="shared" si="6"/>
        <v>303.91918054838931</v>
      </c>
      <c r="R47" s="3">
        <f t="shared" si="6"/>
        <v>309.42626806382549</v>
      </c>
      <c r="S47" s="3">
        <f t="shared" si="6"/>
        <v>273.78693973110609</v>
      </c>
      <c r="U47" s="2" t="s">
        <v>23</v>
      </c>
      <c r="V47" s="2" t="s">
        <v>20</v>
      </c>
      <c r="W47" s="3">
        <v>100</v>
      </c>
      <c r="X47" s="3">
        <f>D47/$C47*100</f>
        <v>102.02759241719266</v>
      </c>
      <c r="Y47" s="3">
        <f t="shared" si="4"/>
        <v>92.743776051816184</v>
      </c>
      <c r="Z47" s="3">
        <f t="shared" si="4"/>
        <v>100.42477502068789</v>
      </c>
      <c r="AA47" s="3">
        <f t="shared" si="4"/>
        <v>96.169017599004462</v>
      </c>
      <c r="AB47" s="3">
        <f t="shared" si="4"/>
        <v>106.24709500156922</v>
      </c>
      <c r="AC47" s="3">
        <f t="shared" si="4"/>
        <v>105.69466257127434</v>
      </c>
      <c r="AD47" s="3">
        <f t="shared" si="4"/>
        <v>101.32664979487799</v>
      </c>
      <c r="AE47" s="3">
        <f t="shared" si="4"/>
        <v>103.84163886636289</v>
      </c>
      <c r="AF47" s="3">
        <f t="shared" si="4"/>
        <v>104.84012778937203</v>
      </c>
      <c r="AG47" s="3">
        <f t="shared" si="4"/>
        <v>93.009118132255082</v>
      </c>
      <c r="AH47" s="3">
        <f t="shared" si="4"/>
        <v>93.308928496190276</v>
      </c>
      <c r="AI47" s="3">
        <f t="shared" si="4"/>
        <v>100.37945705241653</v>
      </c>
      <c r="AJ47" s="3">
        <f t="shared" si="4"/>
        <v>112.52146329048938</v>
      </c>
      <c r="AK47" s="3">
        <f t="shared" si="4"/>
        <v>122.57021424275669</v>
      </c>
      <c r="AL47" s="3">
        <f t="shared" si="4"/>
        <v>124.79121554778342</v>
      </c>
      <c r="AM47" s="3">
        <f t="shared" si="4"/>
        <v>110.41792031407292</v>
      </c>
    </row>
    <row r="48" spans="1:39" x14ac:dyDescent="0.25">
      <c r="A48" s="2" t="s">
        <v>26</v>
      </c>
      <c r="B48" s="2" t="s">
        <v>20</v>
      </c>
      <c r="C48" s="3">
        <f t="shared" si="5"/>
        <v>247.95516792233187</v>
      </c>
      <c r="D48" s="3">
        <f t="shared" si="6"/>
        <v>253.49778473989758</v>
      </c>
      <c r="E48" s="3">
        <f t="shared" si="6"/>
        <v>252.18146876864401</v>
      </c>
      <c r="F48" s="3">
        <f t="shared" si="6"/>
        <v>251.1607087836849</v>
      </c>
      <c r="G48" s="3">
        <f t="shared" si="6"/>
        <v>257.40214422842143</v>
      </c>
      <c r="H48" s="3">
        <f t="shared" si="6"/>
        <v>288.85164954639833</v>
      </c>
      <c r="I48" s="3">
        <f t="shared" si="6"/>
        <v>298.36811064841612</v>
      </c>
      <c r="J48" s="3">
        <f t="shared" si="6"/>
        <v>282.7007604876751</v>
      </c>
      <c r="K48" s="3">
        <f t="shared" si="6"/>
        <v>302.82152499923774</v>
      </c>
      <c r="L48" s="3">
        <f t="shared" si="6"/>
        <v>313.28333002330868</v>
      </c>
      <c r="M48" s="3">
        <f t="shared" si="6"/>
        <v>313.26074591241854</v>
      </c>
      <c r="N48" s="3">
        <f t="shared" si="6"/>
        <v>289.78230635092115</v>
      </c>
      <c r="O48" s="3">
        <f t="shared" si="6"/>
        <v>318.74173758867471</v>
      </c>
      <c r="P48" s="3">
        <f t="shared" si="6"/>
        <v>339.79208316101864</v>
      </c>
      <c r="Q48" s="3">
        <f t="shared" si="6"/>
        <v>349.60668658524821</v>
      </c>
      <c r="R48" s="3">
        <f t="shared" si="6"/>
        <v>391.48585351431575</v>
      </c>
      <c r="S48" s="3">
        <f t="shared" si="6"/>
        <v>384.7877109240784</v>
      </c>
      <c r="U48" s="2" t="s">
        <v>26</v>
      </c>
      <c r="V48" s="2" t="s">
        <v>20</v>
      </c>
      <c r="W48" s="3">
        <v>100</v>
      </c>
      <c r="X48" s="3">
        <f t="shared" ref="X48:AA64" si="7">D48/$C48*100</f>
        <v>102.23533022683434</v>
      </c>
      <c r="Y48" s="3">
        <f t="shared" si="4"/>
        <v>101.70446169028264</v>
      </c>
      <c r="Z48" s="3">
        <f t="shared" si="4"/>
        <v>101.29279050249806</v>
      </c>
      <c r="AA48" s="3">
        <f t="shared" si="4"/>
        <v>103.80995338199553</v>
      </c>
      <c r="AB48" s="3">
        <f t="shared" si="4"/>
        <v>116.49349838793303</v>
      </c>
      <c r="AC48" s="3">
        <f t="shared" si="4"/>
        <v>120.33147489867014</v>
      </c>
      <c r="AD48" s="3">
        <f t="shared" si="4"/>
        <v>114.01285274934327</v>
      </c>
      <c r="AE48" s="3">
        <f t="shared" si="4"/>
        <v>122.12753117293038</v>
      </c>
      <c r="AF48" s="3">
        <f t="shared" si="4"/>
        <v>126.3467636703744</v>
      </c>
      <c r="AG48" s="3">
        <f t="shared" si="4"/>
        <v>126.33765552752772</v>
      </c>
      <c r="AH48" s="3">
        <f t="shared" si="4"/>
        <v>116.86883107904853</v>
      </c>
      <c r="AI48" s="3">
        <f t="shared" si="4"/>
        <v>128.5481324142095</v>
      </c>
      <c r="AJ48" s="3">
        <f t="shared" si="4"/>
        <v>137.03770968284607</v>
      </c>
      <c r="AK48" s="3">
        <f t="shared" si="4"/>
        <v>140.99592660829603</v>
      </c>
      <c r="AL48" s="3">
        <f t="shared" si="4"/>
        <v>157.88574071460476</v>
      </c>
      <c r="AM48" s="3">
        <f t="shared" si="4"/>
        <v>155.1843884313019</v>
      </c>
    </row>
    <row r="49" spans="1:39" x14ac:dyDescent="0.25">
      <c r="A49" s="2" t="s">
        <v>28</v>
      </c>
      <c r="B49" s="2" t="s">
        <v>20</v>
      </c>
      <c r="C49" s="3">
        <f t="shared" si="5"/>
        <v>247.95516792233187</v>
      </c>
      <c r="D49" s="3">
        <f t="shared" si="6"/>
        <v>261.59884999527804</v>
      </c>
      <c r="E49" s="3">
        <f t="shared" si="6"/>
        <v>265.43173525577186</v>
      </c>
      <c r="F49" s="3">
        <f t="shared" si="6"/>
        <v>268.31718831993334</v>
      </c>
      <c r="G49" s="3">
        <f t="shared" si="6"/>
        <v>274.53148899068935</v>
      </c>
      <c r="H49" s="3">
        <f t="shared" si="6"/>
        <v>290.09835032753091</v>
      </c>
      <c r="I49" s="3">
        <f t="shared" si="6"/>
        <v>342.65951753405733</v>
      </c>
      <c r="J49" s="3">
        <f t="shared" si="6"/>
        <v>325.92232021133202</v>
      </c>
      <c r="K49" s="3">
        <f t="shared" si="6"/>
        <v>315.31171969726353</v>
      </c>
      <c r="L49" s="3">
        <f t="shared" si="6"/>
        <v>384.05332454048664</v>
      </c>
      <c r="M49" s="3">
        <f t="shared" si="6"/>
        <v>300.31148161816458</v>
      </c>
      <c r="N49" s="3">
        <f t="shared" si="6"/>
        <v>284.34557411133585</v>
      </c>
      <c r="O49" s="3">
        <f t="shared" si="6"/>
        <v>308.15463133487532</v>
      </c>
      <c r="P49" s="3">
        <f t="shared" si="6"/>
        <v>367.92529774300181</v>
      </c>
      <c r="Q49" s="3">
        <f t="shared" si="6"/>
        <v>380.59168750080727</v>
      </c>
      <c r="R49" s="3">
        <f t="shared" si="6"/>
        <v>444.67949274634185</v>
      </c>
      <c r="S49" s="3">
        <f t="shared" si="6"/>
        <v>442.38426309538568</v>
      </c>
      <c r="U49" s="2" t="s">
        <v>28</v>
      </c>
      <c r="V49" s="2" t="s">
        <v>20</v>
      </c>
      <c r="W49" s="3">
        <v>100</v>
      </c>
      <c r="X49" s="3">
        <f t="shared" si="7"/>
        <v>105.50247941483512</v>
      </c>
      <c r="Y49" s="3">
        <f t="shared" si="4"/>
        <v>107.04827710584934</v>
      </c>
      <c r="Z49" s="3">
        <f>F49/$C49*100</f>
        <v>108.21197661182829</v>
      </c>
      <c r="AA49" s="3">
        <f t="shared" si="4"/>
        <v>110.71819607191333</v>
      </c>
      <c r="AB49" s="3">
        <f t="shared" si="4"/>
        <v>116.99629120793308</v>
      </c>
      <c r="AC49" s="3">
        <f t="shared" si="4"/>
        <v>138.19414227389288</v>
      </c>
      <c r="AD49" s="3">
        <f t="shared" si="4"/>
        <v>131.44405214148316</v>
      </c>
      <c r="AE49" s="3">
        <f t="shared" si="4"/>
        <v>127.16481061448579</v>
      </c>
      <c r="AF49" s="3">
        <f t="shared" si="4"/>
        <v>154.88821134826495</v>
      </c>
      <c r="AG49" s="3">
        <f t="shared" si="4"/>
        <v>121.11523390883005</v>
      </c>
      <c r="AH49" s="3">
        <f t="shared" si="4"/>
        <v>114.67620396619552</v>
      </c>
      <c r="AI49" s="3">
        <f t="shared" si="4"/>
        <v>124.27836609213163</v>
      </c>
      <c r="AJ49" s="3">
        <f t="shared" si="4"/>
        <v>148.38379890442482</v>
      </c>
      <c r="AK49" s="3">
        <f t="shared" si="4"/>
        <v>153.49213758675185</v>
      </c>
      <c r="AL49" s="3">
        <f t="shared" si="4"/>
        <v>179.33866693418983</v>
      </c>
      <c r="AM49" s="3">
        <f t="shared" si="4"/>
        <v>178.41300377088965</v>
      </c>
    </row>
    <row r="50" spans="1:39" x14ac:dyDescent="0.25">
      <c r="A50" s="2" t="s">
        <v>33</v>
      </c>
      <c r="B50" s="2" t="s">
        <v>20</v>
      </c>
      <c r="C50" s="3">
        <f t="shared" si="5"/>
        <v>247.95516792233187</v>
      </c>
      <c r="D50" s="3">
        <f t="shared" si="6"/>
        <v>191.45205373770594</v>
      </c>
      <c r="E50" s="3">
        <f t="shared" si="6"/>
        <v>278.0608505748379</v>
      </c>
      <c r="F50" s="3">
        <f t="shared" si="6"/>
        <v>203.94707113589703</v>
      </c>
      <c r="G50" s="3">
        <f t="shared" si="6"/>
        <v>176.53792114196173</v>
      </c>
      <c r="H50" s="3">
        <f t="shared" si="6"/>
        <v>250.16542862630774</v>
      </c>
      <c r="I50" s="3">
        <f t="shared" si="6"/>
        <v>294.75915817685518</v>
      </c>
      <c r="J50" s="3">
        <f t="shared" si="6"/>
        <v>287.39770273747274</v>
      </c>
      <c r="K50" s="3">
        <f t="shared" si="6"/>
        <v>348.44102852803189</v>
      </c>
      <c r="L50" s="3">
        <f t="shared" si="6"/>
        <v>232.65902582544456</v>
      </c>
      <c r="M50" s="3">
        <f t="shared" si="6"/>
        <v>217.16139661216883</v>
      </c>
      <c r="N50" s="3">
        <f t="shared" si="6"/>
        <v>259.05579921165901</v>
      </c>
      <c r="O50" s="3">
        <f t="shared" si="6"/>
        <v>242.87222001909771</v>
      </c>
      <c r="P50" s="3">
        <f t="shared" si="6"/>
        <v>388.69330973810918</v>
      </c>
      <c r="Q50" s="3">
        <f t="shared" si="6"/>
        <v>272.57025059600289</v>
      </c>
      <c r="R50" s="3">
        <f t="shared" si="6"/>
        <v>391.45018624545213</v>
      </c>
      <c r="S50" s="3">
        <f t="shared" si="6"/>
        <v>389.80386544686678</v>
      </c>
      <c r="U50" s="2" t="s">
        <v>33</v>
      </c>
      <c r="V50" s="2" t="s">
        <v>20</v>
      </c>
      <c r="W50" s="3">
        <v>100</v>
      </c>
      <c r="X50" s="3">
        <f t="shared" si="7"/>
        <v>77.21236679272414</v>
      </c>
      <c r="Y50" s="3">
        <f t="shared" si="4"/>
        <v>112.14158305502073</v>
      </c>
      <c r="Z50" s="3">
        <f t="shared" si="4"/>
        <v>82.251591223047342</v>
      </c>
      <c r="AA50" s="3">
        <f t="shared" si="4"/>
        <v>71.197516317651221</v>
      </c>
      <c r="AB50" s="3">
        <f t="shared" si="4"/>
        <v>100.89139529637399</v>
      </c>
      <c r="AC50" s="3">
        <f t="shared" si="4"/>
        <v>118.8759890131364</v>
      </c>
      <c r="AD50" s="3">
        <f t="shared" si="4"/>
        <v>115.90712351173727</v>
      </c>
      <c r="AE50" s="3">
        <f t="shared" si="4"/>
        <v>140.52581821451514</v>
      </c>
      <c r="AF50" s="3">
        <f t="shared" si="4"/>
        <v>93.831085584923727</v>
      </c>
      <c r="AG50" s="3">
        <f t="shared" si="4"/>
        <v>87.580911675207062</v>
      </c>
      <c r="AH50" s="3">
        <f t="shared" si="4"/>
        <v>104.47687030778252</v>
      </c>
      <c r="AI50" s="3">
        <f t="shared" si="4"/>
        <v>97.950053654527451</v>
      </c>
      <c r="AJ50" s="3">
        <f t="shared" si="4"/>
        <v>156.75951140484452</v>
      </c>
      <c r="AK50" s="3">
        <f t="shared" si="4"/>
        <v>109.92723115227882</v>
      </c>
      <c r="AL50" s="3">
        <f t="shared" si="4"/>
        <v>157.87135615099092</v>
      </c>
      <c r="AM50" s="3">
        <f t="shared" si="4"/>
        <v>157.20739709243199</v>
      </c>
    </row>
    <row r="51" spans="1:39" x14ac:dyDescent="0.25">
      <c r="A51" s="2" t="s">
        <v>231</v>
      </c>
      <c r="B51" s="2" t="s">
        <v>20</v>
      </c>
      <c r="C51" s="3">
        <f t="shared" si="5"/>
        <v>247.95516792233187</v>
      </c>
      <c r="D51" s="3">
        <f t="shared" si="6"/>
        <v>278.10535579020075</v>
      </c>
      <c r="E51" s="3">
        <f t="shared" si="6"/>
        <v>260.34472637163634</v>
      </c>
      <c r="F51" s="3">
        <f t="shared" si="6"/>
        <v>327.8009545831855</v>
      </c>
      <c r="G51" s="3">
        <f t="shared" si="6"/>
        <v>322.92763813398983</v>
      </c>
      <c r="H51" s="3">
        <f t="shared" si="6"/>
        <v>297.76007787537714</v>
      </c>
      <c r="I51" s="3">
        <f t="shared" si="6"/>
        <v>290.36410584596047</v>
      </c>
      <c r="J51" s="3">
        <f t="shared" si="6"/>
        <v>330.94817961176722</v>
      </c>
      <c r="K51" s="3">
        <f t="shared" si="6"/>
        <v>330.87931803684319</v>
      </c>
      <c r="L51" s="3">
        <f t="shared" si="6"/>
        <v>328.02157917977473</v>
      </c>
      <c r="M51" s="3">
        <f t="shared" si="6"/>
        <v>304.00507820519886</v>
      </c>
      <c r="N51" s="3">
        <f t="shared" si="6"/>
        <v>302.61148544484962</v>
      </c>
      <c r="O51" s="3">
        <f t="shared" si="6"/>
        <v>386.72801540846399</v>
      </c>
      <c r="P51" s="3">
        <f t="shared" si="6"/>
        <v>389.95653700402926</v>
      </c>
      <c r="Q51" s="3">
        <f t="shared" si="6"/>
        <v>392.71666930902296</v>
      </c>
      <c r="R51" s="3">
        <f t="shared" si="6"/>
        <v>387.48099690741236</v>
      </c>
      <c r="S51" s="3">
        <f t="shared" si="6"/>
        <v>330.66625314369884</v>
      </c>
      <c r="U51" s="2" t="s">
        <v>231</v>
      </c>
      <c r="V51" s="2" t="s">
        <v>20</v>
      </c>
      <c r="W51" s="3">
        <v>100</v>
      </c>
      <c r="X51" s="3">
        <f t="shared" si="7"/>
        <v>112.15953195107954</v>
      </c>
      <c r="Y51" s="3">
        <f t="shared" si="4"/>
        <v>104.99669297200747</v>
      </c>
      <c r="Z51" s="3">
        <f t="shared" si="4"/>
        <v>132.2017029650554</v>
      </c>
      <c r="AA51" s="3">
        <f t="shared" si="4"/>
        <v>130.23630071511232</v>
      </c>
      <c r="AB51" s="3">
        <f t="shared" si="4"/>
        <v>120.08625606409862</v>
      </c>
      <c r="AC51" s="3">
        <f t="shared" si="4"/>
        <v>117.10347006637609</v>
      </c>
      <c r="AD51" s="3">
        <f t="shared" si="4"/>
        <v>133.47097476727393</v>
      </c>
      <c r="AE51" s="3">
        <f t="shared" si="4"/>
        <v>133.44320298276099</v>
      </c>
      <c r="AF51" s="3">
        <f t="shared" si="4"/>
        <v>132.29068058082277</v>
      </c>
      <c r="AG51" s="3">
        <f t="shared" si="4"/>
        <v>122.60485665716141</v>
      </c>
      <c r="AH51" s="3">
        <f t="shared" si="4"/>
        <v>122.04282249105532</v>
      </c>
      <c r="AI51" s="3">
        <f t="shared" si="4"/>
        <v>155.96691073186287</v>
      </c>
      <c r="AJ51" s="3">
        <f t="shared" si="4"/>
        <v>157.2689693348828</v>
      </c>
      <c r="AK51" s="3">
        <f t="shared" si="4"/>
        <v>158.38212714003018</v>
      </c>
      <c r="AL51" s="3">
        <f t="shared" si="4"/>
        <v>156.27058720098336</v>
      </c>
      <c r="AM51" s="3">
        <f t="shared" si="4"/>
        <v>133.35727418566043</v>
      </c>
    </row>
    <row r="52" spans="1:39" x14ac:dyDescent="0.25">
      <c r="A52" s="2" t="s">
        <v>234</v>
      </c>
      <c r="B52" s="2" t="s">
        <v>20</v>
      </c>
      <c r="C52" s="3">
        <f t="shared" si="5"/>
        <v>247.95516792233187</v>
      </c>
      <c r="D52" s="3">
        <f t="shared" si="6"/>
        <v>245.58402735169352</v>
      </c>
      <c r="E52" s="3">
        <f t="shared" si="6"/>
        <v>227.31054322871589</v>
      </c>
      <c r="F52" s="3">
        <f t="shared" si="6"/>
        <v>255.23656394016078</v>
      </c>
      <c r="G52" s="3">
        <f t="shared" si="6"/>
        <v>258.36795978257669</v>
      </c>
      <c r="H52" s="3">
        <f t="shared" si="6"/>
        <v>255.58847848721007</v>
      </c>
      <c r="I52" s="3">
        <f t="shared" si="6"/>
        <v>282.71170890845423</v>
      </c>
      <c r="J52" s="3">
        <f t="shared" si="6"/>
        <v>253.62561040628395</v>
      </c>
      <c r="K52" s="3">
        <f t="shared" si="6"/>
        <v>247.72908943748934</v>
      </c>
      <c r="L52" s="3">
        <f t="shared" si="6"/>
        <v>261.4851123932998</v>
      </c>
      <c r="M52" s="3">
        <f t="shared" si="6"/>
        <v>232.56121021438554</v>
      </c>
      <c r="N52" s="3">
        <f t="shared" si="6"/>
        <v>243.06203444153172</v>
      </c>
      <c r="O52" s="3">
        <f t="shared" si="6"/>
        <v>247.12568101576741</v>
      </c>
      <c r="P52" s="3">
        <f t="shared" si="6"/>
        <v>300.11888564622757</v>
      </c>
      <c r="Q52" s="3">
        <f t="shared" si="6"/>
        <v>262.54032620216117</v>
      </c>
      <c r="R52" s="3">
        <f t="shared" si="6"/>
        <v>313.16448423963033</v>
      </c>
      <c r="S52" s="3">
        <f t="shared" si="6"/>
        <v>275.8972520776785</v>
      </c>
      <c r="U52" s="2" t="s">
        <v>234</v>
      </c>
      <c r="V52" s="2" t="s">
        <v>20</v>
      </c>
      <c r="W52" s="3">
        <v>100</v>
      </c>
      <c r="X52" s="3">
        <f t="shared" si="7"/>
        <v>99.043722060521418</v>
      </c>
      <c r="Y52" s="3">
        <f t="shared" si="4"/>
        <v>91.674049439420202</v>
      </c>
      <c r="Z52" s="3">
        <f t="shared" si="4"/>
        <v>102.93657763975692</v>
      </c>
      <c r="AA52" s="3">
        <f t="shared" si="4"/>
        <v>104.1994655515736</v>
      </c>
      <c r="AB52" s="3">
        <f t="shared" si="4"/>
        <v>103.07850432351917</v>
      </c>
      <c r="AC52" s="3">
        <f t="shared" si="4"/>
        <v>114.01726823334826</v>
      </c>
      <c r="AD52" s="3">
        <f t="shared" si="4"/>
        <v>102.28688215352231</v>
      </c>
      <c r="AE52" s="3">
        <f t="shared" si="4"/>
        <v>99.908822838121552</v>
      </c>
      <c r="AF52" s="3">
        <f t="shared" si="4"/>
        <v>105.45660918638566</v>
      </c>
      <c r="AG52" s="3">
        <f t="shared" si="4"/>
        <v>93.791636674913647</v>
      </c>
      <c r="AH52" s="3">
        <f t="shared" si="4"/>
        <v>98.026605566723717</v>
      </c>
      <c r="AI52" s="3">
        <f t="shared" si="4"/>
        <v>99.665468998482709</v>
      </c>
      <c r="AJ52" s="3">
        <f t="shared" si="4"/>
        <v>121.03756020130025</v>
      </c>
      <c r="AK52" s="3">
        <f t="shared" si="4"/>
        <v>105.88217555699337</v>
      </c>
      <c r="AL52" s="3">
        <f t="shared" si="4"/>
        <v>126.29883331882168</v>
      </c>
      <c r="AM52" s="3">
        <f t="shared" si="4"/>
        <v>111.26900656658185</v>
      </c>
    </row>
    <row r="53" spans="1:39" x14ac:dyDescent="0.25">
      <c r="A53" s="2" t="s">
        <v>232</v>
      </c>
      <c r="B53" s="2" t="s">
        <v>56</v>
      </c>
      <c r="C53" s="3">
        <f t="shared" si="5"/>
        <v>247.95516792233187</v>
      </c>
      <c r="D53" s="3">
        <f t="shared" si="6"/>
        <v>240.92474415567986</v>
      </c>
      <c r="E53" s="3">
        <f t="shared" si="6"/>
        <v>239.6968117509324</v>
      </c>
      <c r="F53" s="3">
        <f t="shared" si="6"/>
        <v>242.9362131083623</v>
      </c>
      <c r="G53" s="3">
        <f t="shared" si="6"/>
        <v>250.31906827077469</v>
      </c>
      <c r="H53" s="3">
        <f t="shared" si="6"/>
        <v>262.24250580591342</v>
      </c>
      <c r="I53" s="3">
        <f t="shared" si="6"/>
        <v>274.20024307590387</v>
      </c>
      <c r="J53" s="3">
        <f t="shared" si="6"/>
        <v>279.92745417721983</v>
      </c>
      <c r="K53" s="3">
        <f t="shared" si="6"/>
        <v>277.06166396254463</v>
      </c>
      <c r="L53" s="3">
        <f t="shared" si="6"/>
        <v>296.04373650485638</v>
      </c>
      <c r="M53" s="3">
        <f t="shared" si="6"/>
        <v>290.41482114026394</v>
      </c>
      <c r="N53" s="3">
        <f t="shared" si="6"/>
        <v>285.3044750123795</v>
      </c>
      <c r="O53" s="3">
        <f t="shared" si="6"/>
        <v>279.48889691343038</v>
      </c>
      <c r="P53" s="3">
        <f t="shared" si="6"/>
        <v>285.69958201986651</v>
      </c>
      <c r="Q53" s="3">
        <f t="shared" si="6"/>
        <v>280.24578835939712</v>
      </c>
      <c r="R53" s="3">
        <f t="shared" si="6"/>
        <v>324.2538743827858</v>
      </c>
      <c r="S53" s="3">
        <f t="shared" si="6"/>
        <v>328.84091064818932</v>
      </c>
      <c r="U53" s="2" t="s">
        <v>232</v>
      </c>
      <c r="V53" s="2" t="s">
        <v>56</v>
      </c>
      <c r="W53" s="3">
        <v>100</v>
      </c>
      <c r="X53" s="3">
        <f t="shared" si="7"/>
        <v>97.164639146035398</v>
      </c>
      <c r="Y53" s="3">
        <f t="shared" si="4"/>
        <v>96.669415588068617</v>
      </c>
      <c r="Z53" s="3">
        <f t="shared" si="4"/>
        <v>97.975861985041718</v>
      </c>
      <c r="AA53" s="3">
        <f t="shared" si="4"/>
        <v>100.95335796718837</v>
      </c>
      <c r="AB53" s="3">
        <f t="shared" si="4"/>
        <v>105.76206497460736</v>
      </c>
      <c r="AC53" s="3">
        <f t="shared" si="4"/>
        <v>110.58460502093381</v>
      </c>
      <c r="AD53" s="3">
        <f t="shared" si="4"/>
        <v>112.89438188475378</v>
      </c>
      <c r="AE53" s="3">
        <f t="shared" si="4"/>
        <v>111.73861238065822</v>
      </c>
      <c r="AF53" s="3">
        <f t="shared" si="4"/>
        <v>119.39405779902418</v>
      </c>
      <c r="AG53" s="3">
        <f t="shared" si="4"/>
        <v>117.12392347927667</v>
      </c>
      <c r="AH53" s="3">
        <f t="shared" si="4"/>
        <v>115.06292746507576</v>
      </c>
      <c r="AI53" s="3">
        <f t="shared" si="4"/>
        <v>112.71751230487601</v>
      </c>
      <c r="AJ53" s="3">
        <f t="shared" si="4"/>
        <v>115.2222736125256</v>
      </c>
      <c r="AK53" s="3">
        <f t="shared" si="4"/>
        <v>113.02276565059528</v>
      </c>
      <c r="AL53" s="3">
        <f t="shared" si="4"/>
        <v>130.77117008682526</v>
      </c>
      <c r="AM53" s="3">
        <f t="shared" si="4"/>
        <v>132.62111590720855</v>
      </c>
    </row>
    <row r="54" spans="1:39" x14ac:dyDescent="0.25">
      <c r="A54" s="2" t="s">
        <v>59</v>
      </c>
      <c r="B54" s="2" t="s">
        <v>20</v>
      </c>
      <c r="C54" s="3">
        <f t="shared" si="5"/>
        <v>247.95516792233187</v>
      </c>
      <c r="D54" s="3">
        <f t="shared" si="6"/>
        <v>242.47003405988542</v>
      </c>
      <c r="E54" s="3">
        <f t="shared" si="6"/>
        <v>231.75035943991355</v>
      </c>
      <c r="F54" s="3">
        <f t="shared" si="6"/>
        <v>224.29143566294397</v>
      </c>
      <c r="G54" s="3">
        <f t="shared" si="6"/>
        <v>263.47622673743518</v>
      </c>
      <c r="H54" s="3">
        <f t="shared" si="6"/>
        <v>279.41198357520437</v>
      </c>
      <c r="I54" s="3">
        <f t="shared" si="6"/>
        <v>249.44039859837071</v>
      </c>
      <c r="J54" s="3">
        <f t="shared" si="6"/>
        <v>249.89172556866029</v>
      </c>
      <c r="K54" s="3">
        <f t="shared" si="6"/>
        <v>251.10416936318944</v>
      </c>
      <c r="L54" s="3">
        <f t="shared" si="6"/>
        <v>284.3018881921725</v>
      </c>
      <c r="M54" s="3">
        <f t="shared" si="6"/>
        <v>294.3613144818857</v>
      </c>
      <c r="N54" s="3">
        <f t="shared" si="6"/>
        <v>260.41091233396946</v>
      </c>
      <c r="O54" s="3">
        <f t="shared" si="6"/>
        <v>231.2102806722807</v>
      </c>
      <c r="P54" s="3">
        <f t="shared" si="6"/>
        <v>238.25060396813956</v>
      </c>
      <c r="Q54" s="3">
        <f t="shared" si="6"/>
        <v>325.22670477660319</v>
      </c>
      <c r="R54" s="3">
        <f t="shared" si="6"/>
        <v>349.02127988474666</v>
      </c>
      <c r="S54" s="3">
        <f t="shared" si="6"/>
        <v>303.35026744331878</v>
      </c>
      <c r="U54" s="2" t="s">
        <v>59</v>
      </c>
      <c r="V54" s="2" t="s">
        <v>20</v>
      </c>
      <c r="W54" s="3">
        <v>100</v>
      </c>
      <c r="X54" s="3">
        <f t="shared" si="7"/>
        <v>97.787852574960411</v>
      </c>
      <c r="Y54" s="3">
        <f t="shared" si="4"/>
        <v>93.464621601476665</v>
      </c>
      <c r="Z54" s="3">
        <f t="shared" si="4"/>
        <v>90.45644724501156</v>
      </c>
      <c r="AA54" s="3">
        <f t="shared" si="4"/>
        <v>106.25962303796994</v>
      </c>
      <c r="AB54" s="3">
        <f t="shared" si="4"/>
        <v>112.68649325458941</v>
      </c>
      <c r="AC54" s="3">
        <f t="shared" si="4"/>
        <v>100.59899161952698</v>
      </c>
      <c r="AD54" s="3">
        <f t="shared" si="4"/>
        <v>100.78101120559626</v>
      </c>
      <c r="AE54" s="3">
        <f t="shared" si="4"/>
        <v>101.26998822700237</v>
      </c>
      <c r="AF54" s="3">
        <f t="shared" si="4"/>
        <v>114.65858549123915</v>
      </c>
      <c r="AG54" s="3">
        <f t="shared" si="4"/>
        <v>118.71553916314816</v>
      </c>
      <c r="AH54" s="3">
        <f t="shared" si="4"/>
        <v>105.02338568540712</v>
      </c>
      <c r="AI54" s="3">
        <f t="shared" si="4"/>
        <v>93.246808529799935</v>
      </c>
      <c r="AJ54" s="3">
        <f t="shared" si="4"/>
        <v>96.086161851148788</v>
      </c>
      <c r="AK54" s="3">
        <f t="shared" si="4"/>
        <v>131.16351133220803</v>
      </c>
      <c r="AL54" s="3">
        <f t="shared" si="4"/>
        <v>140.75983283964953</v>
      </c>
      <c r="AM54" s="3">
        <f t="shared" si="4"/>
        <v>122.34077231991331</v>
      </c>
    </row>
    <row r="55" spans="1:39" x14ac:dyDescent="0.25">
      <c r="A55" s="2" t="s">
        <v>62</v>
      </c>
      <c r="B55" s="2" t="s">
        <v>20</v>
      </c>
      <c r="C55" s="3">
        <f t="shared" si="5"/>
        <v>247.95516792233187</v>
      </c>
      <c r="D55" s="3">
        <f t="shared" si="6"/>
        <v>268.95068378195288</v>
      </c>
      <c r="E55" s="3">
        <f t="shared" si="6"/>
        <v>396.54837346406816</v>
      </c>
      <c r="F55" s="3">
        <f t="shared" si="6"/>
        <v>207.05690266987756</v>
      </c>
      <c r="G55" s="3">
        <f t="shared" si="6"/>
        <v>239.77017763688482</v>
      </c>
      <c r="H55" s="3">
        <f t="shared" si="6"/>
        <v>296.56775052647822</v>
      </c>
      <c r="I55" s="3">
        <f t="shared" si="6"/>
        <v>257.89551142484748</v>
      </c>
      <c r="J55" s="3">
        <f t="shared" si="6"/>
        <v>299.58859024446684</v>
      </c>
      <c r="K55" s="3">
        <f t="shared" si="6"/>
        <v>434.76648547933405</v>
      </c>
      <c r="L55" s="3">
        <f t="shared" si="6"/>
        <v>259.74404344312853</v>
      </c>
      <c r="M55" s="3">
        <f t="shared" si="6"/>
        <v>250.49086516473136</v>
      </c>
      <c r="N55" s="3">
        <f t="shared" si="6"/>
        <v>330.08255185821514</v>
      </c>
      <c r="O55" s="3">
        <f t="shared" si="6"/>
        <v>287.27830135724429</v>
      </c>
      <c r="P55" s="3">
        <f t="shared" si="6"/>
        <v>314.68898787053206</v>
      </c>
      <c r="Q55" s="3">
        <f t="shared" si="6"/>
        <v>338.24618260853396</v>
      </c>
      <c r="R55" s="3">
        <f t="shared" si="6"/>
        <v>735.84896961772779</v>
      </c>
      <c r="S55" s="3">
        <f t="shared" si="6"/>
        <v>525.26477777721186</v>
      </c>
      <c r="U55" s="2" t="s">
        <v>62</v>
      </c>
      <c r="V55" s="2" t="s">
        <v>20</v>
      </c>
      <c r="W55" s="3">
        <v>100</v>
      </c>
      <c r="X55" s="3">
        <f t="shared" si="7"/>
        <v>108.46746451608442</v>
      </c>
      <c r="Y55" s="3">
        <f t="shared" si="4"/>
        <v>159.92744849273754</v>
      </c>
      <c r="Z55" s="3">
        <f t="shared" si="4"/>
        <v>83.505782277034427</v>
      </c>
      <c r="AA55" s="3">
        <f t="shared" si="4"/>
        <v>96.699003955420338</v>
      </c>
      <c r="AB55" s="3">
        <f t="shared" si="4"/>
        <v>119.60539197931681</v>
      </c>
      <c r="AC55" s="3">
        <f t="shared" si="4"/>
        <v>104.0089277371421</v>
      </c>
      <c r="AD55" s="3">
        <f t="shared" si="4"/>
        <v>120.82369274848442</v>
      </c>
      <c r="AE55" s="3">
        <f t="shared" si="4"/>
        <v>175.34076386563476</v>
      </c>
      <c r="AF55" s="3">
        <f t="shared" si="4"/>
        <v>104.75443832027302</v>
      </c>
      <c r="AG55" s="3">
        <f t="shared" si="4"/>
        <v>101.02264343334588</v>
      </c>
      <c r="AH55" s="3">
        <f t="shared" si="4"/>
        <v>133.12186820869505</v>
      </c>
      <c r="AI55" s="3">
        <f t="shared" si="4"/>
        <v>115.85896908881116</v>
      </c>
      <c r="AJ55" s="3">
        <f t="shared" si="4"/>
        <v>126.91366367048398</v>
      </c>
      <c r="AK55" s="3">
        <f t="shared" si="4"/>
        <v>136.41424998025624</v>
      </c>
      <c r="AL55" s="3">
        <f t="shared" si="4"/>
        <v>296.76694209826718</v>
      </c>
      <c r="AM55" s="3">
        <f t="shared" si="4"/>
        <v>211.83860863982594</v>
      </c>
    </row>
    <row r="56" spans="1:39" x14ac:dyDescent="0.25">
      <c r="A56" s="2" t="s">
        <v>68</v>
      </c>
      <c r="B56" s="2" t="s">
        <v>64</v>
      </c>
      <c r="C56" s="3">
        <f t="shared" si="5"/>
        <v>247.95516792233187</v>
      </c>
      <c r="D56" s="3">
        <f t="shared" si="6"/>
        <v>263.91678485158639</v>
      </c>
      <c r="E56" s="3">
        <f t="shared" si="6"/>
        <v>412.50418890309129</v>
      </c>
      <c r="F56" s="3">
        <f t="shared" si="6"/>
        <v>487.99253820836645</v>
      </c>
      <c r="G56" s="3">
        <f t="shared" si="6"/>
        <v>452.23800265784439</v>
      </c>
      <c r="H56" s="3">
        <f t="shared" si="6"/>
        <v>389.94508791865479</v>
      </c>
      <c r="I56" s="3">
        <f t="shared" si="6"/>
        <v>333.61057950242991</v>
      </c>
      <c r="J56" s="3">
        <f t="shared" si="6"/>
        <v>313.45905968038073</v>
      </c>
      <c r="K56" s="3">
        <f t="shared" si="6"/>
        <v>368.17049153590534</v>
      </c>
      <c r="L56" s="3">
        <f t="shared" si="6"/>
        <v>434.02611494447797</v>
      </c>
      <c r="M56" s="3">
        <f t="shared" si="6"/>
        <v>327.49871902031509</v>
      </c>
      <c r="N56" s="3">
        <f t="shared" si="6"/>
        <v>295.5979397209606</v>
      </c>
      <c r="O56" s="3">
        <f t="shared" si="6"/>
        <v>293.22833168255943</v>
      </c>
      <c r="P56" s="3">
        <f t="shared" si="6"/>
        <v>351.36633969031936</v>
      </c>
      <c r="Q56" s="3">
        <f t="shared" si="6"/>
        <v>439.12419117407325</v>
      </c>
      <c r="R56" s="3">
        <f t="shared" si="6"/>
        <v>418.90404313152158</v>
      </c>
      <c r="S56" s="3">
        <f t="shared" si="6"/>
        <v>425.11032555222374</v>
      </c>
      <c r="U56" s="2" t="s">
        <v>68</v>
      </c>
      <c r="V56" s="2" t="s">
        <v>64</v>
      </c>
      <c r="W56" s="3">
        <v>100</v>
      </c>
      <c r="X56" s="3">
        <f t="shared" si="7"/>
        <v>106.43729955822265</v>
      </c>
      <c r="Y56" s="3">
        <f t="shared" si="4"/>
        <v>166.36240831741884</v>
      </c>
      <c r="Z56" s="3">
        <f t="shared" si="4"/>
        <v>196.8067624068326</v>
      </c>
      <c r="AA56" s="3">
        <f t="shared" si="4"/>
        <v>182.38700425050266</v>
      </c>
      <c r="AB56" s="3">
        <f>H56/$C56*100</f>
        <v>157.2643519334911</v>
      </c>
      <c r="AC56" s="3">
        <f t="shared" si="4"/>
        <v>134.54471721554449</v>
      </c>
      <c r="AD56" s="3">
        <f t="shared" si="4"/>
        <v>126.41763521483324</v>
      </c>
      <c r="AE56" s="3">
        <f t="shared" si="4"/>
        <v>148.48268524543479</v>
      </c>
      <c r="AF56" s="3">
        <f t="shared" si="4"/>
        <v>175.04217338209702</v>
      </c>
      <c r="AG56" s="3">
        <f t="shared" si="4"/>
        <v>132.07981175165463</v>
      </c>
      <c r="AH56" s="3">
        <f t="shared" si="4"/>
        <v>119.21426853000784</v>
      </c>
      <c r="AI56" s="3">
        <f t="shared" si="4"/>
        <v>118.2586086588075</v>
      </c>
      <c r="AJ56" s="3">
        <f t="shared" si="4"/>
        <v>141.70559244015413</v>
      </c>
      <c r="AK56" s="3">
        <f t="shared" si="4"/>
        <v>177.09822096211445</v>
      </c>
      <c r="AL56" s="3">
        <f t="shared" si="4"/>
        <v>168.94346128842807</v>
      </c>
      <c r="AM56" s="3">
        <f t="shared" si="4"/>
        <v>171.44644699858929</v>
      </c>
    </row>
    <row r="57" spans="1:39" x14ac:dyDescent="0.25">
      <c r="A57" s="2" t="s">
        <v>72</v>
      </c>
      <c r="B57" s="2" t="s">
        <v>20</v>
      </c>
      <c r="C57" s="3">
        <f t="shared" si="5"/>
        <v>247.95516792233187</v>
      </c>
      <c r="D57" s="3">
        <f t="shared" si="6"/>
        <v>165.06505794922674</v>
      </c>
      <c r="E57" s="3">
        <f>E35/E$68*$S$68</f>
        <v>101.51237624073137</v>
      </c>
      <c r="F57" s="3">
        <f t="shared" ref="F57:S64" si="8">F35/F$68*$S$68</f>
        <v>156.82806765872527</v>
      </c>
      <c r="G57" s="3">
        <f t="shared" si="8"/>
        <v>143.21706751520765</v>
      </c>
      <c r="H57" s="3">
        <f t="shared" si="8"/>
        <v>177.98177442207995</v>
      </c>
      <c r="I57" s="3">
        <f t="shared" si="8"/>
        <v>138.94285880246036</v>
      </c>
      <c r="J57" s="3">
        <f t="shared" si="8"/>
        <v>125.71878971880706</v>
      </c>
      <c r="K57" s="3">
        <f t="shared" si="8"/>
        <v>148.10488228166756</v>
      </c>
      <c r="L57" s="3">
        <f t="shared" si="8"/>
        <v>203.98423266530844</v>
      </c>
      <c r="M57" s="3">
        <f t="shared" si="8"/>
        <v>106.87892293794344</v>
      </c>
      <c r="N57" s="3">
        <f t="shared" si="8"/>
        <v>107.70763696268719</v>
      </c>
      <c r="O57" s="3">
        <f t="shared" si="8"/>
        <v>161.07692623419126</v>
      </c>
      <c r="P57" s="3">
        <f t="shared" si="8"/>
        <v>179.12769497008114</v>
      </c>
      <c r="Q57" s="3">
        <f t="shared" si="8"/>
        <v>149.53757639174592</v>
      </c>
      <c r="R57" s="3">
        <f t="shared" si="8"/>
        <v>180.61570130581242</v>
      </c>
      <c r="S57" s="3">
        <f t="shared" si="8"/>
        <v>148.86725218505265</v>
      </c>
      <c r="U57" s="2" t="s">
        <v>72</v>
      </c>
      <c r="V57" s="2" t="s">
        <v>20</v>
      </c>
      <c r="W57" s="3">
        <v>100</v>
      </c>
      <c r="X57" s="3">
        <f t="shared" si="7"/>
        <v>66.570525362444073</v>
      </c>
      <c r="Y57" s="3">
        <f t="shared" si="4"/>
        <v>40.93981064856392</v>
      </c>
      <c r="Z57" s="3">
        <f t="shared" si="4"/>
        <v>63.24855778277194</v>
      </c>
      <c r="AA57" s="3">
        <f t="shared" si="4"/>
        <v>57.759258947999903</v>
      </c>
      <c r="AB57" s="3">
        <f t="shared" si="4"/>
        <v>71.779820486673614</v>
      </c>
      <c r="AC57" s="3">
        <f t="shared" si="4"/>
        <v>56.035476076861634</v>
      </c>
      <c r="AD57" s="3">
        <f t="shared" si="4"/>
        <v>50.7022260403891</v>
      </c>
      <c r="AE57" s="3">
        <f t="shared" si="4"/>
        <v>59.730508350630195</v>
      </c>
      <c r="AF57" s="3">
        <f t="shared" si="4"/>
        <v>82.266578420016373</v>
      </c>
      <c r="AG57" s="3">
        <f t="shared" si="4"/>
        <v>43.104132022536277</v>
      </c>
      <c r="AH57" s="3">
        <f t="shared" si="4"/>
        <v>43.438351321810295</v>
      </c>
      <c r="AI57" s="3">
        <f t="shared" si="4"/>
        <v>64.962116976181008</v>
      </c>
      <c r="AJ57" s="3">
        <f t="shared" si="4"/>
        <v>72.241968768398536</v>
      </c>
      <c r="AK57" s="3">
        <f t="shared" si="4"/>
        <v>60.308312040742088</v>
      </c>
      <c r="AL57" s="3">
        <f t="shared" si="4"/>
        <v>72.842079807906046</v>
      </c>
      <c r="AM57" s="3">
        <f t="shared" si="4"/>
        <v>60.037971151173188</v>
      </c>
    </row>
    <row r="58" spans="1:39" x14ac:dyDescent="0.25">
      <c r="A58" s="2" t="s">
        <v>155</v>
      </c>
      <c r="B58" s="2" t="s">
        <v>20</v>
      </c>
      <c r="C58" s="3">
        <f t="shared" si="5"/>
        <v>247.95516792233187</v>
      </c>
      <c r="D58" s="3">
        <f t="shared" si="6"/>
        <v>231.04425416212337</v>
      </c>
      <c r="E58" s="3">
        <f t="shared" si="6"/>
        <v>247.82985968196078</v>
      </c>
      <c r="F58" s="3">
        <f t="shared" si="8"/>
        <v>307.05917125357331</v>
      </c>
      <c r="G58" s="3">
        <f t="shared" si="8"/>
        <v>237.33629342569299</v>
      </c>
      <c r="H58" s="3">
        <f t="shared" si="8"/>
        <v>220.87996316170239</v>
      </c>
      <c r="I58" s="3">
        <f t="shared" si="8"/>
        <v>221.73360572829762</v>
      </c>
      <c r="J58" s="3">
        <f t="shared" si="8"/>
        <v>237.13827744555886</v>
      </c>
      <c r="K58" s="3">
        <f t="shared" si="8"/>
        <v>237.13178908532475</v>
      </c>
      <c r="L58" s="3">
        <f t="shared" si="8"/>
        <v>223.12540320970436</v>
      </c>
      <c r="M58" s="3">
        <f t="shared" si="8"/>
        <v>209.32482975866199</v>
      </c>
      <c r="N58" s="3">
        <f t="shared" si="8"/>
        <v>207.41695459674415</v>
      </c>
      <c r="O58" s="3">
        <f t="shared" si="8"/>
        <v>235.58233364094119</v>
      </c>
      <c r="P58" s="3">
        <f t="shared" si="8"/>
        <v>287.79070267621745</v>
      </c>
      <c r="Q58" s="3">
        <f t="shared" si="8"/>
        <v>266.55571757704183</v>
      </c>
      <c r="R58" s="3">
        <f t="shared" si="8"/>
        <v>256.28597871358494</v>
      </c>
      <c r="S58" s="3">
        <f t="shared" si="8"/>
        <v>307.31290412559008</v>
      </c>
      <c r="U58" s="2" t="s">
        <v>155</v>
      </c>
      <c r="V58" s="2" t="s">
        <v>20</v>
      </c>
      <c r="W58" s="3">
        <v>100</v>
      </c>
      <c r="X58" s="3">
        <f t="shared" si="7"/>
        <v>93.179850251999753</v>
      </c>
      <c r="Y58" s="3">
        <f t="shared" si="4"/>
        <v>99.949463347982999</v>
      </c>
      <c r="Z58" s="3">
        <f t="shared" si="4"/>
        <v>123.83656845166256</v>
      </c>
      <c r="AA58" s="3">
        <f t="shared" si="4"/>
        <v>95.717421586484093</v>
      </c>
      <c r="AB58" s="3">
        <f t="shared" si="4"/>
        <v>89.080604777267496</v>
      </c>
      <c r="AC58" s="3">
        <f t="shared" si="4"/>
        <v>89.424877725376646</v>
      </c>
      <c r="AD58" s="3">
        <f t="shared" si="4"/>
        <v>95.637561996626246</v>
      </c>
      <c r="AE58" s="3">
        <f t="shared" si="4"/>
        <v>95.634945249297104</v>
      </c>
      <c r="AF58" s="3">
        <f t="shared" si="4"/>
        <v>89.986187857796523</v>
      </c>
      <c r="AG58" s="3">
        <f t="shared" si="4"/>
        <v>84.420434352160697</v>
      </c>
      <c r="AH58" s="3">
        <f t="shared" si="4"/>
        <v>83.650990755600745</v>
      </c>
      <c r="AI58" s="3">
        <f t="shared" si="4"/>
        <v>95.010051863381094</v>
      </c>
      <c r="AJ58" s="3">
        <f t="shared" si="4"/>
        <v>116.06561988107602</v>
      </c>
      <c r="AK58" s="3">
        <f t="shared" si="4"/>
        <v>107.50157772897732</v>
      </c>
      <c r="AL58" s="3">
        <f t="shared" si="4"/>
        <v>103.35980526683863</v>
      </c>
      <c r="AM58" s="3">
        <f t="shared" si="4"/>
        <v>123.93889859228548</v>
      </c>
    </row>
    <row r="59" spans="1:39" x14ac:dyDescent="0.25">
      <c r="A59" s="2" t="s">
        <v>161</v>
      </c>
      <c r="B59" s="2" t="s">
        <v>20</v>
      </c>
      <c r="C59" s="3">
        <f t="shared" si="5"/>
        <v>247.95516792233187</v>
      </c>
      <c r="D59" s="3">
        <f t="shared" si="6"/>
        <v>280.14232884574437</v>
      </c>
      <c r="E59" s="3">
        <f t="shared" si="6"/>
        <v>202.65751833107836</v>
      </c>
      <c r="F59" s="3">
        <f t="shared" si="8"/>
        <v>205.62597066104701</v>
      </c>
      <c r="G59" s="3">
        <f t="shared" si="8"/>
        <v>283.89005554376303</v>
      </c>
      <c r="H59" s="3">
        <f t="shared" si="8"/>
        <v>402.10244986622428</v>
      </c>
      <c r="I59" s="3">
        <f t="shared" si="8"/>
        <v>373.13165733791379</v>
      </c>
      <c r="J59" s="3">
        <f t="shared" si="8"/>
        <v>361.8141105709509</v>
      </c>
      <c r="K59" s="3">
        <f t="shared" si="8"/>
        <v>404.79441040198856</v>
      </c>
      <c r="L59" s="3">
        <f t="shared" si="8"/>
        <v>422.47336411911596</v>
      </c>
      <c r="M59" s="3">
        <f t="shared" si="8"/>
        <v>339.38244168254562</v>
      </c>
      <c r="N59" s="3">
        <f t="shared" si="8"/>
        <v>289.14979975011516</v>
      </c>
      <c r="O59" s="3">
        <f t="shared" si="8"/>
        <v>308.0109250713644</v>
      </c>
      <c r="P59" s="3">
        <f t="shared" si="8"/>
        <v>360.17997742836178</v>
      </c>
      <c r="Q59" s="3">
        <f t="shared" si="8"/>
        <v>484.59908071897337</v>
      </c>
      <c r="R59" s="3">
        <f t="shared" si="8"/>
        <v>483.16062651552909</v>
      </c>
      <c r="S59" s="3">
        <f t="shared" si="8"/>
        <v>427.83407035364758</v>
      </c>
      <c r="U59" s="2" t="s">
        <v>161</v>
      </c>
      <c r="V59" s="2" t="s">
        <v>20</v>
      </c>
      <c r="W59" s="3">
        <v>100</v>
      </c>
      <c r="X59" s="3">
        <f t="shared" si="7"/>
        <v>112.98104056193523</v>
      </c>
      <c r="Y59" s="3">
        <f t="shared" si="4"/>
        <v>81.731516237063346</v>
      </c>
      <c r="Z59" s="3">
        <f t="shared" si="4"/>
        <v>82.928689240087223</v>
      </c>
      <c r="AA59" s="3">
        <f t="shared" si="4"/>
        <v>114.49249391433827</v>
      </c>
      <c r="AB59" s="3">
        <f t="shared" si="4"/>
        <v>162.16740035528386</v>
      </c>
      <c r="AC59" s="3">
        <f t="shared" si="4"/>
        <v>150.48351702626806</v>
      </c>
      <c r="AD59" s="3">
        <f t="shared" si="4"/>
        <v>145.91916498561693</v>
      </c>
      <c r="AE59" s="3">
        <f t="shared" si="4"/>
        <v>163.25306457366685</v>
      </c>
      <c r="AF59" s="3">
        <f t="shared" si="4"/>
        <v>170.38296384750055</v>
      </c>
      <c r="AG59" s="3">
        <f t="shared" si="4"/>
        <v>136.8725018019596</v>
      </c>
      <c r="AH59" s="3">
        <f t="shared" si="4"/>
        <v>116.61374198124675</v>
      </c>
      <c r="AI59" s="3">
        <f t="shared" si="4"/>
        <v>124.22040954106836</v>
      </c>
      <c r="AJ59" s="3">
        <f t="shared" si="4"/>
        <v>145.26012119303061</v>
      </c>
      <c r="AK59" s="3">
        <f t="shared" si="4"/>
        <v>195.43818537017407</v>
      </c>
      <c r="AL59" s="3">
        <f t="shared" si="4"/>
        <v>194.85805864182339</v>
      </c>
      <c r="AM59" s="3">
        <f t="shared" si="4"/>
        <v>172.54492977039303</v>
      </c>
    </row>
    <row r="60" spans="1:39" x14ac:dyDescent="0.25">
      <c r="A60" s="2" t="s">
        <v>166</v>
      </c>
      <c r="B60" s="2" t="s">
        <v>20</v>
      </c>
      <c r="C60" s="3">
        <f t="shared" si="5"/>
        <v>247.95516792233187</v>
      </c>
      <c r="D60" s="3">
        <f t="shared" si="6"/>
        <v>267.19467252717385</v>
      </c>
      <c r="E60" s="3">
        <f t="shared" si="6"/>
        <v>236.4524020681209</v>
      </c>
      <c r="F60" s="3">
        <f t="shared" si="8"/>
        <v>214.88835310613422</v>
      </c>
      <c r="G60" s="3">
        <f t="shared" si="8"/>
        <v>238.24617799441066</v>
      </c>
      <c r="H60" s="3">
        <f t="shared" si="8"/>
        <v>252.79101503588657</v>
      </c>
      <c r="I60" s="3">
        <f t="shared" si="8"/>
        <v>247.41901206931345</v>
      </c>
      <c r="J60" s="3">
        <f t="shared" si="8"/>
        <v>240.10050229724811</v>
      </c>
      <c r="K60" s="3">
        <f t="shared" si="8"/>
        <v>252.06934184674373</v>
      </c>
      <c r="L60" s="3">
        <f t="shared" si="8"/>
        <v>300.6438545229401</v>
      </c>
      <c r="M60" s="3">
        <f t="shared" si="8"/>
        <v>259.8247085145448</v>
      </c>
      <c r="N60" s="3">
        <f t="shared" si="8"/>
        <v>254.92707044851463</v>
      </c>
      <c r="O60" s="3">
        <f t="shared" si="8"/>
        <v>231.59601635352797</v>
      </c>
      <c r="P60" s="3">
        <f t="shared" si="8"/>
        <v>245.47293300030765</v>
      </c>
      <c r="Q60" s="3">
        <f t="shared" si="8"/>
        <v>296.2331804621341</v>
      </c>
      <c r="R60" s="3">
        <f t="shared" si="8"/>
        <v>293.81031391913751</v>
      </c>
      <c r="S60" s="3">
        <f t="shared" si="8"/>
        <v>261.4018736340405</v>
      </c>
      <c r="U60" s="2" t="s">
        <v>166</v>
      </c>
      <c r="V60" s="2" t="s">
        <v>20</v>
      </c>
      <c r="W60" s="3">
        <v>100</v>
      </c>
      <c r="X60" s="3">
        <f t="shared" si="7"/>
        <v>107.75926743776054</v>
      </c>
      <c r="Y60" s="3">
        <f t="shared" si="4"/>
        <v>95.360949339916957</v>
      </c>
      <c r="Z60" s="3">
        <f t="shared" si="4"/>
        <v>86.664196155590787</v>
      </c>
      <c r="AA60" s="3">
        <f t="shared" si="4"/>
        <v>96.084376861642014</v>
      </c>
      <c r="AB60" s="3">
        <f t="shared" si="4"/>
        <v>101.95029091511796</v>
      </c>
      <c r="AC60" s="3">
        <f t="shared" si="4"/>
        <v>99.783769034736807</v>
      </c>
      <c r="AD60" s="3">
        <f t="shared" si="4"/>
        <v>96.83222346567743</v>
      </c>
      <c r="AE60" s="3">
        <f t="shared" si="4"/>
        <v>101.65924104703498</v>
      </c>
      <c r="AF60" s="3">
        <f t="shared" si="4"/>
        <v>121.24927947342164</v>
      </c>
      <c r="AG60" s="3">
        <f t="shared" si="4"/>
        <v>104.78697043972515</v>
      </c>
      <c r="AH60" s="3">
        <f t="shared" si="4"/>
        <v>102.81175931302494</v>
      </c>
      <c r="AI60" s="3">
        <f t="shared" si="4"/>
        <v>93.402375233442143</v>
      </c>
      <c r="AJ60" s="3">
        <f t="shared" si="4"/>
        <v>98.998917851632868</v>
      </c>
      <c r="AK60" s="3">
        <f t="shared" si="4"/>
        <v>119.47046030309987</v>
      </c>
      <c r="AL60" s="3">
        <f t="shared" si="4"/>
        <v>118.49332134556238</v>
      </c>
      <c r="AM60" s="3">
        <f t="shared" si="4"/>
        <v>105.42303910193984</v>
      </c>
    </row>
    <row r="61" spans="1:39" x14ac:dyDescent="0.25">
      <c r="A61" s="2" t="s">
        <v>233</v>
      </c>
      <c r="B61" s="2" t="s">
        <v>64</v>
      </c>
      <c r="C61" s="3">
        <f t="shared" si="5"/>
        <v>247.95516792233187</v>
      </c>
      <c r="D61" s="3">
        <f t="shared" si="6"/>
        <v>244.08556441428212</v>
      </c>
      <c r="E61" s="3">
        <f t="shared" si="6"/>
        <v>230.43970993748434</v>
      </c>
      <c r="F61" s="3">
        <f t="shared" si="8"/>
        <v>231.55223832452674</v>
      </c>
      <c r="G61" s="3">
        <f t="shared" si="8"/>
        <v>232.02325783551296</v>
      </c>
      <c r="H61" s="3">
        <f t="shared" si="8"/>
        <v>270.8946962786751</v>
      </c>
      <c r="I61" s="3">
        <f t="shared" si="8"/>
        <v>212.06434117999532</v>
      </c>
      <c r="J61" s="3">
        <f t="shared" si="8"/>
        <v>193.65456089059256</v>
      </c>
      <c r="K61" s="3">
        <f t="shared" si="8"/>
        <v>205.0228974676898</v>
      </c>
      <c r="L61" s="3">
        <f t="shared" si="8"/>
        <v>218.95370758990995</v>
      </c>
      <c r="M61" s="3">
        <f t="shared" si="8"/>
        <v>201.19999580692769</v>
      </c>
      <c r="N61" s="3">
        <f t="shared" si="8"/>
        <v>192.94689332351709</v>
      </c>
      <c r="O61" s="3">
        <f t="shared" si="8"/>
        <v>201.27817139289468</v>
      </c>
      <c r="P61" s="3">
        <f t="shared" si="8"/>
        <v>392.45576547783179</v>
      </c>
      <c r="Q61" s="3">
        <f t="shared" si="8"/>
        <v>371.41402443850797</v>
      </c>
      <c r="R61" s="3">
        <f t="shared" si="8"/>
        <v>365.96057468530381</v>
      </c>
      <c r="S61" s="3">
        <f t="shared" si="8"/>
        <v>251.85587246551208</v>
      </c>
      <c r="U61" s="2" t="s">
        <v>233</v>
      </c>
      <c r="V61" s="2" t="s">
        <v>64</v>
      </c>
      <c r="W61" s="3">
        <v>100</v>
      </c>
      <c r="X61" s="3">
        <f t="shared" si="7"/>
        <v>98.439393887018383</v>
      </c>
      <c r="Y61" s="3">
        <f t="shared" si="4"/>
        <v>92.936038344506713</v>
      </c>
      <c r="Z61" s="3">
        <f t="shared" si="4"/>
        <v>93.384719610706767</v>
      </c>
      <c r="AA61" s="3">
        <f t="shared" si="4"/>
        <v>93.574681173086375</v>
      </c>
      <c r="AB61" s="3">
        <f t="shared" si="4"/>
        <v>109.25148225324696</v>
      </c>
      <c r="AC61" s="3">
        <f t="shared" si="4"/>
        <v>85.525275781475628</v>
      </c>
      <c r="AD61" s="3">
        <f t="shared" si="4"/>
        <v>78.100635091925923</v>
      </c>
      <c r="AE61" s="3">
        <f t="shared" si="4"/>
        <v>82.685470597616288</v>
      </c>
      <c r="AF61" s="3">
        <f t="shared" si="4"/>
        <v>88.303748385068488</v>
      </c>
      <c r="AG61" s="3">
        <f t="shared" si="4"/>
        <v>81.14369927952076</v>
      </c>
      <c r="AH61" s="3">
        <f t="shared" si="4"/>
        <v>77.815233673191557</v>
      </c>
      <c r="AI61" s="3">
        <f t="shared" si="4"/>
        <v>81.175227392696243</v>
      </c>
      <c r="AJ61" s="3">
        <f t="shared" si="4"/>
        <v>158.27690496080425</v>
      </c>
      <c r="AK61" s="3">
        <f t="shared" si="4"/>
        <v>149.79079788925702</v>
      </c>
      <c r="AL61" s="3">
        <f t="shared" si="4"/>
        <v>147.591428624684</v>
      </c>
      <c r="AM61" s="3">
        <f t="shared" si="4"/>
        <v>101.57314912040955</v>
      </c>
    </row>
    <row r="62" spans="1:39" x14ac:dyDescent="0.25">
      <c r="A62" s="2" t="s">
        <v>209</v>
      </c>
      <c r="B62" s="2" t="s">
        <v>20</v>
      </c>
      <c r="C62" s="3">
        <f t="shared" si="5"/>
        <v>247.95516792233187</v>
      </c>
      <c r="D62" s="3">
        <f t="shared" si="6"/>
        <v>287.98584578375733</v>
      </c>
      <c r="E62" s="3">
        <f t="shared" si="6"/>
        <v>247.64568819789903</v>
      </c>
      <c r="F62" s="3">
        <f t="shared" si="8"/>
        <v>279.05204744032932</v>
      </c>
      <c r="G62" s="3">
        <f t="shared" si="8"/>
        <v>257.53204041304252</v>
      </c>
      <c r="H62" s="3">
        <f t="shared" si="8"/>
        <v>249.94371157019802</v>
      </c>
      <c r="I62" s="3">
        <f t="shared" si="8"/>
        <v>251.64126172690601</v>
      </c>
      <c r="J62" s="3">
        <f t="shared" si="8"/>
        <v>273.7116051572583</v>
      </c>
      <c r="K62" s="3">
        <f t="shared" si="8"/>
        <v>260.54692899890983</v>
      </c>
      <c r="L62" s="3">
        <f t="shared" si="8"/>
        <v>221.28155472798704</v>
      </c>
      <c r="M62" s="3">
        <f t="shared" si="8"/>
        <v>211.034164474806</v>
      </c>
      <c r="N62" s="3">
        <f t="shared" si="8"/>
        <v>212.06022847766081</v>
      </c>
      <c r="O62" s="3">
        <f t="shared" si="8"/>
        <v>217.11003088531064</v>
      </c>
      <c r="P62" s="3">
        <f t="shared" si="8"/>
        <v>269.27533583452851</v>
      </c>
      <c r="Q62" s="3">
        <f t="shared" si="8"/>
        <v>233.28342736201461</v>
      </c>
      <c r="R62" s="3">
        <f t="shared" si="8"/>
        <v>219.97623961363166</v>
      </c>
      <c r="S62" s="3">
        <f t="shared" si="8"/>
        <v>205.32096920542085</v>
      </c>
      <c r="U62" s="2" t="s">
        <v>209</v>
      </c>
      <c r="V62" s="2" t="s">
        <v>20</v>
      </c>
      <c r="W62" s="3">
        <v>100</v>
      </c>
      <c r="X62" s="3">
        <f t="shared" si="7"/>
        <v>116.14432084511522</v>
      </c>
      <c r="Y62" s="3">
        <f t="shared" si="7"/>
        <v>99.875187225567416</v>
      </c>
      <c r="Z62" s="3">
        <f t="shared" si="7"/>
        <v>112.5413314747842</v>
      </c>
      <c r="AA62" s="3">
        <f>G62/$C62*100</f>
        <v>103.86234034602194</v>
      </c>
      <c r="AB62" s="3">
        <f t="shared" ref="AB62:AM64" si="9">H62/$C62*100</f>
        <v>100.80197709308847</v>
      </c>
      <c r="AC62" s="3">
        <f t="shared" si="9"/>
        <v>101.48659688582444</v>
      </c>
      <c r="AD62" s="3">
        <f t="shared" si="9"/>
        <v>110.38753797742753</v>
      </c>
      <c r="AE62" s="3">
        <f t="shared" si="9"/>
        <v>105.07824103126664</v>
      </c>
      <c r="AF62" s="3">
        <f t="shared" si="9"/>
        <v>89.242566138932048</v>
      </c>
      <c r="AG62" s="3">
        <f t="shared" si="9"/>
        <v>85.10980684254551</v>
      </c>
      <c r="AH62" s="3">
        <f t="shared" si="9"/>
        <v>85.523617133918904</v>
      </c>
      <c r="AI62" s="3">
        <f t="shared" si="9"/>
        <v>87.560195943694552</v>
      </c>
      <c r="AJ62" s="3">
        <f t="shared" si="9"/>
        <v>108.5983962709238</v>
      </c>
      <c r="AK62" s="3">
        <f t="shared" si="9"/>
        <v>94.082905920753802</v>
      </c>
      <c r="AL62" s="3">
        <f t="shared" si="9"/>
        <v>88.716134233804638</v>
      </c>
      <c r="AM62" s="3">
        <f t="shared" si="9"/>
        <v>82.805682545698929</v>
      </c>
    </row>
    <row r="63" spans="1:39" x14ac:dyDescent="0.25">
      <c r="A63" s="2" t="s">
        <v>218</v>
      </c>
      <c r="B63" s="2" t="s">
        <v>20</v>
      </c>
      <c r="C63" s="3">
        <f t="shared" si="5"/>
        <v>247.95516792233187</v>
      </c>
      <c r="D63" s="3">
        <f t="shared" si="6"/>
        <v>487.74968612741714</v>
      </c>
      <c r="E63" s="3">
        <f t="shared" si="6"/>
        <v>392.82142605343051</v>
      </c>
      <c r="F63" s="3">
        <f t="shared" si="8"/>
        <v>305.73761737945938</v>
      </c>
      <c r="G63" s="3">
        <f t="shared" si="8"/>
        <v>400.23095533556915</v>
      </c>
      <c r="H63" s="3">
        <f t="shared" si="8"/>
        <v>424.02204168799733</v>
      </c>
      <c r="I63" s="3">
        <f t="shared" si="8"/>
        <v>459.37092999380553</v>
      </c>
      <c r="J63" s="3">
        <f t="shared" si="8"/>
        <v>418.45580870635473</v>
      </c>
      <c r="K63" s="3">
        <f t="shared" si="8"/>
        <v>557.50990131994547</v>
      </c>
      <c r="L63" s="3">
        <f t="shared" si="8"/>
        <v>378.60406762565839</v>
      </c>
      <c r="M63" s="3">
        <f t="shared" si="8"/>
        <v>352.20806010914657</v>
      </c>
      <c r="N63" s="3">
        <f t="shared" si="8"/>
        <v>583.11164410083495</v>
      </c>
      <c r="O63" s="3">
        <f t="shared" si="8"/>
        <v>388.81134255691632</v>
      </c>
      <c r="P63" s="3">
        <f t="shared" si="8"/>
        <v>568.27655836992699</v>
      </c>
      <c r="Q63" s="3">
        <f t="shared" si="8"/>
        <v>612.36596427140876</v>
      </c>
      <c r="R63" s="3">
        <f t="shared" si="8"/>
        <v>647.60408616525126</v>
      </c>
      <c r="S63" s="3">
        <f t="shared" si="8"/>
        <v>600.99293371997942</v>
      </c>
      <c r="U63" s="2" t="s">
        <v>218</v>
      </c>
      <c r="V63" s="2" t="s">
        <v>20</v>
      </c>
      <c r="W63" s="3">
        <v>100</v>
      </c>
      <c r="X63" s="3">
        <f t="shared" si="7"/>
        <v>196.70882047523895</v>
      </c>
      <c r="Y63" s="3">
        <f t="shared" si="7"/>
        <v>158.42437540018355</v>
      </c>
      <c r="Z63" s="3">
        <f t="shared" si="7"/>
        <v>123.30358747563066</v>
      </c>
      <c r="AA63" s="3">
        <f t="shared" si="7"/>
        <v>161.4126290204749</v>
      </c>
      <c r="AB63" s="3">
        <f t="shared" si="9"/>
        <v>171.00754351722796</v>
      </c>
      <c r="AC63" s="3">
        <f t="shared" si="9"/>
        <v>185.26370466200422</v>
      </c>
      <c r="AD63" s="3">
        <f t="shared" si="9"/>
        <v>168.7626889218254</v>
      </c>
      <c r="AE63" s="3">
        <f t="shared" si="9"/>
        <v>224.84302545151098</v>
      </c>
      <c r="AF63" s="3">
        <f t="shared" si="9"/>
        <v>152.690533050011</v>
      </c>
      <c r="AG63" s="3">
        <f t="shared" si="9"/>
        <v>142.04505720141728</v>
      </c>
      <c r="AH63" s="3">
        <f t="shared" si="9"/>
        <v>235.16817535478256</v>
      </c>
      <c r="AI63" s="3">
        <f t="shared" si="9"/>
        <v>156.80711388871131</v>
      </c>
      <c r="AJ63" s="3">
        <f t="shared" si="9"/>
        <v>229.18520437853141</v>
      </c>
      <c r="AK63" s="3">
        <f t="shared" si="9"/>
        <v>246.96640501690328</v>
      </c>
      <c r="AL63" s="3">
        <f t="shared" si="9"/>
        <v>261.17789421033694</v>
      </c>
      <c r="AM63" s="3">
        <f t="shared" si="9"/>
        <v>242.37967643740791</v>
      </c>
    </row>
    <row r="64" spans="1:39" x14ac:dyDescent="0.25">
      <c r="A64" s="2" t="s">
        <v>221</v>
      </c>
      <c r="B64" s="2" t="s">
        <v>56</v>
      </c>
      <c r="C64" s="3">
        <f t="shared" si="5"/>
        <v>247.95516792233187</v>
      </c>
      <c r="D64" s="3">
        <f t="shared" si="6"/>
        <v>279.43992434383279</v>
      </c>
      <c r="E64" s="3">
        <f t="shared" si="6"/>
        <v>264.91589483807809</v>
      </c>
      <c r="F64" s="3">
        <f t="shared" si="8"/>
        <v>271.52276863905377</v>
      </c>
      <c r="G64" s="3">
        <f t="shared" si="8"/>
        <v>266.00745375576912</v>
      </c>
      <c r="H64" s="3">
        <f t="shared" si="8"/>
        <v>280.61344059719647</v>
      </c>
      <c r="I64" s="3">
        <f t="shared" si="8"/>
        <v>304.98729829993209</v>
      </c>
      <c r="J64" s="3">
        <f t="shared" si="8"/>
        <v>304.1346813390312</v>
      </c>
      <c r="K64" s="3">
        <f t="shared" si="8"/>
        <v>307.91866472457053</v>
      </c>
      <c r="L64" s="3">
        <f t="shared" si="8"/>
        <v>303.95557245934612</v>
      </c>
      <c r="M64" s="3">
        <f t="shared" si="8"/>
        <v>298.9143560964161</v>
      </c>
      <c r="N64" s="3">
        <f t="shared" si="8"/>
        <v>306.73520733206664</v>
      </c>
      <c r="O64" s="3">
        <f t="shared" si="8"/>
        <v>298.51250778152331</v>
      </c>
      <c r="P64" s="3">
        <f t="shared" si="8"/>
        <v>299.86213906868323</v>
      </c>
      <c r="Q64" s="3">
        <f t="shared" si="8"/>
        <v>289.83326843650127</v>
      </c>
      <c r="R64" s="3">
        <f t="shared" si="8"/>
        <v>323.41765346172605</v>
      </c>
      <c r="S64" s="3">
        <f t="shared" si="8"/>
        <v>320.38812468718493</v>
      </c>
      <c r="U64" s="2" t="s">
        <v>221</v>
      </c>
      <c r="V64" s="2" t="s">
        <v>56</v>
      </c>
      <c r="W64" s="3">
        <v>100</v>
      </c>
      <c r="X64" s="3">
        <f t="shared" si="7"/>
        <v>112.69776173060568</v>
      </c>
      <c r="Y64" s="3">
        <f t="shared" si="7"/>
        <v>106.84023932949802</v>
      </c>
      <c r="Z64" s="3">
        <f t="shared" si="7"/>
        <v>109.50478302759315</v>
      </c>
      <c r="AA64" s="3">
        <f t="shared" si="7"/>
        <v>107.28046363570525</v>
      </c>
      <c r="AB64" s="3">
        <f t="shared" si="9"/>
        <v>113.17103932477596</v>
      </c>
      <c r="AC64" s="3">
        <f t="shared" si="9"/>
        <v>123.00098475683501</v>
      </c>
      <c r="AD64" s="3">
        <f t="shared" si="9"/>
        <v>122.65712543418199</v>
      </c>
      <c r="AE64" s="3">
        <f t="shared" si="9"/>
        <v>124.18320106198443</v>
      </c>
      <c r="AF64" s="3">
        <f t="shared" si="9"/>
        <v>122.58489105359381</v>
      </c>
      <c r="AG64" s="3">
        <f t="shared" si="9"/>
        <v>120.55177498459979</v>
      </c>
      <c r="AH64" s="3">
        <f t="shared" si="9"/>
        <v>123.70591421919737</v>
      </c>
      <c r="AI64" s="3">
        <f t="shared" si="9"/>
        <v>120.38971007655212</v>
      </c>
      <c r="AJ64" s="3">
        <f t="shared" si="9"/>
        <v>120.93401463711795</v>
      </c>
      <c r="AK64" s="3">
        <f t="shared" si="9"/>
        <v>116.88938402255324</v>
      </c>
      <c r="AL64" s="3">
        <f t="shared" si="9"/>
        <v>130.43392326593155</v>
      </c>
      <c r="AM64" s="3">
        <f t="shared" si="9"/>
        <v>129.21211821144277</v>
      </c>
    </row>
    <row r="66" spans="1:39" x14ac:dyDescent="0.25">
      <c r="B66" s="14" t="s">
        <v>298</v>
      </c>
      <c r="C66" s="15" t="s">
        <v>2</v>
      </c>
      <c r="D66" s="15" t="s">
        <v>3</v>
      </c>
      <c r="E66" s="15" t="s">
        <v>4</v>
      </c>
      <c r="F66" s="15" t="s">
        <v>5</v>
      </c>
      <c r="G66" s="15" t="s">
        <v>6</v>
      </c>
      <c r="H66" s="15" t="s">
        <v>7</v>
      </c>
      <c r="I66" s="15" t="s">
        <v>8</v>
      </c>
      <c r="J66" s="15" t="s">
        <v>9</v>
      </c>
      <c r="K66" s="15" t="s">
        <v>10</v>
      </c>
      <c r="L66" s="15" t="s">
        <v>11</v>
      </c>
      <c r="M66" s="15" t="s">
        <v>12</v>
      </c>
      <c r="N66" s="15" t="s">
        <v>13</v>
      </c>
      <c r="O66" s="15" t="s">
        <v>14</v>
      </c>
      <c r="P66" s="15" t="s">
        <v>15</v>
      </c>
      <c r="Q66" s="15" t="s">
        <v>16</v>
      </c>
      <c r="R66" s="15" t="s">
        <v>17</v>
      </c>
      <c r="S66" s="15" t="s">
        <v>313</v>
      </c>
    </row>
    <row r="67" spans="1:39" x14ac:dyDescent="0.25">
      <c r="B67" s="2" t="s">
        <v>241</v>
      </c>
      <c r="C67" s="9">
        <v>4.4576585533737196</v>
      </c>
      <c r="D67" s="9">
        <v>5.90272439065465</v>
      </c>
      <c r="E67" s="9">
        <v>4.31165006256784</v>
      </c>
      <c r="F67" s="9">
        <v>5.9086887217945296</v>
      </c>
      <c r="G67" s="9">
        <v>6.5033527436801704</v>
      </c>
      <c r="H67" s="9">
        <v>5.8385947181474496</v>
      </c>
      <c r="I67" s="9">
        <v>5.9106832553310804</v>
      </c>
      <c r="J67" s="9">
        <v>6.4074707959081501</v>
      </c>
      <c r="K67" s="9">
        <v>10.6730281339751</v>
      </c>
      <c r="L67" s="9">
        <v>6.2879882132213796</v>
      </c>
      <c r="M67" s="9">
        <v>2.9474213204347102</v>
      </c>
      <c r="N67" s="9">
        <v>3.7455811701915498</v>
      </c>
      <c r="O67" s="9">
        <v>4.3061516171595304</v>
      </c>
      <c r="P67" s="9">
        <v>4.5174568864245099</v>
      </c>
      <c r="Q67" s="9">
        <v>10.0609827374433</v>
      </c>
      <c r="R67" s="9">
        <v>5.7850929078894904</v>
      </c>
      <c r="S67" s="38">
        <v>4.62</v>
      </c>
    </row>
    <row r="68" spans="1:39" x14ac:dyDescent="0.25">
      <c r="B68" s="2" t="s">
        <v>245</v>
      </c>
      <c r="C68" s="27">
        <v>100</v>
      </c>
      <c r="D68" s="27">
        <f t="shared" ref="D68:I68" si="10">C68*(D67/100+1)</f>
        <v>105.90272439065464</v>
      </c>
      <c r="E68" s="27">
        <f t="shared" si="10"/>
        <v>110.46887927310534</v>
      </c>
      <c r="F68" s="27">
        <f t="shared" si="10"/>
        <v>116.99614148380813</v>
      </c>
      <c r="G68" s="27">
        <f t="shared" si="10"/>
        <v>124.6048132609953</v>
      </c>
      <c r="H68" s="27">
        <f t="shared" si="10"/>
        <v>131.87998330660926</v>
      </c>
      <c r="I68" s="27">
        <f t="shared" si="10"/>
        <v>139.67499139704645</v>
      </c>
      <c r="J68" s="27">
        <f>I68*(J67/100+1)</f>
        <v>148.62462567999944</v>
      </c>
      <c r="K68" s="27">
        <f t="shared" ref="K68:Q68" si="11">J68*(K67/100+1)</f>
        <v>164.48737379284097</v>
      </c>
      <c r="L68" s="27">
        <f t="shared" si="11"/>
        <v>174.83032046917222</v>
      </c>
      <c r="M68" s="27">
        <f t="shared" si="11"/>
        <v>179.98330660926493</v>
      </c>
      <c r="N68" s="27">
        <f t="shared" si="11"/>
        <v>186.72472745110969</v>
      </c>
      <c r="O68" s="27">
        <f t="shared" si="11"/>
        <v>194.76537732188237</v>
      </c>
      <c r="P68" s="27">
        <f t="shared" si="11"/>
        <v>203.56381927208042</v>
      </c>
      <c r="Q68" s="27">
        <f t="shared" si="11"/>
        <v>224.04433998872469</v>
      </c>
      <c r="R68" s="27">
        <f>Q68*(R67/100+1)</f>
        <v>237.00551321194021</v>
      </c>
      <c r="S68" s="27">
        <f>R68*(S67/100+1)</f>
        <v>247.95516792233187</v>
      </c>
    </row>
    <row r="69" spans="1:39" x14ac:dyDescent="0.25">
      <c r="B69" s="2" t="s">
        <v>301</v>
      </c>
      <c r="C69" s="28">
        <f>$S$68/C68</f>
        <v>2.4795516792233188</v>
      </c>
      <c r="D69" s="28">
        <f t="shared" ref="D69:S69" si="12">$S$68/D68</f>
        <v>2.3413483397053438</v>
      </c>
      <c r="E69" s="28">
        <f t="shared" si="12"/>
        <v>2.2445703220119371</v>
      </c>
      <c r="F69" s="28">
        <f t="shared" si="12"/>
        <v>2.11934483289475</v>
      </c>
      <c r="G69" s="28">
        <f t="shared" si="12"/>
        <v>1.98993250287185</v>
      </c>
      <c r="H69" s="28">
        <f t="shared" si="12"/>
        <v>1.8801577138955052</v>
      </c>
      <c r="I69" s="28">
        <f t="shared" si="12"/>
        <v>1.7752295199180166</v>
      </c>
      <c r="J69" s="28">
        <f t="shared" si="12"/>
        <v>1.6683316562640091</v>
      </c>
      <c r="K69" s="28">
        <f t="shared" si="12"/>
        <v>1.5074419525635572</v>
      </c>
      <c r="L69" s="28">
        <f t="shared" si="12"/>
        <v>1.4182618166970284</v>
      </c>
      <c r="M69" s="28">
        <f t="shared" si="12"/>
        <v>1.3776564760010248</v>
      </c>
      <c r="N69" s="28">
        <f t="shared" si="12"/>
        <v>1.3279182211539402</v>
      </c>
      <c r="O69" s="28">
        <f t="shared" si="12"/>
        <v>1.2730967450777684</v>
      </c>
      <c r="P69" s="28">
        <f t="shared" si="12"/>
        <v>1.2180709165753989</v>
      </c>
      <c r="Q69" s="28">
        <f t="shared" si="12"/>
        <v>1.1067236420023399</v>
      </c>
      <c r="R69" s="28">
        <f t="shared" si="12"/>
        <v>1.0462</v>
      </c>
      <c r="S69" s="28">
        <f t="shared" si="12"/>
        <v>1</v>
      </c>
    </row>
    <row r="70" spans="1:39" x14ac:dyDescent="0.25">
      <c r="C70" s="36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7"/>
    </row>
    <row r="71" spans="1:39" x14ac:dyDescent="0.25">
      <c r="A71" s="42" t="s">
        <v>1</v>
      </c>
      <c r="B71" s="43" t="s">
        <v>244</v>
      </c>
      <c r="C71" s="42" t="s">
        <v>302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U71" s="42" t="s">
        <v>1</v>
      </c>
      <c r="V71" s="43" t="s">
        <v>244</v>
      </c>
      <c r="W71" s="42" t="s">
        <v>303</v>
      </c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</row>
    <row r="72" spans="1:39" x14ac:dyDescent="0.25">
      <c r="A72" s="42"/>
      <c r="B72" s="44"/>
      <c r="C72" s="29" t="s">
        <v>2</v>
      </c>
      <c r="D72" s="29" t="s">
        <v>3</v>
      </c>
      <c r="E72" s="29" t="s">
        <v>4</v>
      </c>
      <c r="F72" s="29" t="s">
        <v>5</v>
      </c>
      <c r="G72" s="29" t="s">
        <v>6</v>
      </c>
      <c r="H72" s="29" t="s">
        <v>7</v>
      </c>
      <c r="I72" s="29" t="s">
        <v>8</v>
      </c>
      <c r="J72" s="29" t="s">
        <v>9</v>
      </c>
      <c r="K72" s="29" t="s">
        <v>10</v>
      </c>
      <c r="L72" s="29" t="s">
        <v>11</v>
      </c>
      <c r="M72" s="29" t="s">
        <v>12</v>
      </c>
      <c r="N72" s="29" t="s">
        <v>13</v>
      </c>
      <c r="O72" s="29" t="s">
        <v>14</v>
      </c>
      <c r="P72" s="29" t="s">
        <v>15</v>
      </c>
      <c r="Q72" s="29" t="s">
        <v>16</v>
      </c>
      <c r="R72" s="29" t="s">
        <v>17</v>
      </c>
      <c r="S72" s="29" t="s">
        <v>313</v>
      </c>
      <c r="U72" s="42"/>
      <c r="V72" s="44"/>
      <c r="W72" s="29" t="s">
        <v>2</v>
      </c>
      <c r="X72" s="29" t="s">
        <v>3</v>
      </c>
      <c r="Y72" s="29" t="s">
        <v>4</v>
      </c>
      <c r="Z72" s="29" t="s">
        <v>5</v>
      </c>
      <c r="AA72" s="29" t="s">
        <v>6</v>
      </c>
      <c r="AB72" s="29" t="s">
        <v>7</v>
      </c>
      <c r="AC72" s="29" t="s">
        <v>8</v>
      </c>
      <c r="AD72" s="29" t="s">
        <v>9</v>
      </c>
      <c r="AE72" s="29" t="s">
        <v>10</v>
      </c>
      <c r="AF72" s="29" t="s">
        <v>11</v>
      </c>
      <c r="AG72" s="29" t="s">
        <v>12</v>
      </c>
      <c r="AH72" s="29" t="s">
        <v>13</v>
      </c>
      <c r="AI72" s="29" t="s">
        <v>14</v>
      </c>
      <c r="AJ72" s="29" t="s">
        <v>15</v>
      </c>
      <c r="AK72" s="29" t="s">
        <v>16</v>
      </c>
      <c r="AL72" s="29" t="s">
        <v>17</v>
      </c>
      <c r="AM72" s="29" t="s">
        <v>313</v>
      </c>
    </row>
    <row r="73" spans="1:39" x14ac:dyDescent="0.25">
      <c r="A73" s="2" t="s">
        <v>19</v>
      </c>
      <c r="B73" s="2" t="s">
        <v>20</v>
      </c>
      <c r="C73" s="3">
        <f>$S$95</f>
        <v>296.5438515205845</v>
      </c>
      <c r="D73" s="3">
        <f>D24/D$95*$S$95</f>
        <v>365.86556704423026</v>
      </c>
      <c r="E73" s="3">
        <f>E24/E$95*$S$95</f>
        <v>320.80952339808357</v>
      </c>
      <c r="F73" s="3">
        <f>F24/F$95*$S$95</f>
        <v>291.36668099418455</v>
      </c>
      <c r="G73" s="3">
        <f t="shared" ref="G73:S73" si="13">G24/G$95*$S$95</f>
        <v>264.29235240590918</v>
      </c>
      <c r="H73" s="3">
        <f t="shared" si="13"/>
        <v>334.13943890036012</v>
      </c>
      <c r="I73" s="3">
        <f t="shared" si="13"/>
        <v>301.09944058801887</v>
      </c>
      <c r="J73" s="3">
        <f t="shared" si="13"/>
        <v>314.74388698099494</v>
      </c>
      <c r="K73" s="3">
        <f t="shared" si="13"/>
        <v>310.42712038179815</v>
      </c>
      <c r="L73" s="3">
        <f t="shared" si="13"/>
        <v>338.26498014438317</v>
      </c>
      <c r="M73" s="3">
        <f t="shared" si="13"/>
        <v>302.57962718878707</v>
      </c>
      <c r="N73" s="3">
        <f t="shared" si="13"/>
        <v>298.27861994435352</v>
      </c>
      <c r="O73" s="3">
        <f t="shared" si="13"/>
        <v>280.16963934097754</v>
      </c>
      <c r="P73" s="3">
        <f t="shared" si="13"/>
        <v>395.1258784339613</v>
      </c>
      <c r="Q73" s="3">
        <f t="shared" si="13"/>
        <v>280.17183811749589</v>
      </c>
      <c r="R73" s="3">
        <f t="shared" si="13"/>
        <v>285.4894954543193</v>
      </c>
      <c r="S73" s="3">
        <f t="shared" si="13"/>
        <v>368.26528828775446</v>
      </c>
      <c r="U73" s="2" t="s">
        <v>19</v>
      </c>
      <c r="V73" s="2" t="s">
        <v>20</v>
      </c>
      <c r="W73" s="3">
        <v>100</v>
      </c>
      <c r="X73" s="3">
        <f>D73/$C73*100</f>
        <v>123.37654790958761</v>
      </c>
      <c r="Y73" s="3">
        <f t="shared" ref="Y73:AM91" si="14">E73/$C73*100</f>
        <v>108.18282751541544</v>
      </c>
      <c r="Z73" s="3">
        <f t="shared" si="14"/>
        <v>98.254163591707254</v>
      </c>
      <c r="AA73" s="3">
        <f t="shared" si="14"/>
        <v>89.124205762722895</v>
      </c>
      <c r="AB73" s="3">
        <f t="shared" si="14"/>
        <v>112.67791835406371</v>
      </c>
      <c r="AC73" s="3">
        <f t="shared" si="14"/>
        <v>101.53622779365506</v>
      </c>
      <c r="AD73" s="3">
        <f t="shared" si="14"/>
        <v>106.13738419025933</v>
      </c>
      <c r="AE73" s="3">
        <f t="shared" si="14"/>
        <v>104.6816916924848</v>
      </c>
      <c r="AF73" s="3">
        <f t="shared" si="14"/>
        <v>114.06912617134557</v>
      </c>
      <c r="AG73" s="3">
        <f t="shared" si="14"/>
        <v>102.03537373553793</v>
      </c>
      <c r="AH73" s="3">
        <f t="shared" si="14"/>
        <v>100.5849955798691</v>
      </c>
      <c r="AI73" s="3">
        <f t="shared" si="14"/>
        <v>94.478316749564996</v>
      </c>
      <c r="AJ73" s="3">
        <f t="shared" si="14"/>
        <v>133.24365904330131</v>
      </c>
      <c r="AK73" s="3">
        <f t="shared" si="14"/>
        <v>94.479058217144612</v>
      </c>
      <c r="AL73" s="3">
        <f>R73/$C73*100</f>
        <v>96.272269342432196</v>
      </c>
      <c r="AM73" s="3">
        <f>S73/$C73*100</f>
        <v>124.18577771867628</v>
      </c>
    </row>
    <row r="74" spans="1:39" x14ac:dyDescent="0.25">
      <c r="A74" s="2" t="s">
        <v>23</v>
      </c>
      <c r="B74" s="2" t="s">
        <v>20</v>
      </c>
      <c r="C74" s="3">
        <f t="shared" ref="C74:C91" si="15">$S$95</f>
        <v>296.5438515205845</v>
      </c>
      <c r="D74" s="3">
        <f t="shared" ref="D74:S91" si="16">D25/D$95*$S$95</f>
        <v>295.12336333802966</v>
      </c>
      <c r="E74" s="3">
        <f t="shared" si="16"/>
        <v>282.49413216807233</v>
      </c>
      <c r="F74" s="3">
        <f t="shared" si="16"/>
        <v>291.11694472505178</v>
      </c>
      <c r="G74" s="3">
        <f t="shared" si="16"/>
        <v>283.73444158284246</v>
      </c>
      <c r="H74" s="3">
        <f t="shared" si="16"/>
        <v>306.90781994106226</v>
      </c>
      <c r="I74" s="3">
        <f t="shared" si="16"/>
        <v>306.30101020912053</v>
      </c>
      <c r="J74" s="3">
        <f t="shared" si="16"/>
        <v>300.6690687358261</v>
      </c>
      <c r="K74" s="3">
        <f t="shared" si="16"/>
        <v>306.741199647055</v>
      </c>
      <c r="L74" s="3">
        <f t="shared" si="16"/>
        <v>308.78278898518556</v>
      </c>
      <c r="M74" s="3">
        <f t="shared" si="16"/>
        <v>282.99356378394737</v>
      </c>
      <c r="N74" s="3">
        <f t="shared" si="16"/>
        <v>275.71263619915567</v>
      </c>
      <c r="O74" s="3">
        <f t="shared" si="16"/>
        <v>287.23372413159353</v>
      </c>
      <c r="P74" s="3">
        <f t="shared" si="16"/>
        <v>269.64467767872895</v>
      </c>
      <c r="Q74" s="3">
        <f t="shared" si="16"/>
        <v>275.7771525843591</v>
      </c>
      <c r="R74" s="3">
        <f t="shared" si="16"/>
        <v>285.54901922747422</v>
      </c>
      <c r="S74" s="3">
        <f t="shared" si="16"/>
        <v>273.78693973110609</v>
      </c>
      <c r="U74" s="2" t="s">
        <v>23</v>
      </c>
      <c r="V74" s="2" t="s">
        <v>20</v>
      </c>
      <c r="W74" s="3">
        <v>100</v>
      </c>
      <c r="X74" s="3">
        <f>D74/$C74*100</f>
        <v>99.520985454504952</v>
      </c>
      <c r="Y74" s="3">
        <f t="shared" si="14"/>
        <v>95.262178163374628</v>
      </c>
      <c r="Z74" s="3">
        <f t="shared" si="14"/>
        <v>98.169947962938622</v>
      </c>
      <c r="AA74" s="3">
        <f t="shared" si="14"/>
        <v>95.680433139294792</v>
      </c>
      <c r="AB74" s="3">
        <f t="shared" si="14"/>
        <v>103.49491934070949</v>
      </c>
      <c r="AC74" s="3">
        <f t="shared" si="14"/>
        <v>103.29029202207511</v>
      </c>
      <c r="AD74" s="3">
        <f t="shared" si="14"/>
        <v>101.39109854886175</v>
      </c>
      <c r="AE74" s="3">
        <f t="shared" si="14"/>
        <v>103.43873193599586</v>
      </c>
      <c r="AF74" s="3">
        <f t="shared" si="14"/>
        <v>104.12719312905784</v>
      </c>
      <c r="AG74" s="3">
        <f t="shared" si="14"/>
        <v>95.430595621134799</v>
      </c>
      <c r="AH74" s="3">
        <f t="shared" si="14"/>
        <v>92.975333929665766</v>
      </c>
      <c r="AI74" s="3">
        <f t="shared" si="14"/>
        <v>96.860455092475689</v>
      </c>
      <c r="AJ74" s="3">
        <f t="shared" si="14"/>
        <v>90.929107548875166</v>
      </c>
      <c r="AK74" s="3">
        <f t="shared" si="14"/>
        <v>92.997090032472357</v>
      </c>
      <c r="AL74" s="3">
        <f t="shared" si="14"/>
        <v>96.292341845318248</v>
      </c>
      <c r="AM74" s="3">
        <f t="shared" si="14"/>
        <v>92.325953927964434</v>
      </c>
    </row>
    <row r="75" spans="1:39" x14ac:dyDescent="0.25">
      <c r="A75" s="2" t="s">
        <v>26</v>
      </c>
      <c r="B75" s="2" t="s">
        <v>20</v>
      </c>
      <c r="C75" s="3">
        <f t="shared" si="15"/>
        <v>296.5438515205845</v>
      </c>
      <c r="D75" s="3">
        <f t="shared" si="16"/>
        <v>295.72426236564991</v>
      </c>
      <c r="E75" s="3">
        <f t="shared" si="16"/>
        <v>309.78805118701786</v>
      </c>
      <c r="F75" s="3">
        <f t="shared" si="16"/>
        <v>293.63319646658238</v>
      </c>
      <c r="G75" s="3">
        <f t="shared" si="16"/>
        <v>306.27804971864782</v>
      </c>
      <c r="H75" s="3">
        <f t="shared" si="16"/>
        <v>336.50581813102878</v>
      </c>
      <c r="I75" s="3">
        <f t="shared" si="16"/>
        <v>348.71819848576973</v>
      </c>
      <c r="J75" s="3">
        <f t="shared" si="16"/>
        <v>338.31315186533237</v>
      </c>
      <c r="K75" s="3">
        <f t="shared" si="16"/>
        <v>360.75649258702697</v>
      </c>
      <c r="L75" s="3">
        <f t="shared" si="16"/>
        <v>372.12570117970876</v>
      </c>
      <c r="M75" s="3">
        <f t="shared" si="16"/>
        <v>384.40041251659727</v>
      </c>
      <c r="N75" s="3">
        <f t="shared" si="16"/>
        <v>345.3282984343121</v>
      </c>
      <c r="O75" s="3">
        <f t="shared" si="16"/>
        <v>367.83780155548982</v>
      </c>
      <c r="P75" s="3">
        <f t="shared" si="16"/>
        <v>328.39502772788342</v>
      </c>
      <c r="Q75" s="3">
        <f t="shared" si="16"/>
        <v>317.23412907656706</v>
      </c>
      <c r="R75" s="3">
        <f t="shared" si="16"/>
        <v>361.27637841459818</v>
      </c>
      <c r="S75" s="3">
        <f t="shared" si="16"/>
        <v>384.7877109240784</v>
      </c>
      <c r="U75" s="2" t="s">
        <v>26</v>
      </c>
      <c r="V75" s="2" t="s">
        <v>20</v>
      </c>
      <c r="W75" s="3">
        <v>100</v>
      </c>
      <c r="X75" s="3">
        <f t="shared" ref="X75:X91" si="17">D75/$C75*100</f>
        <v>99.723619575745033</v>
      </c>
      <c r="Y75" s="3">
        <f t="shared" si="14"/>
        <v>104.46618589410006</v>
      </c>
      <c r="Z75" s="3">
        <f>F75/$C75*100</f>
        <v>99.018473983163986</v>
      </c>
      <c r="AA75" s="3">
        <f t="shared" si="14"/>
        <v>103.28254932555485</v>
      </c>
      <c r="AB75" s="3">
        <f t="shared" si="14"/>
        <v>113.47590462777487</v>
      </c>
      <c r="AC75" s="3">
        <f>I75/$C75*100</f>
        <v>117.59414221460045</v>
      </c>
      <c r="AD75" s="3">
        <f t="shared" si="14"/>
        <v>114.08537055500155</v>
      </c>
      <c r="AE75" s="3">
        <f t="shared" si="14"/>
        <v>121.65367473888939</v>
      </c>
      <c r="AF75" s="3">
        <f t="shared" si="14"/>
        <v>125.48757941584832</v>
      </c>
      <c r="AG75" s="3">
        <f t="shared" si="14"/>
        <v>129.62683614767653</v>
      </c>
      <c r="AH75" s="3">
        <f t="shared" si="14"/>
        <v>116.45100603623246</v>
      </c>
      <c r="AI75" s="3">
        <f t="shared" si="14"/>
        <v>124.04162138898924</v>
      </c>
      <c r="AJ75" s="3">
        <f t="shared" si="14"/>
        <v>110.74079804520511</v>
      </c>
      <c r="AK75" s="3">
        <f t="shared" si="14"/>
        <v>106.97713928307373</v>
      </c>
      <c r="AL75" s="3">
        <f t="shared" si="14"/>
        <v>121.82898973021543</v>
      </c>
      <c r="AM75" s="3">
        <f>S75/$C75*100</f>
        <v>129.75744024062777</v>
      </c>
    </row>
    <row r="76" spans="1:39" x14ac:dyDescent="0.25">
      <c r="A76" s="2" t="s">
        <v>28</v>
      </c>
      <c r="B76" s="2" t="s">
        <v>20</v>
      </c>
      <c r="C76" s="3">
        <f t="shared" si="15"/>
        <v>296.5438515205845</v>
      </c>
      <c r="D76" s="3">
        <f t="shared" si="16"/>
        <v>305.1747652545863</v>
      </c>
      <c r="E76" s="3">
        <f t="shared" si="16"/>
        <v>326.06511647971706</v>
      </c>
      <c r="F76" s="3">
        <f t="shared" si="16"/>
        <v>313.69091947086372</v>
      </c>
      <c r="G76" s="3">
        <f t="shared" si="16"/>
        <v>326.65994017442466</v>
      </c>
      <c r="H76" s="3">
        <f t="shared" si="16"/>
        <v>337.95819711857615</v>
      </c>
      <c r="I76" s="3">
        <f t="shared" si="16"/>
        <v>400.48384992886571</v>
      </c>
      <c r="J76" s="3">
        <f t="shared" si="16"/>
        <v>390.03718003356778</v>
      </c>
      <c r="K76" s="3">
        <f t="shared" si="16"/>
        <v>375.63627641679341</v>
      </c>
      <c r="L76" s="3">
        <f t="shared" si="16"/>
        <v>456.18805403528404</v>
      </c>
      <c r="M76" s="3">
        <f t="shared" si="16"/>
        <v>368.51044672468373</v>
      </c>
      <c r="N76" s="3">
        <f t="shared" si="16"/>
        <v>338.84944361056245</v>
      </c>
      <c r="O76" s="3">
        <f t="shared" si="16"/>
        <v>355.61995422023608</v>
      </c>
      <c r="P76" s="3">
        <f t="shared" si="16"/>
        <v>355.58461877655657</v>
      </c>
      <c r="Q76" s="3">
        <f t="shared" si="16"/>
        <v>345.35000945600927</v>
      </c>
      <c r="R76" s="3">
        <f t="shared" si="16"/>
        <v>410.36526672033187</v>
      </c>
      <c r="S76" s="3">
        <f t="shared" si="16"/>
        <v>442.38426309538568</v>
      </c>
      <c r="U76" s="2" t="s">
        <v>28</v>
      </c>
      <c r="V76" s="2" t="s">
        <v>20</v>
      </c>
      <c r="W76" s="3">
        <v>100</v>
      </c>
      <c r="X76" s="3">
        <f t="shared" si="17"/>
        <v>102.91050166433908</v>
      </c>
      <c r="Y76" s="3">
        <f t="shared" si="14"/>
        <v>109.95510944089946</v>
      </c>
      <c r="Z76" s="3">
        <f>F76/$C76*100</f>
        <v>105.78230432442095</v>
      </c>
      <c r="AA76" s="3">
        <f t="shared" si="14"/>
        <v>110.15569484897907</v>
      </c>
      <c r="AB76" s="3">
        <f t="shared" si="14"/>
        <v>113.96567333486492</v>
      </c>
      <c r="AC76" s="3">
        <f t="shared" si="14"/>
        <v>135.05046483860963</v>
      </c>
      <c r="AD76" s="3">
        <f t="shared" si="14"/>
        <v>131.5276570509146</v>
      </c>
      <c r="AE76" s="3">
        <f t="shared" si="14"/>
        <v>126.67140946967797</v>
      </c>
      <c r="AF76" s="3">
        <f t="shared" si="14"/>
        <v>153.83493931710061</v>
      </c>
      <c r="AG76" s="3">
        <f t="shared" si="14"/>
        <v>124.26844961885972</v>
      </c>
      <c r="AH76" s="3">
        <f t="shared" si="14"/>
        <v>114.26621792124439</v>
      </c>
      <c r="AI76" s="3">
        <f t="shared" si="14"/>
        <v>119.92154023653761</v>
      </c>
      <c r="AJ76" s="3">
        <f t="shared" si="14"/>
        <v>119.90962447989713</v>
      </c>
      <c r="AK76" s="3">
        <f t="shared" si="14"/>
        <v>116.45832738907316</v>
      </c>
      <c r="AL76" s="3">
        <f t="shared" si="14"/>
        <v>138.38265896126546</v>
      </c>
      <c r="AM76" s="3">
        <f t="shared" ref="AM76:AM91" si="18">S76/$C76*100</f>
        <v>149.18004903051505</v>
      </c>
    </row>
    <row r="77" spans="1:39" x14ac:dyDescent="0.25">
      <c r="A77" s="2" t="s">
        <v>33</v>
      </c>
      <c r="B77" s="2" t="s">
        <v>20</v>
      </c>
      <c r="C77" s="3">
        <f t="shared" si="15"/>
        <v>296.5438515205845</v>
      </c>
      <c r="D77" s="3">
        <f t="shared" si="16"/>
        <v>223.343243129576</v>
      </c>
      <c r="E77" s="3">
        <f t="shared" si="16"/>
        <v>341.57913914765084</v>
      </c>
      <c r="F77" s="3">
        <f t="shared" si="16"/>
        <v>238.43550489104609</v>
      </c>
      <c r="G77" s="3">
        <f t="shared" si="16"/>
        <v>210.0592065805111</v>
      </c>
      <c r="H77" s="3">
        <f t="shared" si="16"/>
        <v>291.43722170252994</v>
      </c>
      <c r="I77" s="3">
        <f t="shared" si="16"/>
        <v>344.50022960977788</v>
      </c>
      <c r="J77" s="3">
        <f t="shared" si="16"/>
        <v>343.93406825026642</v>
      </c>
      <c r="K77" s="3">
        <f t="shared" si="16"/>
        <v>415.10379199597986</v>
      </c>
      <c r="L77" s="3">
        <f t="shared" si="16"/>
        <v>276.3581551391195</v>
      </c>
      <c r="M77" s="3">
        <f t="shared" si="16"/>
        <v>266.47746814641306</v>
      </c>
      <c r="N77" s="3">
        <f t="shared" si="16"/>
        <v>308.71207931159682</v>
      </c>
      <c r="O77" s="3">
        <f t="shared" si="16"/>
        <v>280.28203694494891</v>
      </c>
      <c r="P77" s="3">
        <f t="shared" si="16"/>
        <v>375.65604543117468</v>
      </c>
      <c r="Q77" s="3">
        <f t="shared" si="16"/>
        <v>247.33104193337581</v>
      </c>
      <c r="R77" s="3">
        <f t="shared" si="16"/>
        <v>361.2434634532853</v>
      </c>
      <c r="S77" s="3">
        <f t="shared" si="16"/>
        <v>389.80386544686678</v>
      </c>
      <c r="U77" s="2" t="s">
        <v>33</v>
      </c>
      <c r="V77" s="2" t="s">
        <v>20</v>
      </c>
      <c r="W77" s="3">
        <v>100</v>
      </c>
      <c r="X77" s="3">
        <f t="shared" si="17"/>
        <v>75.315418608189461</v>
      </c>
      <c r="Y77" s="3">
        <f t="shared" si="14"/>
        <v>115.18672108564701</v>
      </c>
      <c r="Z77" s="3">
        <f t="shared" si="14"/>
        <v>80.404804776232282</v>
      </c>
      <c r="AA77" s="3">
        <f>G77/$C77*100</f>
        <v>70.835798990062656</v>
      </c>
      <c r="AB77" s="3">
        <f t="shared" si="14"/>
        <v>98.277951206248474</v>
      </c>
      <c r="AC77" s="3">
        <f t="shared" si="14"/>
        <v>116.17176611259616</v>
      </c>
      <c r="AD77" s="3">
        <f t="shared" si="14"/>
        <v>115.980846167162</v>
      </c>
      <c r="AE77" s="3">
        <f t="shared" si="14"/>
        <v>139.98057618374381</v>
      </c>
      <c r="AF77" s="3">
        <f t="shared" si="14"/>
        <v>93.193014699863426</v>
      </c>
      <c r="AG77" s="3">
        <f t="shared" si="14"/>
        <v>89.861066678671506</v>
      </c>
      <c r="AH77" s="3">
        <f t="shared" si="14"/>
        <v>104.10334853635219</v>
      </c>
      <c r="AI77" s="3">
        <f t="shared" si="14"/>
        <v>94.516219273389055</v>
      </c>
      <c r="AJ77" s="3">
        <f t="shared" si="14"/>
        <v>126.67807594220129</v>
      </c>
      <c r="AK77" s="3">
        <f t="shared" si="14"/>
        <v>83.404542250712424</v>
      </c>
      <c r="AL77" s="3">
        <f t="shared" si="14"/>
        <v>121.81789020441374</v>
      </c>
      <c r="AM77" s="3">
        <f t="shared" si="18"/>
        <v>131.44897911323199</v>
      </c>
    </row>
    <row r="78" spans="1:39" x14ac:dyDescent="0.25">
      <c r="A78" s="2" t="s">
        <v>231</v>
      </c>
      <c r="B78" s="2" t="s">
        <v>20</v>
      </c>
      <c r="C78" s="3">
        <f t="shared" si="15"/>
        <v>296.5438515205845</v>
      </c>
      <c r="D78" s="3">
        <f t="shared" si="16"/>
        <v>324.43084773059854</v>
      </c>
      <c r="E78" s="3">
        <f t="shared" si="16"/>
        <v>319.81606663365898</v>
      </c>
      <c r="F78" s="3">
        <f t="shared" si="16"/>
        <v>383.23367761299397</v>
      </c>
      <c r="G78" s="3">
        <f t="shared" si="16"/>
        <v>384.24562275657547</v>
      </c>
      <c r="H78" s="3">
        <f t="shared" si="16"/>
        <v>346.88394118420217</v>
      </c>
      <c r="I78" s="3">
        <f t="shared" si="16"/>
        <v>339.36350528709625</v>
      </c>
      <c r="J78" s="3">
        <f t="shared" si="16"/>
        <v>396.05171756668267</v>
      </c>
      <c r="K78" s="3">
        <f t="shared" si="16"/>
        <v>394.18222414955289</v>
      </c>
      <c r="L78" s="3">
        <f t="shared" si="16"/>
        <v>389.6321586765157</v>
      </c>
      <c r="M78" s="3">
        <f t="shared" si="16"/>
        <v>373.04283729788</v>
      </c>
      <c r="N78" s="3">
        <f t="shared" si="16"/>
        <v>360.61659758067327</v>
      </c>
      <c r="O78" s="3">
        <f t="shared" si="16"/>
        <v>446.29606421779584</v>
      </c>
      <c r="P78" s="3">
        <f t="shared" si="16"/>
        <v>376.87690245985908</v>
      </c>
      <c r="Q78" s="3">
        <f t="shared" si="16"/>
        <v>356.35225338208653</v>
      </c>
      <c r="R78" s="3">
        <f t="shared" si="16"/>
        <v>357.58056136776605</v>
      </c>
      <c r="S78" s="3">
        <f t="shared" si="16"/>
        <v>330.66625314369884</v>
      </c>
      <c r="U78" s="2" t="s">
        <v>231</v>
      </c>
      <c r="V78" s="2" t="s">
        <v>20</v>
      </c>
      <c r="W78" s="3">
        <v>100</v>
      </c>
      <c r="X78" s="3">
        <f t="shared" si="17"/>
        <v>109.40400418589635</v>
      </c>
      <c r="Y78" s="3">
        <f t="shared" si="14"/>
        <v>107.84781575936975</v>
      </c>
      <c r="Z78" s="3">
        <f t="shared" si="14"/>
        <v>129.23339183998962</v>
      </c>
      <c r="AA78" s="3">
        <f t="shared" si="14"/>
        <v>129.57463821498359</v>
      </c>
      <c r="AB78" s="3">
        <f t="shared" si="14"/>
        <v>116.97559716901544</v>
      </c>
      <c r="AC78" s="3">
        <f t="shared" si="14"/>
        <v>114.43956890252349</v>
      </c>
      <c r="AD78" s="3">
        <f t="shared" si="14"/>
        <v>133.5558688996089</v>
      </c>
      <c r="AE78" s="3">
        <f t="shared" si="14"/>
        <v>132.92544159263772</v>
      </c>
      <c r="AF78" s="3">
        <f t="shared" si="14"/>
        <v>131.391076455844</v>
      </c>
      <c r="AG78" s="3">
        <f t="shared" si="14"/>
        <v>125.79685445678017</v>
      </c>
      <c r="AH78" s="3">
        <f t="shared" si="14"/>
        <v>121.60649958902998</v>
      </c>
      <c r="AI78" s="3">
        <f t="shared" si="14"/>
        <v>150.49917977706454</v>
      </c>
      <c r="AJ78" s="3">
        <f t="shared" si="14"/>
        <v>127.08977121843927</v>
      </c>
      <c r="AK78" s="3">
        <f t="shared" si="14"/>
        <v>120.16848488168721</v>
      </c>
      <c r="AL78" s="3">
        <f t="shared" si="14"/>
        <v>120.58269275663763</v>
      </c>
      <c r="AM78" s="3">
        <f t="shared" si="18"/>
        <v>111.50669671556004</v>
      </c>
    </row>
    <row r="79" spans="1:39" x14ac:dyDescent="0.25">
      <c r="A79" s="2" t="s">
        <v>234</v>
      </c>
      <c r="B79" s="2" t="s">
        <v>20</v>
      </c>
      <c r="C79" s="3">
        <f t="shared" si="15"/>
        <v>296.5438515205845</v>
      </c>
      <c r="D79" s="3">
        <f t="shared" si="16"/>
        <v>286.49226821402993</v>
      </c>
      <c r="E79" s="3">
        <f t="shared" si="16"/>
        <v>279.23578423476135</v>
      </c>
      <c r="F79" s="3">
        <f t="shared" si="16"/>
        <v>298.39829839564879</v>
      </c>
      <c r="G79" s="3">
        <f t="shared" si="16"/>
        <v>307.42725577985334</v>
      </c>
      <c r="H79" s="3">
        <f t="shared" si="16"/>
        <v>297.75495550489541</v>
      </c>
      <c r="I79" s="3">
        <f t="shared" si="16"/>
        <v>330.41975433346408</v>
      </c>
      <c r="J79" s="3">
        <f t="shared" si="16"/>
        <v>303.5183899127133</v>
      </c>
      <c r="K79" s="3">
        <f t="shared" si="16"/>
        <v>295.12392627132937</v>
      </c>
      <c r="L79" s="3">
        <f t="shared" si="16"/>
        <v>310.59849494759908</v>
      </c>
      <c r="M79" s="3">
        <f t="shared" si="16"/>
        <v>285.37448853155195</v>
      </c>
      <c r="N79" s="3">
        <f t="shared" si="16"/>
        <v>289.65260103227661</v>
      </c>
      <c r="O79" s="3">
        <f t="shared" si="16"/>
        <v>285.19066219702069</v>
      </c>
      <c r="P79" s="3">
        <f t="shared" si="16"/>
        <v>290.0525193423959</v>
      </c>
      <c r="Q79" s="3">
        <f t="shared" si="16"/>
        <v>238.22985922756865</v>
      </c>
      <c r="R79" s="3">
        <f>R30/R$95*$S$95</f>
        <v>288.99877147165404</v>
      </c>
      <c r="S79" s="3">
        <f t="shared" si="16"/>
        <v>275.8972520776785</v>
      </c>
      <c r="U79" s="2" t="s">
        <v>234</v>
      </c>
      <c r="V79" s="2" t="s">
        <v>20</v>
      </c>
      <c r="W79" s="3">
        <v>100</v>
      </c>
      <c r="X79" s="3">
        <f t="shared" si="17"/>
        <v>96.610422622147397</v>
      </c>
      <c r="Y79" s="3">
        <f t="shared" si="14"/>
        <v>94.16340376066718</v>
      </c>
      <c r="Z79" s="3">
        <f t="shared" si="14"/>
        <v>100.62535333831919</v>
      </c>
      <c r="AA79" s="3">
        <f t="shared" si="14"/>
        <v>103.67008258760455</v>
      </c>
      <c r="AB79" s="3">
        <f t="shared" si="14"/>
        <v>100.40840637163804</v>
      </c>
      <c r="AC79" s="3">
        <f t="shared" si="14"/>
        <v>111.42357281703011</v>
      </c>
      <c r="AD79" s="3">
        <f t="shared" si="14"/>
        <v>102.35194166271381</v>
      </c>
      <c r="AE79" s="3">
        <f t="shared" si="14"/>
        <v>99.521175285889697</v>
      </c>
      <c r="AF79" s="3">
        <f t="shared" si="14"/>
        <v>104.73948232443422</v>
      </c>
      <c r="AG79" s="3">
        <f t="shared" si="14"/>
        <v>96.233486908678245</v>
      </c>
      <c r="AH79" s="3">
        <f t="shared" si="14"/>
        <v>97.676144538835757</v>
      </c>
      <c r="AI79" s="3">
        <f t="shared" si="14"/>
        <v>96.171497313011827</v>
      </c>
      <c r="AJ79" s="3">
        <f t="shared" si="14"/>
        <v>97.811004293326917</v>
      </c>
      <c r="AK79" s="3">
        <f t="shared" si="14"/>
        <v>80.335457304543709</v>
      </c>
      <c r="AL79" s="3">
        <f t="shared" si="14"/>
        <v>97.455661275645539</v>
      </c>
      <c r="AM79" s="3">
        <f>S79/$C79*100</f>
        <v>93.037589773978908</v>
      </c>
    </row>
    <row r="80" spans="1:39" x14ac:dyDescent="0.25">
      <c r="A80" s="2" t="s">
        <v>232</v>
      </c>
      <c r="B80" s="2" t="s">
        <v>56</v>
      </c>
      <c r="C80" s="3">
        <f t="shared" si="15"/>
        <v>296.5438515205845</v>
      </c>
      <c r="D80" s="3">
        <f t="shared" si="16"/>
        <v>281.05686337328319</v>
      </c>
      <c r="E80" s="3">
        <f t="shared" si="16"/>
        <v>294.45148587101755</v>
      </c>
      <c r="F80" s="3">
        <f t="shared" si="16"/>
        <v>284.01789889011911</v>
      </c>
      <c r="G80" s="3">
        <f t="shared" si="16"/>
        <v>297.85002866691974</v>
      </c>
      <c r="H80" s="3">
        <f t="shared" si="16"/>
        <v>305.50675096897771</v>
      </c>
      <c r="I80" s="3">
        <f t="shared" si="16"/>
        <v>320.47196525791634</v>
      </c>
      <c r="J80" s="3">
        <f t="shared" si="16"/>
        <v>334.99428566433738</v>
      </c>
      <c r="K80" s="3">
        <f t="shared" si="16"/>
        <v>330.06832695167458</v>
      </c>
      <c r="L80" s="3">
        <f t="shared" si="16"/>
        <v>351.64808487746274</v>
      </c>
      <c r="M80" s="3">
        <f t="shared" si="16"/>
        <v>356.36631306005501</v>
      </c>
      <c r="N80" s="3">
        <f t="shared" si="16"/>
        <v>339.99214835570154</v>
      </c>
      <c r="O80" s="3">
        <f t="shared" si="16"/>
        <v>322.53881207259258</v>
      </c>
      <c r="P80" s="3">
        <f t="shared" si="16"/>
        <v>276.11685736303275</v>
      </c>
      <c r="Q80" s="3">
        <f t="shared" si="16"/>
        <v>254.29584733039997</v>
      </c>
      <c r="R80" s="3">
        <f t="shared" si="16"/>
        <v>299.23243553328336</v>
      </c>
      <c r="S80" s="3">
        <f t="shared" si="16"/>
        <v>328.84091064818932</v>
      </c>
      <c r="U80" s="2" t="s">
        <v>232</v>
      </c>
      <c r="V80" s="2" t="s">
        <v>56</v>
      </c>
      <c r="W80" s="3">
        <v>100</v>
      </c>
      <c r="X80" s="3">
        <f t="shared" si="17"/>
        <v>94.777504889112066</v>
      </c>
      <c r="Y80" s="3">
        <f t="shared" si="14"/>
        <v>99.294416107824219</v>
      </c>
      <c r="Z80" s="3">
        <f t="shared" si="14"/>
        <v>95.776020117687082</v>
      </c>
      <c r="AA80" s="3">
        <f t="shared" si="14"/>
        <v>100.4404667773881</v>
      </c>
      <c r="AB80" s="3">
        <f t="shared" si="14"/>
        <v>103.02245330747351</v>
      </c>
      <c r="AC80" s="3">
        <f t="shared" si="14"/>
        <v>108.06899674858741</v>
      </c>
      <c r="AD80" s="3">
        <f t="shared" si="14"/>
        <v>112.96618828769877</v>
      </c>
      <c r="AE80" s="3">
        <f t="shared" si="14"/>
        <v>111.30506508875062</v>
      </c>
      <c r="AF80" s="3">
        <f t="shared" si="14"/>
        <v>118.58215338956477</v>
      </c>
      <c r="AG80" s="3">
        <f t="shared" si="14"/>
        <v>120.17322606175091</v>
      </c>
      <c r="AH80" s="3">
        <f t="shared" si="14"/>
        <v>114.65155882083803</v>
      </c>
      <c r="AI80" s="3">
        <f t="shared" si="14"/>
        <v>108.76597522380385</v>
      </c>
      <c r="AJ80" s="3">
        <f t="shared" si="14"/>
        <v>93.111644684990608</v>
      </c>
      <c r="AK80" s="3">
        <f t="shared" si="14"/>
        <v>85.753201769805742</v>
      </c>
      <c r="AL80" s="3">
        <f t="shared" si="14"/>
        <v>100.90663960790711</v>
      </c>
      <c r="AM80" s="3">
        <f t="shared" si="18"/>
        <v>110.89115790531335</v>
      </c>
    </row>
    <row r="81" spans="1:39" x14ac:dyDescent="0.25">
      <c r="A81" s="2" t="s">
        <v>59</v>
      </c>
      <c r="B81" s="2" t="s">
        <v>20</v>
      </c>
      <c r="C81" s="3">
        <f t="shared" si="15"/>
        <v>296.5438515205845</v>
      </c>
      <c r="D81" s="3">
        <f t="shared" si="16"/>
        <v>282.85956045614398</v>
      </c>
      <c r="E81" s="3">
        <f t="shared" si="16"/>
        <v>284.68980121075595</v>
      </c>
      <c r="F81" s="3">
        <f t="shared" si="16"/>
        <v>262.22019961932511</v>
      </c>
      <c r="G81" s="3">
        <f t="shared" si="16"/>
        <v>313.50548813128199</v>
      </c>
      <c r="H81" s="3">
        <f t="shared" si="16"/>
        <v>325.50881490979555</v>
      </c>
      <c r="I81" s="3">
        <f t="shared" si="16"/>
        <v>291.53385809147261</v>
      </c>
      <c r="J81" s="3">
        <f t="shared" si="16"/>
        <v>299.04998188317887</v>
      </c>
      <c r="K81" s="3">
        <f t="shared" si="16"/>
        <v>299.14471705296063</v>
      </c>
      <c r="L81" s="3">
        <f t="shared" si="16"/>
        <v>337.7008265404865</v>
      </c>
      <c r="M81" s="3">
        <f t="shared" si="16"/>
        <v>361.20903174826736</v>
      </c>
      <c r="N81" s="3">
        <f t="shared" si="16"/>
        <v>310.32694294701423</v>
      </c>
      <c r="O81" s="3">
        <f t="shared" si="16"/>
        <v>266.82379905097605</v>
      </c>
      <c r="P81" s="3">
        <f t="shared" si="16"/>
        <v>230.25937793620133</v>
      </c>
      <c r="Q81" s="3">
        <f t="shared" si="16"/>
        <v>295.11166233684077</v>
      </c>
      <c r="R81" s="3">
        <f t="shared" si="16"/>
        <v>322.08863450484341</v>
      </c>
      <c r="S81" s="3">
        <f t="shared" si="16"/>
        <v>303.35026744331878</v>
      </c>
      <c r="U81" s="2" t="s">
        <v>59</v>
      </c>
      <c r="V81" s="2" t="s">
        <v>20</v>
      </c>
      <c r="W81" s="3">
        <v>100</v>
      </c>
      <c r="X81" s="3">
        <f t="shared" si="17"/>
        <v>95.385407252832337</v>
      </c>
      <c r="Y81" s="3">
        <f>E81/$C81*100</f>
        <v>96.002597845463782</v>
      </c>
      <c r="Z81" s="3">
        <f t="shared" si="14"/>
        <v>88.425438016921149</v>
      </c>
      <c r="AA81" s="3">
        <f t="shared" si="14"/>
        <v>105.7197734917529</v>
      </c>
      <c r="AB81" s="3">
        <f t="shared" si="14"/>
        <v>109.76751439650081</v>
      </c>
      <c r="AC81" s="3">
        <f t="shared" si="14"/>
        <v>98.31053876065134</v>
      </c>
      <c r="AD81" s="3">
        <f t="shared" si="14"/>
        <v>100.8451129064871</v>
      </c>
      <c r="AE81" s="3">
        <f t="shared" si="14"/>
        <v>100.87705933508306</v>
      </c>
      <c r="AF81" s="3">
        <f t="shared" si="14"/>
        <v>113.87888327775532</v>
      </c>
      <c r="AG81" s="3">
        <f t="shared" si="14"/>
        <v>121.80627920494724</v>
      </c>
      <c r="AH81" s="3">
        <f t="shared" si="14"/>
        <v>104.64791003278413</v>
      </c>
      <c r="AI81" s="3">
        <f t="shared" si="14"/>
        <v>89.977855781796421</v>
      </c>
      <c r="AJ81" s="3">
        <f t="shared" si="14"/>
        <v>77.647665515741764</v>
      </c>
      <c r="AK81" s="3">
        <f t="shared" si="14"/>
        <v>99.517039663307841</v>
      </c>
      <c r="AL81" s="3">
        <f t="shared" si="14"/>
        <v>108.61416713018099</v>
      </c>
      <c r="AM81" s="3">
        <f t="shared" si="18"/>
        <v>102.29524769703811</v>
      </c>
    </row>
    <row r="82" spans="1:39" x14ac:dyDescent="0.25">
      <c r="A82" s="2" t="s">
        <v>62</v>
      </c>
      <c r="B82" s="2" t="s">
        <v>20</v>
      </c>
      <c r="C82" s="3">
        <f t="shared" si="15"/>
        <v>296.5438515205845</v>
      </c>
      <c r="D82" s="3">
        <f t="shared" si="16"/>
        <v>313.75123319425705</v>
      </c>
      <c r="E82" s="3">
        <f t="shared" si="16"/>
        <v>487.13312844377401</v>
      </c>
      <c r="F82" s="3">
        <f t="shared" si="16"/>
        <v>242.07122394207701</v>
      </c>
      <c r="G82" s="3">
        <f t="shared" si="16"/>
        <v>285.29809884625757</v>
      </c>
      <c r="H82" s="3">
        <f t="shared" si="16"/>
        <v>345.49490604920709</v>
      </c>
      <c r="I82" s="3">
        <f t="shared" si="16"/>
        <v>301.41578450256031</v>
      </c>
      <c r="J82" s="3">
        <f t="shared" si="16"/>
        <v>358.52312549019797</v>
      </c>
      <c r="K82" s="3">
        <f t="shared" si="16"/>
        <v>517.94479403770242</v>
      </c>
      <c r="L82" s="3">
        <f t="shared" si="16"/>
        <v>308.53041011258244</v>
      </c>
      <c r="M82" s="3">
        <f t="shared" si="16"/>
        <v>307.37586230444117</v>
      </c>
      <c r="N82" s="3">
        <f t="shared" si="16"/>
        <v>393.35336726189553</v>
      </c>
      <c r="O82" s="3">
        <f t="shared" si="16"/>
        <v>331.52802518197382</v>
      </c>
      <c r="P82" s="3">
        <f t="shared" si="16"/>
        <v>304.13392194435471</v>
      </c>
      <c r="Q82" s="3">
        <f t="shared" si="16"/>
        <v>306.92557456885726</v>
      </c>
      <c r="R82" s="3">
        <f t="shared" si="16"/>
        <v>679.06630192931118</v>
      </c>
      <c r="S82" s="3">
        <f t="shared" si="16"/>
        <v>525.26477777721186</v>
      </c>
      <c r="U82" s="2" t="s">
        <v>62</v>
      </c>
      <c r="V82" s="2" t="s">
        <v>20</v>
      </c>
      <c r="W82" s="3">
        <v>100</v>
      </c>
      <c r="X82" s="3">
        <f t="shared" si="17"/>
        <v>105.80264321294759</v>
      </c>
      <c r="Y82" s="3">
        <f t="shared" si="14"/>
        <v>164.27018329528906</v>
      </c>
      <c r="Z82" s="3">
        <f t="shared" si="14"/>
        <v>81.630835608565548</v>
      </c>
      <c r="AA82" s="3">
        <f t="shared" si="14"/>
        <v>96.207726912339538</v>
      </c>
      <c r="AB82" s="3">
        <f t="shared" si="14"/>
        <v>116.507189165318</v>
      </c>
      <c r="AC82" s="3">
        <f t="shared" si="14"/>
        <v>101.64290473634642</v>
      </c>
      <c r="AD82" s="3">
        <f t="shared" si="14"/>
        <v>120.90054258478233</v>
      </c>
      <c r="AE82" s="3">
        <f t="shared" si="14"/>
        <v>174.6604393858928</v>
      </c>
      <c r="AF82" s="3">
        <f t="shared" si="14"/>
        <v>104.04208636615955</v>
      </c>
      <c r="AG82" s="3">
        <f t="shared" si="14"/>
        <v>103.65275176953206</v>
      </c>
      <c r="AH82" s="3">
        <f t="shared" si="14"/>
        <v>132.64593591973059</v>
      </c>
      <c r="AI82" s="3">
        <f t="shared" si="14"/>
        <v>111.79730197810589</v>
      </c>
      <c r="AJ82" s="3">
        <f t="shared" si="14"/>
        <v>102.55951030002836</v>
      </c>
      <c r="AK82" s="3">
        <f t="shared" si="14"/>
        <v>103.50090652530429</v>
      </c>
      <c r="AL82" s="3">
        <f t="shared" si="14"/>
        <v>228.99355304359563</v>
      </c>
      <c r="AM82" s="3">
        <f t="shared" si="18"/>
        <v>177.12887152568422</v>
      </c>
    </row>
    <row r="83" spans="1:39" x14ac:dyDescent="0.25">
      <c r="A83" s="2" t="s">
        <v>68</v>
      </c>
      <c r="B83" s="2" t="s">
        <v>64</v>
      </c>
      <c r="C83" s="3">
        <f t="shared" si="15"/>
        <v>296.5438515205845</v>
      </c>
      <c r="D83" s="3">
        <f t="shared" si="16"/>
        <v>307.8788108788774</v>
      </c>
      <c r="E83" s="3">
        <f t="shared" si="16"/>
        <v>506.73377949117287</v>
      </c>
      <c r="F83" s="3">
        <f t="shared" si="16"/>
        <v>570.51443093901423</v>
      </c>
      <c r="G83" s="3">
        <f t="shared" si="16"/>
        <v>538.10963338279532</v>
      </c>
      <c r="H83" s="3">
        <f t="shared" si="16"/>
        <v>454.27745018006254</v>
      </c>
      <c r="I83" s="3">
        <f t="shared" si="16"/>
        <v>389.90788937550485</v>
      </c>
      <c r="J83" s="3">
        <f t="shared" si="16"/>
        <v>375.12216903228415</v>
      </c>
      <c r="K83" s="3">
        <f t="shared" si="16"/>
        <v>438.60784071036312</v>
      </c>
      <c r="L83" s="3">
        <f t="shared" si="16"/>
        <v>515.54697258230124</v>
      </c>
      <c r="M83" s="3">
        <f t="shared" si="16"/>
        <v>401.87174528807014</v>
      </c>
      <c r="N83" s="3">
        <f t="shared" si="16"/>
        <v>352.25868283660031</v>
      </c>
      <c r="O83" s="3">
        <f t="shared" si="16"/>
        <v>338.39454379547522</v>
      </c>
      <c r="P83" s="3">
        <f t="shared" si="16"/>
        <v>339.58106908149603</v>
      </c>
      <c r="Q83" s="3">
        <f t="shared" si="16"/>
        <v>398.4625743409253</v>
      </c>
      <c r="R83" s="3">
        <f t="shared" si="16"/>
        <v>386.57881056806718</v>
      </c>
      <c r="S83" s="3">
        <f t="shared" si="16"/>
        <v>425.11032555222374</v>
      </c>
      <c r="U83" s="2" t="s">
        <v>68</v>
      </c>
      <c r="V83" s="2" t="s">
        <v>64</v>
      </c>
      <c r="W83" s="3">
        <v>100</v>
      </c>
      <c r="X83" s="3">
        <f t="shared" si="17"/>
        <v>103.82235520991946</v>
      </c>
      <c r="Y83" s="3">
        <f>E83/$C83*100</f>
        <v>170.87988062905364</v>
      </c>
      <c r="Z83" s="3">
        <f t="shared" si="14"/>
        <v>192.3878805827853</v>
      </c>
      <c r="AA83" s="3">
        <f>G83/$C83*100</f>
        <v>181.46039131262938</v>
      </c>
      <c r="AB83" s="3">
        <f>H83/$C83*100</f>
        <v>153.19064881995337</v>
      </c>
      <c r="AC83" s="3">
        <f t="shared" si="14"/>
        <v>131.48405788087618</v>
      </c>
      <c r="AD83" s="3">
        <f t="shared" si="14"/>
        <v>126.49804307483514</v>
      </c>
      <c r="AE83" s="3">
        <f t="shared" si="14"/>
        <v>147.90657046548722</v>
      </c>
      <c r="AF83" s="3">
        <f t="shared" si="14"/>
        <v>173.85185022003895</v>
      </c>
      <c r="AG83" s="3">
        <f t="shared" si="14"/>
        <v>135.51848848910439</v>
      </c>
      <c r="AH83" s="3">
        <f t="shared" si="14"/>
        <v>118.7880581675619</v>
      </c>
      <c r="AI83" s="3">
        <f t="shared" si="14"/>
        <v>114.11281739961676</v>
      </c>
      <c r="AJ83" s="3">
        <f t="shared" si="14"/>
        <v>114.5129353855189</v>
      </c>
      <c r="AK83" s="3">
        <f t="shared" si="14"/>
        <v>134.36885381292964</v>
      </c>
      <c r="AL83" s="3">
        <f t="shared" si="14"/>
        <v>130.36143173625467</v>
      </c>
      <c r="AM83" s="3">
        <f t="shared" si="18"/>
        <v>143.35496196342982</v>
      </c>
    </row>
    <row r="84" spans="1:39" x14ac:dyDescent="0.25">
      <c r="A84" s="2" t="s">
        <v>72</v>
      </c>
      <c r="B84" s="2" t="s">
        <v>20</v>
      </c>
      <c r="C84" s="3">
        <f t="shared" si="15"/>
        <v>296.5438515205845</v>
      </c>
      <c r="D84" s="3">
        <f t="shared" si="16"/>
        <v>192.56082476012116</v>
      </c>
      <c r="E84" s="3">
        <f t="shared" si="16"/>
        <v>124.70115810067657</v>
      </c>
      <c r="F84" s="3">
        <f t="shared" si="16"/>
        <v>183.34845058097832</v>
      </c>
      <c r="G84" s="3">
        <f t="shared" si="16"/>
        <v>170.41133925464158</v>
      </c>
      <c r="H84" s="3">
        <f t="shared" si="16"/>
        <v>207.34485230867193</v>
      </c>
      <c r="I84" s="3">
        <f t="shared" si="16"/>
        <v>162.38968470444297</v>
      </c>
      <c r="J84" s="3">
        <f t="shared" si="16"/>
        <v>150.44996668949122</v>
      </c>
      <c r="K84" s="3">
        <f>K35/K$95*$S$95</f>
        <v>176.43989431426118</v>
      </c>
      <c r="L84" s="3">
        <f t="shared" si="16"/>
        <v>242.29752538871162</v>
      </c>
      <c r="M84" s="3">
        <f t="shared" si="16"/>
        <v>131.15049556244568</v>
      </c>
      <c r="N84" s="3">
        <f t="shared" si="16"/>
        <v>128.35322994380314</v>
      </c>
      <c r="O84" s="3">
        <f t="shared" si="16"/>
        <v>185.88774371231247</v>
      </c>
      <c r="P84" s="3">
        <f t="shared" si="16"/>
        <v>173.11952594450574</v>
      </c>
      <c r="Q84" s="3">
        <f t="shared" si="16"/>
        <v>135.69083381730093</v>
      </c>
      <c r="R84" s="3">
        <f t="shared" si="16"/>
        <v>166.67827423856227</v>
      </c>
      <c r="S84" s="3">
        <f t="shared" si="16"/>
        <v>148.86725218505265</v>
      </c>
      <c r="U84" s="2" t="s">
        <v>72</v>
      </c>
      <c r="V84" s="2" t="s">
        <v>20</v>
      </c>
      <c r="W84" s="3">
        <v>100</v>
      </c>
      <c r="X84" s="3">
        <f t="shared" si="17"/>
        <v>64.935025215572423</v>
      </c>
      <c r="Y84" s="3">
        <f t="shared" si="14"/>
        <v>42.051506872001518</v>
      </c>
      <c r="Z84" s="3">
        <f t="shared" si="14"/>
        <v>61.828444474847345</v>
      </c>
      <c r="AA84" s="3">
        <f t="shared" si="14"/>
        <v>57.465814374779754</v>
      </c>
      <c r="AB84" s="3">
        <f t="shared" si="14"/>
        <v>69.920469180349585</v>
      </c>
      <c r="AC84" s="3">
        <f t="shared" si="14"/>
        <v>54.76076602895634</v>
      </c>
      <c r="AD84" s="3">
        <f t="shared" si="14"/>
        <v>50.734475160429284</v>
      </c>
      <c r="AE84" s="3">
        <f t="shared" si="14"/>
        <v>59.498753189294732</v>
      </c>
      <c r="AF84" s="3">
        <f t="shared" si="14"/>
        <v>81.707148587396233</v>
      </c>
      <c r="AG84" s="3">
        <f t="shared" si="14"/>
        <v>44.226341193704336</v>
      </c>
      <c r="AH84" s="3">
        <f>N84/$C84*100</f>
        <v>43.283052164341889</v>
      </c>
      <c r="AI84" s="3">
        <f t="shared" si="14"/>
        <v>62.684740472324087</v>
      </c>
      <c r="AJ84" s="3">
        <f t="shared" si="14"/>
        <v>58.379064363264568</v>
      </c>
      <c r="AK84" s="3">
        <f t="shared" si="14"/>
        <v>45.757426134961356</v>
      </c>
      <c r="AL84" s="3">
        <f t="shared" si="14"/>
        <v>56.206956706027789</v>
      </c>
      <c r="AM84" s="3">
        <f t="shared" si="18"/>
        <v>50.200754937830524</v>
      </c>
    </row>
    <row r="85" spans="1:39" x14ac:dyDescent="0.25">
      <c r="A85" s="2" t="s">
        <v>155</v>
      </c>
      <c r="B85" s="2" t="s">
        <v>20</v>
      </c>
      <c r="C85" s="3">
        <f t="shared" si="15"/>
        <v>296.5438515205845</v>
      </c>
      <c r="D85" s="3">
        <f t="shared" si="16"/>
        <v>269.53052747984054</v>
      </c>
      <c r="E85" s="3">
        <f t="shared" si="16"/>
        <v>304.44239075814602</v>
      </c>
      <c r="F85" s="3">
        <f t="shared" si="16"/>
        <v>358.98435864512629</v>
      </c>
      <c r="G85" s="3">
        <f t="shared" si="16"/>
        <v>282.40206504794025</v>
      </c>
      <c r="H85" s="3">
        <f t="shared" si="16"/>
        <v>257.32029860034061</v>
      </c>
      <c r="I85" s="3">
        <f t="shared" si="16"/>
        <v>259.15150035735348</v>
      </c>
      <c r="J85" s="3">
        <f t="shared" si="16"/>
        <v>283.78769810214334</v>
      </c>
      <c r="K85" s="3">
        <f t="shared" si="16"/>
        <v>282.49918004185389</v>
      </c>
      <c r="L85" s="3">
        <f t="shared" si="16"/>
        <v>265.03388199505827</v>
      </c>
      <c r="M85" s="3">
        <f t="shared" si="16"/>
        <v>256.86126321008146</v>
      </c>
      <c r="N85" s="3">
        <f t="shared" si="16"/>
        <v>247.1750083684602</v>
      </c>
      <c r="O85" s="3">
        <f t="shared" si="16"/>
        <v>271.86928309847656</v>
      </c>
      <c r="P85" s="3">
        <f t="shared" si="16"/>
        <v>278.13783919267507</v>
      </c>
      <c r="Q85" s="3">
        <f t="shared" si="16"/>
        <v>241.87343709546857</v>
      </c>
      <c r="R85" s="3">
        <f t="shared" si="16"/>
        <v>236.50936399595594</v>
      </c>
      <c r="S85" s="3">
        <f t="shared" si="16"/>
        <v>307.31290412559002</v>
      </c>
      <c r="U85" s="2" t="s">
        <v>155</v>
      </c>
      <c r="V85" s="2" t="s">
        <v>20</v>
      </c>
      <c r="W85" s="3">
        <v>100</v>
      </c>
      <c r="X85" s="3">
        <f t="shared" si="17"/>
        <v>90.89061401805229</v>
      </c>
      <c r="Y85" s="3">
        <f t="shared" si="14"/>
        <v>102.6635316149906</v>
      </c>
      <c r="Z85" s="3">
        <f t="shared" si="14"/>
        <v>121.0560788242165</v>
      </c>
      <c r="AA85" s="3">
        <f t="shared" si="14"/>
        <v>95.231131449824517</v>
      </c>
      <c r="AB85" s="3">
        <f t="shared" si="14"/>
        <v>86.773101947952142</v>
      </c>
      <c r="AC85" s="3">
        <f>I85/$C85*100</f>
        <v>87.390616608135801</v>
      </c>
      <c r="AD85" s="3">
        <f t="shared" si="14"/>
        <v>95.698392209775534</v>
      </c>
      <c r="AE85" s="3">
        <f t="shared" si="14"/>
        <v>95.263880398560303</v>
      </c>
      <c r="AF85" s="3">
        <f t="shared" si="14"/>
        <v>89.374263076454653</v>
      </c>
      <c r="AG85" s="3">
        <f t="shared" si="14"/>
        <v>86.618306834883583</v>
      </c>
      <c r="AH85" s="3">
        <f t="shared" si="14"/>
        <v>83.351924884304211</v>
      </c>
      <c r="AI85" s="3">
        <f t="shared" si="14"/>
        <v>91.679285105530113</v>
      </c>
      <c r="AJ85" s="3">
        <f t="shared" si="14"/>
        <v>93.793156650010062</v>
      </c>
      <c r="AK85" s="3">
        <f t="shared" si="14"/>
        <v>81.564138273384174</v>
      </c>
      <c r="AL85" s="3">
        <f t="shared" si="14"/>
        <v>79.755274905620055</v>
      </c>
      <c r="AM85" s="3">
        <f t="shared" si="18"/>
        <v>103.63152112235178</v>
      </c>
    </row>
    <row r="86" spans="1:39" x14ac:dyDescent="0.25">
      <c r="A86" s="2" t="s">
        <v>161</v>
      </c>
      <c r="B86" s="2" t="s">
        <v>20</v>
      </c>
      <c r="C86" s="3">
        <f t="shared" si="15"/>
        <v>296.5438515205845</v>
      </c>
      <c r="D86" s="3">
        <f t="shared" si="16"/>
        <v>326.80713024891486</v>
      </c>
      <c r="E86" s="3">
        <f t="shared" si="16"/>
        <v>248.95119363341669</v>
      </c>
      <c r="F86" s="3">
        <f t="shared" si="16"/>
        <v>240.39831442643646</v>
      </c>
      <c r="G86" s="3">
        <f t="shared" si="16"/>
        <v>337.79552539120505</v>
      </c>
      <c r="H86" s="3">
        <f t="shared" si="16"/>
        <v>468.44050943524184</v>
      </c>
      <c r="I86" s="3">
        <f t="shared" si="16"/>
        <v>436.09821124018146</v>
      </c>
      <c r="J86" s="3">
        <f t="shared" si="16"/>
        <v>432.98953963000332</v>
      </c>
      <c r="K86" s="3">
        <f t="shared" si="16"/>
        <v>482.23854534720584</v>
      </c>
      <c r="L86" s="3">
        <f t="shared" si="16"/>
        <v>501.82432892576691</v>
      </c>
      <c r="M86" s="3">
        <f t="shared" si="16"/>
        <v>416.45419123190823</v>
      </c>
      <c r="N86" s="3">
        <f t="shared" si="16"/>
        <v>344.57455183413049</v>
      </c>
      <c r="O86" s="3">
        <f t="shared" si="16"/>
        <v>355.45411275736552</v>
      </c>
      <c r="P86" s="3">
        <f t="shared" si="16"/>
        <v>348.0990862831988</v>
      </c>
      <c r="Q86" s="3">
        <f t="shared" si="16"/>
        <v>439.7266220069925</v>
      </c>
      <c r="R86" s="3">
        <f t="shared" si="16"/>
        <v>445.87695768086184</v>
      </c>
      <c r="S86" s="3">
        <f t="shared" si="16"/>
        <v>427.83407035364758</v>
      </c>
      <c r="U86" s="2" t="s">
        <v>161</v>
      </c>
      <c r="V86" s="2" t="s">
        <v>20</v>
      </c>
      <c r="W86" s="3">
        <v>100</v>
      </c>
      <c r="X86" s="3">
        <f t="shared" si="17"/>
        <v>110.20533002898212</v>
      </c>
      <c r="Y86" s="3">
        <f t="shared" si="14"/>
        <v>83.95088697906651</v>
      </c>
      <c r="Z86" s="3">
        <f t="shared" si="14"/>
        <v>81.066699981722351</v>
      </c>
      <c r="AA86" s="3">
        <f t="shared" si="14"/>
        <v>113.9108174589002</v>
      </c>
      <c r="AB86" s="3">
        <f t="shared" si="14"/>
        <v>157.96669094072422</v>
      </c>
      <c r="AC86" s="3">
        <f t="shared" si="14"/>
        <v>147.06027759604717</v>
      </c>
      <c r="AD86" s="3">
        <f t="shared" si="14"/>
        <v>146.01197678177033</v>
      </c>
      <c r="AE86" s="3">
        <f t="shared" si="14"/>
        <v>162.61964052683498</v>
      </c>
      <c r="AF86" s="3">
        <f t="shared" si="14"/>
        <v>169.22432427870888</v>
      </c>
      <c r="AG86" s="3">
        <f t="shared" si="14"/>
        <v>140.43595545699594</v>
      </c>
      <c r="AH86" s="3">
        <f t="shared" si="14"/>
        <v>116.19682892336481</v>
      </c>
      <c r="AI86" s="3">
        <f t="shared" si="14"/>
        <v>119.86561546790047</v>
      </c>
      <c r="AJ86" s="3">
        <f t="shared" si="14"/>
        <v>117.38536627829413</v>
      </c>
      <c r="AK86" s="3">
        <f t="shared" si="14"/>
        <v>148.28384394153221</v>
      </c>
      <c r="AL86" s="3">
        <f t="shared" si="14"/>
        <v>150.3578494022195</v>
      </c>
      <c r="AM86" s="3">
        <f t="shared" si="18"/>
        <v>144.27345843113849</v>
      </c>
    </row>
    <row r="87" spans="1:39" x14ac:dyDescent="0.25">
      <c r="A87" s="2" t="s">
        <v>166</v>
      </c>
      <c r="B87" s="2" t="s">
        <v>20</v>
      </c>
      <c r="C87" s="3">
        <f t="shared" si="15"/>
        <v>296.5438515205845</v>
      </c>
      <c r="D87" s="3">
        <f t="shared" si="16"/>
        <v>311.70271378191529</v>
      </c>
      <c r="E87" s="3">
        <f t="shared" si="16"/>
        <v>290.46594578435662</v>
      </c>
      <c r="F87" s="3">
        <f t="shared" si="16"/>
        <v>251.22701043314075</v>
      </c>
      <c r="G87" s="3">
        <f t="shared" si="16"/>
        <v>283.4847198642446</v>
      </c>
      <c r="H87" s="3">
        <f t="shared" si="16"/>
        <v>294.49597211720294</v>
      </c>
      <c r="I87" s="3">
        <f t="shared" si="16"/>
        <v>289.17135940713143</v>
      </c>
      <c r="J87" s="3">
        <f t="shared" si="16"/>
        <v>287.33264656418504</v>
      </c>
      <c r="K87" s="3">
        <f t="shared" si="16"/>
        <v>300.29454363780934</v>
      </c>
      <c r="L87" s="3">
        <f t="shared" si="16"/>
        <v>357.11221902996118</v>
      </c>
      <c r="M87" s="3">
        <f t="shared" si="16"/>
        <v>318.8293663928107</v>
      </c>
      <c r="N87" s="3">
        <f t="shared" si="16"/>
        <v>303.79194841600355</v>
      </c>
      <c r="O87" s="3">
        <f t="shared" si="16"/>
        <v>267.26894993094845</v>
      </c>
      <c r="P87" s="3">
        <f t="shared" si="16"/>
        <v>237.23946093494152</v>
      </c>
      <c r="Q87" s="3">
        <f t="shared" si="16"/>
        <v>268.80285364499645</v>
      </c>
      <c r="R87" s="3">
        <f t="shared" si="16"/>
        <v>271.13808890077985</v>
      </c>
      <c r="S87" s="3">
        <f t="shared" si="16"/>
        <v>261.4018736340405</v>
      </c>
      <c r="U87" s="2" t="s">
        <v>166</v>
      </c>
      <c r="V87" s="2" t="s">
        <v>20</v>
      </c>
      <c r="W87" s="3">
        <v>100</v>
      </c>
      <c r="X87" s="3">
        <f t="shared" si="17"/>
        <v>105.11184507235637</v>
      </c>
      <c r="Y87" s="3">
        <f t="shared" si="14"/>
        <v>97.950419236459538</v>
      </c>
      <c r="Z87" s="3">
        <f t="shared" si="14"/>
        <v>84.718333947888951</v>
      </c>
      <c r="AA87" s="3">
        <f t="shared" si="14"/>
        <v>95.596222417232141</v>
      </c>
      <c r="AB87" s="3">
        <f t="shared" si="14"/>
        <v>99.309417682113235</v>
      </c>
      <c r="AC87" s="3">
        <f t="shared" si="14"/>
        <v>97.513861077999351</v>
      </c>
      <c r="AD87" s="3">
        <f t="shared" si="14"/>
        <v>96.893813542527596</v>
      </c>
      <c r="AE87" s="3">
        <f t="shared" si="14"/>
        <v>101.26480184903259</v>
      </c>
      <c r="AF87" s="3">
        <f t="shared" si="14"/>
        <v>120.42475917096273</v>
      </c>
      <c r="AG87" s="3">
        <f t="shared" si="14"/>
        <v>107.51508242641114</v>
      </c>
      <c r="AH87" s="3">
        <f t="shared" si="14"/>
        <v>102.44419058370391</v>
      </c>
      <c r="AI87" s="3">
        <f t="shared" si="14"/>
        <v>90.127968784541139</v>
      </c>
      <c r="AJ87" s="3">
        <f t="shared" si="14"/>
        <v>80.001476921019091</v>
      </c>
      <c r="AK87" s="3">
        <f t="shared" si="14"/>
        <v>90.645229117602383</v>
      </c>
      <c r="AL87" s="3">
        <f t="shared" si="14"/>
        <v>91.432713074463763</v>
      </c>
      <c r="AM87" s="3">
        <f t="shared" si="18"/>
        <v>88.149483556530711</v>
      </c>
    </row>
    <row r="88" spans="1:39" x14ac:dyDescent="0.25">
      <c r="A88" s="2" t="s">
        <v>233</v>
      </c>
      <c r="B88" s="2" t="s">
        <v>64</v>
      </c>
      <c r="C88" s="3">
        <f t="shared" si="15"/>
        <v>296.5438515205845</v>
      </c>
      <c r="D88" s="3">
        <f t="shared" si="16"/>
        <v>284.74419831549835</v>
      </c>
      <c r="E88" s="3">
        <f t="shared" si="16"/>
        <v>283.07975604316567</v>
      </c>
      <c r="F88" s="3">
        <f t="shared" si="16"/>
        <v>270.70883904369401</v>
      </c>
      <c r="G88" s="3">
        <f t="shared" si="16"/>
        <v>276.08018228537077</v>
      </c>
      <c r="H88" s="3">
        <f t="shared" si="16"/>
        <v>315.58636255587464</v>
      </c>
      <c r="I88" s="3">
        <f t="shared" si="16"/>
        <v>247.8505322122036</v>
      </c>
      <c r="J88" s="3">
        <f t="shared" si="16"/>
        <v>231.74994207647202</v>
      </c>
      <c r="K88" s="3">
        <f t="shared" ref="K88:S88" si="19">K39/K$95*$S$95</f>
        <v>244.24730504431483</v>
      </c>
      <c r="L88" s="3">
        <f t="shared" si="19"/>
        <v>260.07863858166365</v>
      </c>
      <c r="M88" s="3">
        <f t="shared" si="19"/>
        <v>246.89132741880067</v>
      </c>
      <c r="N88" s="3">
        <f t="shared" si="19"/>
        <v>229.93129980444402</v>
      </c>
      <c r="O88" s="3">
        <f t="shared" si="19"/>
        <v>232.28122123690815</v>
      </c>
      <c r="P88" s="3">
        <f t="shared" si="19"/>
        <v>379.29230365554787</v>
      </c>
      <c r="Q88" s="3">
        <f t="shared" si="19"/>
        <v>337.02217117303996</v>
      </c>
      <c r="R88" s="3">
        <f t="shared" si="19"/>
        <v>337.72078831961409</v>
      </c>
      <c r="S88" s="3">
        <f t="shared" si="19"/>
        <v>251.85587246551208</v>
      </c>
      <c r="U88" s="2" t="s">
        <v>233</v>
      </c>
      <c r="V88" s="2" t="s">
        <v>64</v>
      </c>
      <c r="W88" s="3">
        <v>100</v>
      </c>
      <c r="X88" s="3">
        <f t="shared" si="17"/>
        <v>96.020941542176246</v>
      </c>
      <c r="Y88" s="3">
        <f t="shared" si="14"/>
        <v>95.459661224341986</v>
      </c>
      <c r="Z88" s="3">
        <f t="shared" si="14"/>
        <v>91.287962186902007</v>
      </c>
      <c r="AA88" s="3">
        <f t="shared" si="14"/>
        <v>93.099277179316857</v>
      </c>
      <c r="AB88" s="3">
        <f t="shared" si="14"/>
        <v>106.42148233310051</v>
      </c>
      <c r="AC88" s="3">
        <f t="shared" si="14"/>
        <v>83.579723855781623</v>
      </c>
      <c r="AD88" s="3">
        <f t="shared" si="14"/>
        <v>78.150310953381947</v>
      </c>
      <c r="AE88" s="3">
        <f t="shared" si="14"/>
        <v>82.364649879567807</v>
      </c>
      <c r="AF88" s="3">
        <f t="shared" si="14"/>
        <v>87.703264541841421</v>
      </c>
      <c r="AG88" s="3">
        <f t="shared" si="14"/>
        <v>83.256262489617924</v>
      </c>
      <c r="AH88" s="3">
        <f t="shared" si="14"/>
        <v>77.537031580802619</v>
      </c>
      <c r="AI88" s="3">
        <f t="shared" si="14"/>
        <v>78.329467984529913</v>
      </c>
      <c r="AJ88" s="3">
        <f t="shared" si="14"/>
        <v>127.90428859362792</v>
      </c>
      <c r="AK88" s="3">
        <f t="shared" si="14"/>
        <v>113.65002829932074</v>
      </c>
      <c r="AL88" s="3">
        <f t="shared" si="14"/>
        <v>113.88561475406995</v>
      </c>
      <c r="AM88" s="3">
        <f t="shared" si="18"/>
        <v>84.930397704782493</v>
      </c>
    </row>
    <row r="89" spans="1:39" x14ac:dyDescent="0.25">
      <c r="A89" s="2" t="s">
        <v>209</v>
      </c>
      <c r="B89" s="2" t="s">
        <v>20</v>
      </c>
      <c r="C89" s="3">
        <f t="shared" si="15"/>
        <v>296.5438515205845</v>
      </c>
      <c r="D89" s="3">
        <f t="shared" si="16"/>
        <v>335.95718362404119</v>
      </c>
      <c r="E89" s="3">
        <f t="shared" si="16"/>
        <v>304.21614841999843</v>
      </c>
      <c r="F89" s="3">
        <f t="shared" ref="F89:S89" si="20">F40/F$95*$S$95</f>
        <v>326.24109506323754</v>
      </c>
      <c r="G89" s="3">
        <f t="shared" si="20"/>
        <v>306.43261078577063</v>
      </c>
      <c r="H89" s="3">
        <f t="shared" si="20"/>
        <v>291.17892620905786</v>
      </c>
      <c r="I89" s="3">
        <f t="shared" si="20"/>
        <v>294.10612033366971</v>
      </c>
      <c r="J89" s="3">
        <f t="shared" si="20"/>
        <v>327.55566586779133</v>
      </c>
      <c r="K89" s="3">
        <f t="shared" si="20"/>
        <v>310.3940390637834</v>
      </c>
      <c r="L89" s="3">
        <f t="shared" si="20"/>
        <v>262.84371308604813</v>
      </c>
      <c r="M89" s="3">
        <f t="shared" si="20"/>
        <v>258.95877775216326</v>
      </c>
      <c r="N89" s="3">
        <f t="shared" si="20"/>
        <v>252.70831331261948</v>
      </c>
      <c r="O89" s="3">
        <f t="shared" si="20"/>
        <v>250.55167566274426</v>
      </c>
      <c r="P89" s="3">
        <f t="shared" si="20"/>
        <v>260.24350112922156</v>
      </c>
      <c r="Q89" s="3">
        <f t="shared" si="20"/>
        <v>211.68206372145505</v>
      </c>
      <c r="R89" s="3">
        <f t="shared" si="20"/>
        <v>203.001509432495</v>
      </c>
      <c r="S89" s="3">
        <f t="shared" si="20"/>
        <v>205.32096920542085</v>
      </c>
      <c r="U89" s="2" t="s">
        <v>209</v>
      </c>
      <c r="V89" s="2" t="s">
        <v>20</v>
      </c>
      <c r="W89" s="3">
        <v>100</v>
      </c>
      <c r="X89" s="3">
        <f t="shared" si="17"/>
        <v>113.29089505695613</v>
      </c>
      <c r="Y89" s="3">
        <f t="shared" si="14"/>
        <v>102.58723856862073</v>
      </c>
      <c r="Z89" s="3">
        <f t="shared" si="14"/>
        <v>110.01445263166806</v>
      </c>
      <c r="AA89" s="3">
        <f>G89/$C89*100</f>
        <v>103.33467013882758</v>
      </c>
      <c r="AB89" s="3">
        <f t="shared" si="14"/>
        <v>98.190849250788048</v>
      </c>
      <c r="AC89" s="3">
        <f t="shared" si="14"/>
        <v>99.177952544146549</v>
      </c>
      <c r="AD89" s="3">
        <f t="shared" si="14"/>
        <v>110.45774990382971</v>
      </c>
      <c r="AE89" s="3">
        <f t="shared" si="14"/>
        <v>104.67053606816646</v>
      </c>
      <c r="AF89" s="3">
        <f t="shared" si="14"/>
        <v>88.635698139842532</v>
      </c>
      <c r="AG89" s="3">
        <f t="shared" si="14"/>
        <v>87.325627027605961</v>
      </c>
      <c r="AH89" s="3">
        <f t="shared" si="14"/>
        <v>85.217856319330167</v>
      </c>
      <c r="AI89" s="3">
        <f t="shared" si="14"/>
        <v>84.490598735395565</v>
      </c>
      <c r="AJ89" s="3">
        <f t="shared" si="14"/>
        <v>87.7588592023655</v>
      </c>
      <c r="AK89" s="3">
        <f t="shared" si="14"/>
        <v>71.3830560424758</v>
      </c>
      <c r="AL89" s="3">
        <f>R89/$C89*100</f>
        <v>68.455814676840035</v>
      </c>
      <c r="AM89" s="3">
        <f>S89/$C89*100</f>
        <v>69.237978852907887</v>
      </c>
    </row>
    <row r="90" spans="1:39" x14ac:dyDescent="0.25">
      <c r="A90" s="2" t="s">
        <v>218</v>
      </c>
      <c r="B90" s="2" t="s">
        <v>20</v>
      </c>
      <c r="C90" s="3">
        <f t="shared" si="15"/>
        <v>296.5438515205845</v>
      </c>
      <c r="D90" s="3">
        <f t="shared" si="16"/>
        <v>568.99675197203453</v>
      </c>
      <c r="E90" s="3">
        <f t="shared" si="16"/>
        <v>482.55482306370197</v>
      </c>
      <c r="F90" s="3">
        <f t="shared" ref="F90:S90" si="21">F41/F$95*$S$95</f>
        <v>357.43932363452234</v>
      </c>
      <c r="G90" s="3">
        <f t="shared" si="21"/>
        <v>476.22740985571909</v>
      </c>
      <c r="H90" s="3">
        <f t="shared" si="21"/>
        <v>493.97635176353407</v>
      </c>
      <c r="I90" s="3">
        <f t="shared" si="21"/>
        <v>536.89049676268689</v>
      </c>
      <c r="J90" s="3">
        <f t="shared" si="21"/>
        <v>500.77369199710887</v>
      </c>
      <c r="K90" s="3">
        <f t="shared" si="21"/>
        <v>664.17113705252393</v>
      </c>
      <c r="L90" s="3">
        <f t="shared" si="21"/>
        <v>449.71529166331874</v>
      </c>
      <c r="M90" s="3">
        <f t="shared" si="21"/>
        <v>432.19243190935418</v>
      </c>
      <c r="N90" s="3">
        <f t="shared" si="21"/>
        <v>694.88352960627685</v>
      </c>
      <c r="O90" s="3">
        <f t="shared" si="21"/>
        <v>448.70028803863886</v>
      </c>
      <c r="P90" s="3">
        <f t="shared" si="21"/>
        <v>549.21584519249768</v>
      </c>
      <c r="Q90" s="3">
        <f t="shared" si="21"/>
        <v>555.66266552056709</v>
      </c>
      <c r="R90" s="3">
        <f t="shared" si="21"/>
        <v>597.63094067388022</v>
      </c>
      <c r="S90" s="3">
        <f t="shared" si="21"/>
        <v>600.99293371997942</v>
      </c>
      <c r="U90" s="2" t="s">
        <v>218</v>
      </c>
      <c r="V90" s="2" t="s">
        <v>20</v>
      </c>
      <c r="W90" s="3">
        <v>100</v>
      </c>
      <c r="X90" s="3">
        <f t="shared" si="17"/>
        <v>191.87609153061055</v>
      </c>
      <c r="Y90" s="3">
        <f t="shared" si="14"/>
        <v>162.72629514633709</v>
      </c>
      <c r="Z90" s="3">
        <f t="shared" si="14"/>
        <v>120.53506481476006</v>
      </c>
      <c r="AA90" s="3">
        <f t="shared" si="14"/>
        <v>160.59257590868037</v>
      </c>
      <c r="AB90" s="3">
        <f t="shared" si="14"/>
        <v>166.5778431185058</v>
      </c>
      <c r="AC90" s="3">
        <f t="shared" si="14"/>
        <v>181.04927618956847</v>
      </c>
      <c r="AD90" s="3">
        <f t="shared" si="14"/>
        <v>168.87003032748694</v>
      </c>
      <c r="AE90" s="3">
        <f t="shared" si="14"/>
        <v>223.97063154297797</v>
      </c>
      <c r="AF90" s="3">
        <f t="shared" si="14"/>
        <v>151.65220568806902</v>
      </c>
      <c r="AG90" s="3">
        <f t="shared" si="14"/>
        <v>145.74317750754432</v>
      </c>
      <c r="AH90" s="3">
        <f t="shared" si="14"/>
        <v>234.32741095225228</v>
      </c>
      <c r="AI90" s="3">
        <f t="shared" si="14"/>
        <v>151.30992793741754</v>
      </c>
      <c r="AJ90" s="3">
        <f t="shared" si="14"/>
        <v>185.20560867348621</v>
      </c>
      <c r="AK90" s="3">
        <f>Q90/$C90*100</f>
        <v>187.37959417175639</v>
      </c>
      <c r="AL90" s="3">
        <f t="shared" si="14"/>
        <v>201.53206266439682</v>
      </c>
      <c r="AM90" s="3">
        <f t="shared" si="18"/>
        <v>202.6657880911288</v>
      </c>
    </row>
    <row r="91" spans="1:39" x14ac:dyDescent="0.25">
      <c r="A91" s="2" t="s">
        <v>221</v>
      </c>
      <c r="B91" s="2" t="s">
        <v>56</v>
      </c>
      <c r="C91" s="3">
        <f t="shared" si="15"/>
        <v>296.5438515205845</v>
      </c>
      <c r="D91" s="3">
        <f t="shared" si="16"/>
        <v>325.98772248397819</v>
      </c>
      <c r="E91" s="3">
        <f t="shared" si="16"/>
        <v>325.43144106137191</v>
      </c>
      <c r="F91" s="3">
        <f t="shared" ref="F91:S91" si="22">F42/F$95*$S$95</f>
        <v>317.43857888858088</v>
      </c>
      <c r="G91" s="3">
        <f t="shared" si="22"/>
        <v>316.5173483350668</v>
      </c>
      <c r="H91" s="3">
        <f t="shared" si="22"/>
        <v>326.90848591312761</v>
      </c>
      <c r="I91" s="3">
        <f t="shared" si="22"/>
        <v>356.45438446174296</v>
      </c>
      <c r="J91" s="3">
        <f t="shared" si="22"/>
        <v>363.9635155486323</v>
      </c>
      <c r="K91" s="3">
        <f t="shared" si="22"/>
        <v>366.82880283492528</v>
      </c>
      <c r="L91" s="3">
        <f t="shared" si="22"/>
        <v>361.0459596445761</v>
      </c>
      <c r="M91" s="3">
        <f t="shared" si="22"/>
        <v>366.7960422424581</v>
      </c>
      <c r="N91" s="3">
        <f t="shared" si="22"/>
        <v>365.53076187338377</v>
      </c>
      <c r="O91" s="3">
        <f t="shared" si="22"/>
        <v>344.49264608348881</v>
      </c>
      <c r="P91" s="3">
        <f t="shared" si="22"/>
        <v>289.80438436918718</v>
      </c>
      <c r="Q91" s="3">
        <f t="shared" si="22"/>
        <v>262.99555477022727</v>
      </c>
      <c r="R91" s="3">
        <f t="shared" si="22"/>
        <v>298.46074260184537</v>
      </c>
      <c r="S91" s="3">
        <f t="shared" si="22"/>
        <v>320.38812468718493</v>
      </c>
      <c r="U91" s="2" t="s">
        <v>221</v>
      </c>
      <c r="V91" s="2" t="s">
        <v>56</v>
      </c>
      <c r="W91" s="3">
        <v>100</v>
      </c>
      <c r="X91" s="3">
        <f t="shared" si="17"/>
        <v>109.92901077274564</v>
      </c>
      <c r="Y91" s="3">
        <f t="shared" si="14"/>
        <v>109.74142252238947</v>
      </c>
      <c r="Z91" s="3">
        <f t="shared" si="14"/>
        <v>107.04608349181908</v>
      </c>
      <c r="AA91" s="3">
        <f t="shared" si="14"/>
        <v>106.73542773254763</v>
      </c>
      <c r="AB91" s="3">
        <f t="shared" si="14"/>
        <v>110.2395090091542</v>
      </c>
      <c r="AC91" s="3">
        <f t="shared" si="14"/>
        <v>120.20292534610174</v>
      </c>
      <c r="AD91" s="3">
        <f t="shared" si="14"/>
        <v>122.73514142422471</v>
      </c>
      <c r="AE91" s="3">
        <f t="shared" si="14"/>
        <v>123.70136860162214</v>
      </c>
      <c r="AF91" s="3">
        <f t="shared" si="14"/>
        <v>121.75128831477871</v>
      </c>
      <c r="AG91" s="3">
        <f t="shared" si="14"/>
        <v>123.69032113181314</v>
      </c>
      <c r="AH91" s="3">
        <f t="shared" si="14"/>
        <v>123.26364549426869</v>
      </c>
      <c r="AI91" s="3">
        <f t="shared" si="14"/>
        <v>116.16920880909782</v>
      </c>
      <c r="AJ91" s="3">
        <f t="shared" si="14"/>
        <v>97.727328650774766</v>
      </c>
      <c r="AK91" s="3">
        <f t="shared" si="14"/>
        <v>88.68690192754562</v>
      </c>
      <c r="AL91" s="3">
        <f t="shared" si="14"/>
        <v>100.64641066453804</v>
      </c>
      <c r="AM91" s="3">
        <f t="shared" si="18"/>
        <v>108.04072417766695</v>
      </c>
    </row>
    <row r="93" spans="1:39" x14ac:dyDescent="0.25">
      <c r="B93" s="14" t="s">
        <v>298</v>
      </c>
      <c r="C93" s="15" t="s">
        <v>2</v>
      </c>
      <c r="D93" s="15" t="s">
        <v>3</v>
      </c>
      <c r="E93" s="15" t="s">
        <v>4</v>
      </c>
      <c r="F93" s="15" t="s">
        <v>5</v>
      </c>
      <c r="G93" s="15" t="s">
        <v>6</v>
      </c>
      <c r="H93" s="15" t="s">
        <v>7</v>
      </c>
      <c r="I93" s="15" t="s">
        <v>8</v>
      </c>
      <c r="J93" s="15" t="s">
        <v>9</v>
      </c>
      <c r="K93" s="15" t="s">
        <v>10</v>
      </c>
      <c r="L93" s="15" t="s">
        <v>11</v>
      </c>
      <c r="M93" s="15" t="s">
        <v>12</v>
      </c>
      <c r="N93" s="15" t="s">
        <v>13</v>
      </c>
      <c r="O93" s="15" t="s">
        <v>14</v>
      </c>
      <c r="P93" s="15" t="s">
        <v>15</v>
      </c>
      <c r="Q93" s="15" t="s">
        <v>16</v>
      </c>
      <c r="R93" s="15" t="s">
        <v>17</v>
      </c>
      <c r="S93" s="15" t="s">
        <v>313</v>
      </c>
    </row>
    <row r="94" spans="1:39" x14ac:dyDescent="0.25">
      <c r="B94" s="30" t="s">
        <v>242</v>
      </c>
      <c r="C94" s="47">
        <v>372.3075</v>
      </c>
      <c r="D94" s="47">
        <v>404.21449999999999</v>
      </c>
      <c r="E94" s="47">
        <v>400.411</v>
      </c>
      <c r="F94" s="47">
        <v>445.59019999999998</v>
      </c>
      <c r="G94" s="47">
        <v>466.28199999999998</v>
      </c>
      <c r="H94" s="47">
        <v>504.05590000000001</v>
      </c>
      <c r="I94" s="47">
        <v>532.12540000000001</v>
      </c>
      <c r="J94" s="47">
        <v>552.98889999999994</v>
      </c>
      <c r="K94" s="47">
        <v>614.78420000000006</v>
      </c>
      <c r="L94" s="47">
        <v>655.36300000000006</v>
      </c>
      <c r="M94" s="47">
        <v>653.0883</v>
      </c>
      <c r="N94" s="47">
        <v>697.68449999999996</v>
      </c>
      <c r="O94" s="47">
        <v>751.47040000000004</v>
      </c>
      <c r="P94" s="47">
        <v>937.85310000000004</v>
      </c>
      <c r="Q94" s="47">
        <v>1099.3888999999999</v>
      </c>
      <c r="R94" s="47">
        <v>1143.5429999999999</v>
      </c>
      <c r="S94" s="48">
        <v>1104.0550000000001</v>
      </c>
    </row>
    <row r="95" spans="1:39" x14ac:dyDescent="0.25">
      <c r="B95" s="8" t="s">
        <v>304</v>
      </c>
      <c r="C95" s="17">
        <v>100</v>
      </c>
      <c r="D95" s="31">
        <f>D94/$C$94*100</f>
        <v>108.57006641015828</v>
      </c>
      <c r="E95" s="31">
        <f t="shared" ref="E95:R95" si="23">E94/$C$94*100</f>
        <v>107.54846464280199</v>
      </c>
      <c r="F95" s="31">
        <f t="shared" si="23"/>
        <v>119.68338000174586</v>
      </c>
      <c r="G95" s="31">
        <f>G94/$C$94*100</f>
        <v>125.24109774850089</v>
      </c>
      <c r="H95" s="31">
        <f t="shared" si="23"/>
        <v>135.38698522055023</v>
      </c>
      <c r="I95" s="31">
        <f>I94/$C$94*100</f>
        <v>142.92631762723019</v>
      </c>
      <c r="J95" s="31">
        <f>J94/$C$94*100</f>
        <v>148.53015316640142</v>
      </c>
      <c r="K95" s="31">
        <f t="shared" si="23"/>
        <v>165.12807289673188</v>
      </c>
      <c r="L95" s="31">
        <f t="shared" si="23"/>
        <v>176.02734298933007</v>
      </c>
      <c r="M95" s="31">
        <f t="shared" si="23"/>
        <v>175.41636953324874</v>
      </c>
      <c r="N95" s="31">
        <f t="shared" si="23"/>
        <v>187.39469390221791</v>
      </c>
      <c r="O95" s="31">
        <f>O94/$C$94*100</f>
        <v>201.84132739737984</v>
      </c>
      <c r="P95" s="31">
        <f t="shared" si="23"/>
        <v>251.90282226385449</v>
      </c>
      <c r="Q95" s="31">
        <f>Q94/$C$94*100</f>
        <v>295.29055955090882</v>
      </c>
      <c r="R95" s="31">
        <f>R94/$C$94*100</f>
        <v>307.15013799077371</v>
      </c>
      <c r="S95" s="31">
        <f>S94/$C$94*100</f>
        <v>296.5438515205845</v>
      </c>
    </row>
    <row r="96" spans="1:39" x14ac:dyDescent="0.25">
      <c r="B96" s="2" t="s">
        <v>305</v>
      </c>
      <c r="C96" s="3">
        <f>$S$95/C95</f>
        <v>2.9654385152058449</v>
      </c>
      <c r="D96" s="3">
        <f t="shared" ref="D96:S96" si="24">$S$95/D95</f>
        <v>2.7313592164556195</v>
      </c>
      <c r="E96" s="3">
        <f t="shared" si="24"/>
        <v>2.7573043697600719</v>
      </c>
      <c r="F96" s="3">
        <f t="shared" si="24"/>
        <v>2.4777362697833127</v>
      </c>
      <c r="G96" s="3">
        <f t="shared" si="24"/>
        <v>2.3677838732784027</v>
      </c>
      <c r="H96" s="3">
        <f t="shared" si="24"/>
        <v>2.1903423806764288</v>
      </c>
      <c r="I96" s="3">
        <f t="shared" si="24"/>
        <v>2.0748022928430028</v>
      </c>
      <c r="J96" s="3">
        <f t="shared" si="24"/>
        <v>1.9965228958483618</v>
      </c>
      <c r="K96" s="3">
        <f t="shared" si="24"/>
        <v>1.7958415326874049</v>
      </c>
      <c r="L96" s="3">
        <f t="shared" si="24"/>
        <v>1.6846465241400568</v>
      </c>
      <c r="M96" s="3">
        <f t="shared" si="24"/>
        <v>1.6905141310906964</v>
      </c>
      <c r="N96" s="3">
        <f t="shared" si="24"/>
        <v>1.5824559668446128</v>
      </c>
      <c r="O96" s="3">
        <f t="shared" si="24"/>
        <v>1.4691929316177992</v>
      </c>
      <c r="P96" s="3">
        <f t="shared" si="24"/>
        <v>1.1772152803034932</v>
      </c>
      <c r="Q96" s="3">
        <f t="shared" si="24"/>
        <v>1.0042442669741347</v>
      </c>
      <c r="R96" s="3">
        <f t="shared" si="24"/>
        <v>0.96546872308256027</v>
      </c>
      <c r="S96" s="3">
        <f t="shared" si="24"/>
        <v>1</v>
      </c>
    </row>
  </sheetData>
  <mergeCells count="15">
    <mergeCell ref="C44:S44"/>
    <mergeCell ref="C71:S71"/>
    <mergeCell ref="W71:AM71"/>
    <mergeCell ref="W44:AM44"/>
    <mergeCell ref="A22:A23"/>
    <mergeCell ref="B22:B23"/>
    <mergeCell ref="A71:A72"/>
    <mergeCell ref="B71:B72"/>
    <mergeCell ref="U71:U72"/>
    <mergeCell ref="V71:V72"/>
    <mergeCell ref="A44:A45"/>
    <mergeCell ref="B44:B45"/>
    <mergeCell ref="U44:U45"/>
    <mergeCell ref="V44:V45"/>
    <mergeCell ref="C22:S22"/>
  </mergeCells>
  <phoneticPr fontId="7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Índice</vt:lpstr>
      <vt:lpstr>Fonte</vt:lpstr>
      <vt:lpstr>DadosBrutos</vt:lpstr>
      <vt:lpstr>SeleçãoSubitens</vt:lpstr>
      <vt:lpstr>ÍndiceVarPreços</vt:lpstr>
      <vt:lpstr>CorrInflaçãoIPCAeIGP-DI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Giacomo Baccarin</dc:creator>
  <cp:lastModifiedBy>Gustavo Jun</cp:lastModifiedBy>
  <dcterms:created xsi:type="dcterms:W3CDTF">2023-05-11T13:16:41Z</dcterms:created>
  <dcterms:modified xsi:type="dcterms:W3CDTF">2024-02-27T13:53:56Z</dcterms:modified>
</cp:coreProperties>
</file>