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avo Jun\Documents\R program\GIAIA\GIAIA_Observatorio\relatorios\2024\planilhas\"/>
    </mc:Choice>
  </mc:AlternateContent>
  <xr:revisionPtr revIDLastSave="0" documentId="13_ncr:1_{D4218D09-2A9D-4C7A-882E-6B5E229027DE}" xr6:coauthVersionLast="47" xr6:coauthVersionMax="47" xr10:uidLastSave="{00000000-0000-0000-0000-000000000000}"/>
  <bookViews>
    <workbookView xWindow="-120" yWindow="-120" windowWidth="20730" windowHeight="11160" tabRatio="938" xr2:uid="{00000000-000D-0000-FFFF-FFFF00000000}"/>
  </bookViews>
  <sheets>
    <sheet name="Índice" sheetId="23" r:id="rId1"/>
    <sheet name="Fontes" sheetId="21" r:id="rId2"/>
    <sheet name="IGP-DI" sheetId="22" r:id="rId3"/>
    <sheet name="IPCA" sheetId="24" r:id="rId4"/>
    <sheet name="Açúcar" sheetId="2" r:id="rId5"/>
    <sheet name="Frango" sheetId="9" r:id="rId6"/>
    <sheet name="Bovinos" sheetId="8" r:id="rId7"/>
    <sheet name="Suínos" sheetId="10" r:id="rId8"/>
    <sheet name="Leite" sheetId="14" r:id="rId9"/>
    <sheet name="Ovo" sheetId="17" r:id="rId10"/>
    <sheet name="Arroz" sheetId="3" r:id="rId11"/>
    <sheet name="Banana" sheetId="4" r:id="rId12"/>
    <sheet name="Batata" sheetId="5" r:id="rId13"/>
    <sheet name="Cacau" sheetId="6" r:id="rId14"/>
    <sheet name="Café" sheetId="7" r:id="rId15"/>
    <sheet name="Cebola" sheetId="11" r:id="rId16"/>
    <sheet name="Feijão" sheetId="12" r:id="rId17"/>
    <sheet name="Laranja" sheetId="13" r:id="rId18"/>
    <sheet name="Mandioca" sheetId="15" r:id="rId19"/>
    <sheet name="Milho" sheetId="16" r:id="rId20"/>
    <sheet name="Soja" sheetId="18" r:id="rId21"/>
    <sheet name="Tomate" sheetId="19" r:id="rId22"/>
    <sheet name="Trigo" sheetId="20" r:id="rId23"/>
  </sheets>
  <definedNames>
    <definedName name="_xlnm._FilterDatabase" localSheetId="4" hidden="1">Açúcar!$A$1:$I$1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9" l="1"/>
  <c r="H20" i="9"/>
  <c r="I20" i="9"/>
  <c r="J20" i="9"/>
  <c r="K20" i="9"/>
  <c r="L20" i="9"/>
  <c r="M20" i="9"/>
  <c r="N20" i="9"/>
  <c r="F20" i="9"/>
  <c r="G19" i="9"/>
  <c r="H19" i="9"/>
  <c r="I19" i="9"/>
  <c r="J19" i="9"/>
  <c r="K19" i="9"/>
  <c r="L19" i="9"/>
  <c r="M19" i="9"/>
  <c r="N19" i="9"/>
  <c r="F19" i="9"/>
  <c r="K18" i="9"/>
  <c r="M18" i="9" s="1"/>
  <c r="L18" i="9"/>
  <c r="N18" i="9"/>
  <c r="G18" i="9"/>
  <c r="J18" i="9"/>
  <c r="G20" i="10"/>
  <c r="H20" i="10"/>
  <c r="I20" i="10"/>
  <c r="J20" i="10"/>
  <c r="K20" i="10"/>
  <c r="L20" i="10"/>
  <c r="F20" i="10"/>
  <c r="G19" i="10"/>
  <c r="H19" i="10"/>
  <c r="I19" i="10"/>
  <c r="J19" i="10"/>
  <c r="K19" i="10"/>
  <c r="L19" i="10"/>
  <c r="F19" i="10"/>
  <c r="I18" i="10"/>
  <c r="K18" i="10" s="1"/>
  <c r="J18" i="10"/>
  <c r="L18" i="10" s="1"/>
  <c r="G20" i="8"/>
  <c r="H20" i="8"/>
  <c r="I20" i="8"/>
  <c r="J20" i="8"/>
  <c r="K20" i="8"/>
  <c r="L20" i="8"/>
  <c r="F20" i="8"/>
  <c r="G19" i="8"/>
  <c r="H19" i="8"/>
  <c r="I19" i="8"/>
  <c r="J19" i="8"/>
  <c r="K19" i="8"/>
  <c r="L19" i="8"/>
  <c r="F19" i="8"/>
  <c r="K18" i="8"/>
  <c r="L18" i="8"/>
  <c r="I18" i="8"/>
  <c r="J18" i="8"/>
  <c r="G20" i="2"/>
  <c r="H20" i="2"/>
  <c r="I20" i="2"/>
  <c r="J20" i="2"/>
  <c r="K20" i="2"/>
  <c r="L20" i="2"/>
  <c r="F20" i="2"/>
  <c r="G19" i="2"/>
  <c r="H19" i="2"/>
  <c r="I19" i="2"/>
  <c r="J19" i="2"/>
  <c r="K19" i="2"/>
  <c r="L19" i="2"/>
  <c r="F19" i="2"/>
  <c r="L18" i="2"/>
  <c r="K18" i="2"/>
  <c r="K7" i="2"/>
  <c r="K2" i="2"/>
  <c r="K17" i="2"/>
  <c r="I18" i="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2" i="22"/>
  <c r="J18" i="2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2" i="24"/>
  <c r="C4" i="24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3" i="24"/>
  <c r="I17" i="2" l="1"/>
  <c r="J17" i="2"/>
  <c r="J17" i="9"/>
  <c r="G17" i="9" s="1"/>
  <c r="I17" i="8"/>
  <c r="J17" i="8"/>
  <c r="I17" i="10"/>
  <c r="J17" i="10"/>
  <c r="G18" i="14"/>
  <c r="H18" i="14"/>
  <c r="I18" i="14"/>
  <c r="J18" i="14"/>
  <c r="K18" i="14"/>
  <c r="L18" i="14"/>
  <c r="G19" i="14"/>
  <c r="H19" i="14"/>
  <c r="I19" i="14"/>
  <c r="J19" i="14"/>
  <c r="K19" i="14"/>
  <c r="L19" i="14"/>
  <c r="F19" i="14"/>
  <c r="F18" i="14"/>
  <c r="I17" i="14"/>
  <c r="K17" i="14" s="1"/>
  <c r="J17" i="14"/>
  <c r="L17" i="14" s="1"/>
  <c r="G18" i="17"/>
  <c r="H18" i="17"/>
  <c r="I18" i="17"/>
  <c r="J18" i="17"/>
  <c r="K18" i="17"/>
  <c r="L18" i="17"/>
  <c r="G19" i="17"/>
  <c r="H19" i="17"/>
  <c r="I19" i="17"/>
  <c r="J19" i="17"/>
  <c r="K19" i="17"/>
  <c r="L19" i="17"/>
  <c r="F19" i="17"/>
  <c r="F18" i="17"/>
  <c r="I17" i="17"/>
  <c r="K17" i="17" s="1"/>
  <c r="J17" i="17"/>
  <c r="L17" i="17" s="1"/>
  <c r="G18" i="3"/>
  <c r="H18" i="3"/>
  <c r="I18" i="3"/>
  <c r="J18" i="3"/>
  <c r="K18" i="3"/>
  <c r="L18" i="3"/>
  <c r="G19" i="3"/>
  <c r="H19" i="3"/>
  <c r="I19" i="3"/>
  <c r="J19" i="3"/>
  <c r="K19" i="3"/>
  <c r="L19" i="3"/>
  <c r="F19" i="3"/>
  <c r="F18" i="3"/>
  <c r="I17" i="3"/>
  <c r="K17" i="3" s="1"/>
  <c r="J17" i="3"/>
  <c r="L17" i="3"/>
  <c r="G18" i="4"/>
  <c r="H18" i="4"/>
  <c r="I18" i="4"/>
  <c r="J18" i="4"/>
  <c r="K18" i="4"/>
  <c r="L18" i="4"/>
  <c r="G19" i="4"/>
  <c r="H19" i="4"/>
  <c r="I19" i="4"/>
  <c r="J19" i="4"/>
  <c r="K19" i="4"/>
  <c r="L19" i="4"/>
  <c r="F19" i="4"/>
  <c r="F18" i="4"/>
  <c r="I17" i="4"/>
  <c r="K17" i="4" s="1"/>
  <c r="J17" i="4"/>
  <c r="L17" i="4" s="1"/>
  <c r="G18" i="5"/>
  <c r="H18" i="5"/>
  <c r="I18" i="5"/>
  <c r="J18" i="5"/>
  <c r="K18" i="5"/>
  <c r="L18" i="5"/>
  <c r="G19" i="5"/>
  <c r="H19" i="5"/>
  <c r="I19" i="5"/>
  <c r="J19" i="5"/>
  <c r="K19" i="5"/>
  <c r="L19" i="5"/>
  <c r="F19" i="5"/>
  <c r="F18" i="5"/>
  <c r="I17" i="5"/>
  <c r="K17" i="5" s="1"/>
  <c r="J17" i="5"/>
  <c r="L17" i="5" s="1"/>
  <c r="G18" i="6"/>
  <c r="H18" i="6"/>
  <c r="I18" i="6"/>
  <c r="J18" i="6"/>
  <c r="K18" i="6"/>
  <c r="L18" i="6"/>
  <c r="G19" i="6"/>
  <c r="H19" i="6"/>
  <c r="I19" i="6"/>
  <c r="J19" i="6"/>
  <c r="K19" i="6"/>
  <c r="L19" i="6"/>
  <c r="F19" i="6"/>
  <c r="F18" i="6"/>
  <c r="I17" i="6"/>
  <c r="K17" i="6" s="1"/>
  <c r="J17" i="6"/>
  <c r="L17" i="6" s="1"/>
  <c r="G18" i="7"/>
  <c r="H18" i="7"/>
  <c r="I18" i="7"/>
  <c r="J18" i="7"/>
  <c r="K18" i="7"/>
  <c r="L18" i="7"/>
  <c r="G19" i="7"/>
  <c r="H19" i="7"/>
  <c r="I19" i="7"/>
  <c r="J19" i="7"/>
  <c r="K19" i="7"/>
  <c r="L19" i="7"/>
  <c r="F19" i="7"/>
  <c r="F18" i="7"/>
  <c r="I17" i="7"/>
  <c r="K17" i="7" s="1"/>
  <c r="J17" i="7"/>
  <c r="L17" i="7" s="1"/>
  <c r="G18" i="11"/>
  <c r="H18" i="11"/>
  <c r="I18" i="11"/>
  <c r="J18" i="11"/>
  <c r="K18" i="11"/>
  <c r="L18" i="11"/>
  <c r="G19" i="11"/>
  <c r="H19" i="11"/>
  <c r="I19" i="11"/>
  <c r="J19" i="11"/>
  <c r="K19" i="11"/>
  <c r="L19" i="11"/>
  <c r="F19" i="11"/>
  <c r="F18" i="11"/>
  <c r="I17" i="11"/>
  <c r="K17" i="11" s="1"/>
  <c r="J17" i="11"/>
  <c r="L17" i="11" s="1"/>
  <c r="G18" i="12"/>
  <c r="H18" i="12"/>
  <c r="G19" i="12"/>
  <c r="H19" i="12"/>
  <c r="J19" i="12"/>
  <c r="F19" i="12"/>
  <c r="F18" i="12"/>
  <c r="I17" i="12"/>
  <c r="K17" i="12" s="1"/>
  <c r="K19" i="12" s="1"/>
  <c r="J17" i="12"/>
  <c r="L17" i="12" s="1"/>
  <c r="L18" i="12" s="1"/>
  <c r="G18" i="13"/>
  <c r="H18" i="13"/>
  <c r="I18" i="13"/>
  <c r="J18" i="13"/>
  <c r="K18" i="13"/>
  <c r="L18" i="13"/>
  <c r="G19" i="13"/>
  <c r="H19" i="13"/>
  <c r="I19" i="13"/>
  <c r="J19" i="13"/>
  <c r="K19" i="13"/>
  <c r="L19" i="13"/>
  <c r="F19" i="13"/>
  <c r="F18" i="13"/>
  <c r="I17" i="13"/>
  <c r="K17" i="13" s="1"/>
  <c r="J17" i="13"/>
  <c r="L17" i="13" s="1"/>
  <c r="F18" i="19"/>
  <c r="G18" i="15"/>
  <c r="H18" i="15"/>
  <c r="I18" i="15"/>
  <c r="J18" i="15"/>
  <c r="K18" i="15"/>
  <c r="L18" i="15"/>
  <c r="G19" i="15"/>
  <c r="H19" i="15"/>
  <c r="I19" i="15"/>
  <c r="J19" i="15"/>
  <c r="K19" i="15"/>
  <c r="L19" i="15"/>
  <c r="F19" i="15"/>
  <c r="F18" i="15"/>
  <c r="I17" i="15"/>
  <c r="K17" i="15" s="1"/>
  <c r="J17" i="15"/>
  <c r="L17" i="15" s="1"/>
  <c r="G19" i="16"/>
  <c r="H19" i="16"/>
  <c r="I19" i="16"/>
  <c r="J19" i="16"/>
  <c r="K19" i="16"/>
  <c r="L19" i="16"/>
  <c r="F19" i="16"/>
  <c r="G18" i="16"/>
  <c r="H18" i="16"/>
  <c r="I18" i="16"/>
  <c r="J18" i="16"/>
  <c r="K18" i="16"/>
  <c r="L18" i="16"/>
  <c r="F18" i="16"/>
  <c r="I17" i="16"/>
  <c r="K17" i="16" s="1"/>
  <c r="J17" i="16"/>
  <c r="L17" i="16" s="1"/>
  <c r="G19" i="18"/>
  <c r="H19" i="18"/>
  <c r="I19" i="18"/>
  <c r="J19" i="18"/>
  <c r="K19" i="18"/>
  <c r="L19" i="18"/>
  <c r="F19" i="18"/>
  <c r="G18" i="18"/>
  <c r="H18" i="18"/>
  <c r="I18" i="18"/>
  <c r="J18" i="18"/>
  <c r="K18" i="18"/>
  <c r="L18" i="18"/>
  <c r="F18" i="18"/>
  <c r="I17" i="18"/>
  <c r="K17" i="18" s="1"/>
  <c r="J17" i="18"/>
  <c r="L17" i="18" s="1"/>
  <c r="G19" i="19"/>
  <c r="H19" i="19"/>
  <c r="I19" i="19"/>
  <c r="J19" i="19"/>
  <c r="K19" i="19"/>
  <c r="L19" i="19"/>
  <c r="F19" i="19"/>
  <c r="G18" i="19"/>
  <c r="H18" i="19"/>
  <c r="I18" i="19"/>
  <c r="J18" i="19"/>
  <c r="K18" i="19"/>
  <c r="L18" i="19"/>
  <c r="I17" i="19"/>
  <c r="K17" i="19" s="1"/>
  <c r="J17" i="19"/>
  <c r="L17" i="19" s="1"/>
  <c r="G19" i="20"/>
  <c r="H19" i="20"/>
  <c r="I19" i="20"/>
  <c r="J19" i="20"/>
  <c r="K19" i="20"/>
  <c r="L19" i="20"/>
  <c r="F19" i="20"/>
  <c r="G18" i="20"/>
  <c r="H18" i="20"/>
  <c r="I18" i="20"/>
  <c r="J18" i="20"/>
  <c r="K18" i="20"/>
  <c r="L18" i="20"/>
  <c r="F18" i="20"/>
  <c r="L17" i="9" l="1"/>
  <c r="K17" i="9"/>
  <c r="K18" i="12"/>
  <c r="L19" i="12"/>
  <c r="J18" i="12"/>
  <c r="I18" i="12"/>
  <c r="I19" i="12"/>
  <c r="H17" i="20"/>
  <c r="I17" i="20" s="1"/>
  <c r="H2" i="20"/>
  <c r="J17" i="20" l="1"/>
  <c r="J8" i="2" l="1"/>
  <c r="I8" i="2"/>
  <c r="G3" i="10" l="1"/>
  <c r="G4" i="10"/>
  <c r="G5" i="10"/>
  <c r="G6" i="10"/>
  <c r="G7" i="10"/>
  <c r="G2" i="10"/>
  <c r="J15" i="10"/>
  <c r="I15" i="10"/>
  <c r="I15" i="8"/>
  <c r="J15" i="8"/>
  <c r="I16" i="8"/>
  <c r="J16" i="8"/>
  <c r="J14" i="9"/>
  <c r="G14" i="9" s="1"/>
  <c r="J12" i="9"/>
  <c r="G12" i="9" s="1"/>
  <c r="J15" i="9"/>
  <c r="J16" i="9"/>
  <c r="I16" i="10"/>
  <c r="J16" i="10"/>
  <c r="J15" i="7"/>
  <c r="I15" i="18"/>
  <c r="I15" i="2"/>
  <c r="J15" i="2"/>
  <c r="J16" i="2"/>
  <c r="I16" i="2"/>
  <c r="J16" i="14"/>
  <c r="J15" i="14"/>
  <c r="J16" i="17"/>
  <c r="I15" i="17"/>
  <c r="I16" i="3"/>
  <c r="I15" i="3"/>
  <c r="I16" i="4"/>
  <c r="I15" i="4"/>
  <c r="J16" i="5"/>
  <c r="I15" i="5"/>
  <c r="I16" i="6"/>
  <c r="I15" i="6"/>
  <c r="I16" i="7"/>
  <c r="I16" i="11"/>
  <c r="I15" i="11"/>
  <c r="I16" i="12"/>
  <c r="J15" i="12"/>
  <c r="I16" i="13"/>
  <c r="I15" i="13"/>
  <c r="I16" i="15"/>
  <c r="I15" i="15"/>
  <c r="I16" i="16"/>
  <c r="I15" i="16"/>
  <c r="I16" i="18"/>
  <c r="J15" i="19"/>
  <c r="I13" i="19"/>
  <c r="J16" i="19"/>
  <c r="J13" i="19"/>
  <c r="H15" i="20"/>
  <c r="J15" i="20" s="1"/>
  <c r="H16" i="20"/>
  <c r="I16" i="20" s="1"/>
  <c r="H3" i="20"/>
  <c r="H4" i="20"/>
  <c r="H5" i="20"/>
  <c r="H6" i="20"/>
  <c r="H7" i="20"/>
  <c r="H8" i="20"/>
  <c r="H9" i="20"/>
  <c r="H10" i="20"/>
  <c r="I10" i="20" s="1"/>
  <c r="H11" i="20"/>
  <c r="H12" i="20"/>
  <c r="H13" i="20"/>
  <c r="H14" i="20"/>
  <c r="K16" i="9" l="1"/>
  <c r="G16" i="9"/>
  <c r="K15" i="9"/>
  <c r="G15" i="9"/>
  <c r="J10" i="20"/>
  <c r="J15" i="6"/>
  <c r="L16" i="9"/>
  <c r="I16" i="14"/>
  <c r="I15" i="14"/>
  <c r="J15" i="17"/>
  <c r="I16" i="17"/>
  <c r="J16" i="3"/>
  <c r="J15" i="3"/>
  <c r="J16" i="4"/>
  <c r="J15" i="4"/>
  <c r="J15" i="5"/>
  <c r="I16" i="5"/>
  <c r="J16" i="6"/>
  <c r="J16" i="7"/>
  <c r="I15" i="7"/>
  <c r="J16" i="11"/>
  <c r="J15" i="11"/>
  <c r="I15" i="12"/>
  <c r="J16" i="12"/>
  <c r="J16" i="13"/>
  <c r="J15" i="13"/>
  <c r="J16" i="15"/>
  <c r="J15" i="15"/>
  <c r="J16" i="16"/>
  <c r="J15" i="16"/>
  <c r="J16" i="18"/>
  <c r="J15" i="18"/>
  <c r="I16" i="19"/>
  <c r="I15" i="19"/>
  <c r="J16" i="20"/>
  <c r="I15" i="20"/>
  <c r="L15" i="9"/>
  <c r="I7" i="2" l="1"/>
  <c r="J7" i="2"/>
  <c r="I4" i="8"/>
  <c r="J4" i="8"/>
  <c r="J10" i="10"/>
  <c r="I10" i="10"/>
  <c r="J9" i="10"/>
  <c r="I4" i="14"/>
  <c r="J4" i="14"/>
  <c r="I7" i="17"/>
  <c r="J7" i="17"/>
  <c r="I4" i="3"/>
  <c r="J4" i="3"/>
  <c r="I5" i="4"/>
  <c r="J5" i="4"/>
  <c r="I4" i="5"/>
  <c r="J4" i="5"/>
  <c r="I5" i="6"/>
  <c r="J5" i="6"/>
  <c r="I7" i="7"/>
  <c r="J7" i="7"/>
  <c r="I5" i="11"/>
  <c r="J5" i="11"/>
  <c r="I5" i="12"/>
  <c r="J5" i="12"/>
  <c r="I6" i="16"/>
  <c r="J6" i="16"/>
  <c r="I4" i="18"/>
  <c r="J4" i="18"/>
  <c r="I6" i="19"/>
  <c r="J5" i="19"/>
  <c r="I3" i="20"/>
  <c r="J3" i="20"/>
  <c r="J4" i="20"/>
  <c r="J5" i="20"/>
  <c r="J6" i="20"/>
  <c r="J7" i="20"/>
  <c r="J8" i="20"/>
  <c r="J9" i="20"/>
  <c r="J11" i="20"/>
  <c r="J12" i="20"/>
  <c r="J13" i="20"/>
  <c r="J14" i="20"/>
  <c r="J2" i="20"/>
  <c r="L17" i="20" s="1"/>
  <c r="J3" i="19"/>
  <c r="J4" i="19"/>
  <c r="J6" i="19"/>
  <c r="J7" i="19"/>
  <c r="J8" i="19"/>
  <c r="J9" i="19"/>
  <c r="J10" i="19"/>
  <c r="J11" i="19"/>
  <c r="J12" i="19"/>
  <c r="J14" i="19"/>
  <c r="J2" i="19"/>
  <c r="L13" i="19" s="1"/>
  <c r="J8" i="18"/>
  <c r="J3" i="18"/>
  <c r="J5" i="18"/>
  <c r="J6" i="18"/>
  <c r="J7" i="18"/>
  <c r="J9" i="18"/>
  <c r="J10" i="18"/>
  <c r="J11" i="18"/>
  <c r="J12" i="18"/>
  <c r="J13" i="18"/>
  <c r="J14" i="18"/>
  <c r="J2" i="18"/>
  <c r="J2" i="16"/>
  <c r="J3" i="16"/>
  <c r="L3" i="16" s="1"/>
  <c r="J4" i="16"/>
  <c r="J5" i="16"/>
  <c r="J7" i="16"/>
  <c r="J8" i="16"/>
  <c r="J9" i="16"/>
  <c r="J10" i="16"/>
  <c r="L10" i="16" s="1"/>
  <c r="J11" i="16"/>
  <c r="L11" i="16" s="1"/>
  <c r="J12" i="16"/>
  <c r="L12" i="16" s="1"/>
  <c r="J13" i="16"/>
  <c r="L13" i="16" s="1"/>
  <c r="J14" i="16"/>
  <c r="L14" i="16" s="1"/>
  <c r="J3" i="15"/>
  <c r="J4" i="15"/>
  <c r="J5" i="15"/>
  <c r="J6" i="15"/>
  <c r="J7" i="15"/>
  <c r="J8" i="15"/>
  <c r="J9" i="15"/>
  <c r="J10" i="15"/>
  <c r="J11" i="15"/>
  <c r="L11" i="15" s="1"/>
  <c r="J12" i="15"/>
  <c r="J13" i="15"/>
  <c r="J14" i="15"/>
  <c r="J2" i="15"/>
  <c r="I5" i="13"/>
  <c r="J3" i="13"/>
  <c r="J4" i="13"/>
  <c r="J5" i="13"/>
  <c r="J6" i="13"/>
  <c r="J7" i="13"/>
  <c r="J8" i="13"/>
  <c r="J9" i="13"/>
  <c r="J10" i="13"/>
  <c r="J11" i="13"/>
  <c r="J12" i="13"/>
  <c r="J13" i="13"/>
  <c r="J14" i="13"/>
  <c r="J2" i="13"/>
  <c r="J3" i="12"/>
  <c r="J4" i="12"/>
  <c r="J6" i="12"/>
  <c r="J7" i="12"/>
  <c r="J8" i="12"/>
  <c r="J9" i="12"/>
  <c r="J10" i="12"/>
  <c r="J11" i="12"/>
  <c r="J12" i="12"/>
  <c r="J13" i="12"/>
  <c r="J14" i="12"/>
  <c r="J2" i="12"/>
  <c r="J3" i="11"/>
  <c r="J4" i="11"/>
  <c r="J6" i="11"/>
  <c r="J7" i="11"/>
  <c r="J8" i="11"/>
  <c r="J9" i="11"/>
  <c r="J10" i="11"/>
  <c r="J11" i="11"/>
  <c r="J12" i="11"/>
  <c r="L12" i="11" s="1"/>
  <c r="J13" i="11"/>
  <c r="J14" i="11"/>
  <c r="J2" i="11"/>
  <c r="J3" i="7"/>
  <c r="J4" i="7"/>
  <c r="J5" i="7"/>
  <c r="J6" i="7"/>
  <c r="J8" i="7"/>
  <c r="J9" i="7"/>
  <c r="J10" i="7"/>
  <c r="J11" i="7"/>
  <c r="J12" i="7"/>
  <c r="J13" i="7"/>
  <c r="J14" i="7"/>
  <c r="J2" i="7"/>
  <c r="J3" i="6"/>
  <c r="J4" i="6"/>
  <c r="J6" i="6"/>
  <c r="J7" i="6"/>
  <c r="J8" i="6"/>
  <c r="J9" i="6"/>
  <c r="J10" i="6"/>
  <c r="J11" i="6"/>
  <c r="J12" i="6"/>
  <c r="J13" i="6"/>
  <c r="J14" i="6"/>
  <c r="J2" i="6"/>
  <c r="J3" i="5"/>
  <c r="J5" i="5"/>
  <c r="J6" i="5"/>
  <c r="J7" i="5"/>
  <c r="J8" i="5"/>
  <c r="J9" i="5"/>
  <c r="J10" i="5"/>
  <c r="J11" i="5"/>
  <c r="J12" i="5"/>
  <c r="J13" i="5"/>
  <c r="J14" i="5"/>
  <c r="J2" i="5"/>
  <c r="J3" i="4"/>
  <c r="J4" i="4"/>
  <c r="J6" i="4"/>
  <c r="J7" i="4"/>
  <c r="J8" i="4"/>
  <c r="J9" i="4"/>
  <c r="J10" i="4"/>
  <c r="L10" i="4" s="1"/>
  <c r="J11" i="4"/>
  <c r="J12" i="4"/>
  <c r="J13" i="4"/>
  <c r="J14" i="4"/>
  <c r="J2" i="4"/>
  <c r="I2" i="4"/>
  <c r="J3" i="3"/>
  <c r="J5" i="3"/>
  <c r="J6" i="3"/>
  <c r="J7" i="3"/>
  <c r="J8" i="3"/>
  <c r="J9" i="3"/>
  <c r="J10" i="3"/>
  <c r="J11" i="3"/>
  <c r="J12" i="3"/>
  <c r="J13" i="3"/>
  <c r="J14" i="3"/>
  <c r="J2" i="3"/>
  <c r="J3" i="17"/>
  <c r="J4" i="17"/>
  <c r="J5" i="17"/>
  <c r="J6" i="17"/>
  <c r="J8" i="17"/>
  <c r="J9" i="17"/>
  <c r="J10" i="17"/>
  <c r="J11" i="17"/>
  <c r="J12" i="17"/>
  <c r="J13" i="17"/>
  <c r="J14" i="17"/>
  <c r="J2" i="17"/>
  <c r="J3" i="14"/>
  <c r="J5" i="14"/>
  <c r="J6" i="14"/>
  <c r="J7" i="14"/>
  <c r="J8" i="14"/>
  <c r="L8" i="14" s="1"/>
  <c r="J9" i="14"/>
  <c r="J10" i="14"/>
  <c r="J11" i="14"/>
  <c r="J12" i="14"/>
  <c r="J13" i="14"/>
  <c r="J14" i="14"/>
  <c r="J2" i="14"/>
  <c r="J8" i="10"/>
  <c r="J11" i="10"/>
  <c r="J12" i="10"/>
  <c r="J13" i="10"/>
  <c r="J14" i="10"/>
  <c r="L12" i="9"/>
  <c r="L14" i="9"/>
  <c r="J3" i="8"/>
  <c r="J5" i="8"/>
  <c r="J6" i="8"/>
  <c r="J7" i="8"/>
  <c r="J8" i="8"/>
  <c r="J9" i="8"/>
  <c r="J10" i="8"/>
  <c r="J11" i="8"/>
  <c r="J12" i="8"/>
  <c r="J13" i="8"/>
  <c r="J14" i="8"/>
  <c r="J2" i="8"/>
  <c r="J2" i="2"/>
  <c r="J3" i="2"/>
  <c r="J4" i="2"/>
  <c r="J5" i="2"/>
  <c r="J6" i="2"/>
  <c r="J9" i="2"/>
  <c r="J10" i="2"/>
  <c r="J11" i="2"/>
  <c r="J12" i="2"/>
  <c r="J13" i="2"/>
  <c r="J14" i="2"/>
  <c r="I2" i="2"/>
  <c r="L17" i="10" l="1"/>
  <c r="L17" i="8"/>
  <c r="L8" i="2"/>
  <c r="L17" i="2"/>
  <c r="K8" i="2"/>
  <c r="L9" i="16"/>
  <c r="L14" i="15"/>
  <c r="L13" i="15"/>
  <c r="L3" i="2"/>
  <c r="L12" i="2"/>
  <c r="L13" i="2"/>
  <c r="L2" i="14"/>
  <c r="L16" i="14"/>
  <c r="L15" i="14"/>
  <c r="L14" i="5"/>
  <c r="L10" i="11"/>
  <c r="L14" i="12"/>
  <c r="L6" i="12"/>
  <c r="L2" i="19"/>
  <c r="L16" i="19"/>
  <c r="L15" i="19"/>
  <c r="L14" i="14"/>
  <c r="L2" i="5"/>
  <c r="L16" i="5"/>
  <c r="L15" i="5"/>
  <c r="L2" i="12"/>
  <c r="L15" i="12"/>
  <c r="L16" i="12"/>
  <c r="L14" i="19"/>
  <c r="L12" i="14"/>
  <c r="L13" i="7"/>
  <c r="L13" i="12"/>
  <c r="L2" i="15"/>
  <c r="L15" i="15"/>
  <c r="L16" i="15"/>
  <c r="L2" i="16"/>
  <c r="L16" i="16"/>
  <c r="L15" i="16"/>
  <c r="L12" i="19"/>
  <c r="L7" i="7"/>
  <c r="L2" i="7"/>
  <c r="L15" i="7"/>
  <c r="L16" i="7"/>
  <c r="L11" i="14"/>
  <c r="L2" i="17"/>
  <c r="L16" i="17"/>
  <c r="L15" i="17"/>
  <c r="L7" i="18"/>
  <c r="L15" i="18"/>
  <c r="L16" i="18"/>
  <c r="L4" i="20"/>
  <c r="L15" i="20"/>
  <c r="L16" i="20"/>
  <c r="L2" i="3"/>
  <c r="L15" i="3"/>
  <c r="L16" i="3"/>
  <c r="L2" i="4"/>
  <c r="L15" i="4"/>
  <c r="L16" i="4"/>
  <c r="L2" i="6"/>
  <c r="L16" i="6"/>
  <c r="L15" i="6"/>
  <c r="L2" i="11"/>
  <c r="L16" i="11"/>
  <c r="L15" i="11"/>
  <c r="L2" i="13"/>
  <c r="L16" i="13"/>
  <c r="L15" i="13"/>
  <c r="L5" i="19"/>
  <c r="L9" i="14"/>
  <c r="L14" i="11"/>
  <c r="L14" i="13"/>
  <c r="L9" i="19"/>
  <c r="L13" i="20"/>
  <c r="K16" i="4"/>
  <c r="K15" i="4"/>
  <c r="L16" i="2"/>
  <c r="L15" i="2"/>
  <c r="K16" i="2"/>
  <c r="K15" i="2"/>
  <c r="L4" i="8"/>
  <c r="L16" i="8"/>
  <c r="L15" i="8"/>
  <c r="L8" i="10"/>
  <c r="L15" i="10"/>
  <c r="L16" i="10"/>
  <c r="L10" i="10"/>
  <c r="L14" i="10"/>
  <c r="L13" i="10"/>
  <c r="L12" i="10"/>
  <c r="L11" i="10"/>
  <c r="L8" i="17"/>
  <c r="L13" i="17"/>
  <c r="L10" i="3"/>
  <c r="L7" i="3"/>
  <c r="L9" i="4"/>
  <c r="L14" i="4"/>
  <c r="L4" i="4"/>
  <c r="L12" i="4"/>
  <c r="L8" i="5"/>
  <c r="L7" i="5"/>
  <c r="L4" i="7"/>
  <c r="L13" i="11"/>
  <c r="L3" i="11"/>
  <c r="L4" i="15"/>
  <c r="L10" i="15"/>
  <c r="L8" i="16"/>
  <c r="L11" i="19"/>
  <c r="L10" i="19"/>
  <c r="L12" i="20"/>
  <c r="L7" i="20"/>
  <c r="L3" i="20"/>
  <c r="L14" i="20"/>
  <c r="L6" i="20"/>
  <c r="L5" i="20"/>
  <c r="L10" i="20"/>
  <c r="L9" i="20"/>
  <c r="L8" i="20"/>
  <c r="L6" i="19"/>
  <c r="L4" i="19"/>
  <c r="L3" i="19"/>
  <c r="L14" i="18"/>
  <c r="L13" i="18"/>
  <c r="L12" i="18"/>
  <c r="L8" i="18"/>
  <c r="L7" i="16"/>
  <c r="L5" i="16"/>
  <c r="L4" i="16"/>
  <c r="L6" i="16"/>
  <c r="L6" i="15"/>
  <c r="L9" i="13"/>
  <c r="L8" i="13"/>
  <c r="L7" i="12"/>
  <c r="L4" i="12"/>
  <c r="L12" i="12"/>
  <c r="L3" i="12"/>
  <c r="L9" i="11"/>
  <c r="L8" i="11"/>
  <c r="L6" i="11"/>
  <c r="L11" i="7"/>
  <c r="L9" i="6"/>
  <c r="L7" i="6"/>
  <c r="L6" i="5"/>
  <c r="L12" i="5"/>
  <c r="L3" i="5"/>
  <c r="L11" i="5"/>
  <c r="L10" i="5"/>
  <c r="L9" i="3"/>
  <c r="L8" i="3"/>
  <c r="L14" i="17"/>
  <c r="L10" i="17"/>
  <c r="L10" i="14"/>
  <c r="L6" i="14"/>
  <c r="L5" i="14"/>
  <c r="L7" i="8"/>
  <c r="L11" i="8"/>
  <c r="L13" i="8"/>
  <c r="L11" i="2"/>
  <c r="L9" i="2"/>
  <c r="L2" i="2"/>
  <c r="L6" i="2"/>
  <c r="L5" i="2"/>
  <c r="L14" i="2"/>
  <c r="L4" i="2"/>
  <c r="L10" i="2"/>
  <c r="L7" i="2"/>
  <c r="L14" i="8"/>
  <c r="L5" i="8"/>
  <c r="L3" i="8"/>
  <c r="L2" i="8"/>
  <c r="L12" i="8"/>
  <c r="L10" i="8"/>
  <c r="L6" i="8"/>
  <c r="L9" i="8"/>
  <c r="L8" i="8"/>
  <c r="L9" i="10"/>
  <c r="L7" i="14"/>
  <c r="L3" i="14"/>
  <c r="L9" i="17"/>
  <c r="L5" i="17"/>
  <c r="L7" i="17"/>
  <c r="L6" i="17"/>
  <c r="L4" i="17"/>
  <c r="L12" i="17"/>
  <c r="L3" i="17"/>
  <c r="L11" i="17"/>
  <c r="L6" i="3"/>
  <c r="L13" i="3"/>
  <c r="L5" i="3"/>
  <c r="L4" i="3"/>
  <c r="L12" i="3"/>
  <c r="L3" i="3"/>
  <c r="L11" i="3"/>
  <c r="L14" i="3"/>
  <c r="L8" i="4"/>
  <c r="L7" i="4"/>
  <c r="L6" i="4"/>
  <c r="L3" i="4"/>
  <c r="L5" i="4"/>
  <c r="K5" i="4"/>
  <c r="L9" i="5"/>
  <c r="L4" i="5"/>
  <c r="L13" i="5"/>
  <c r="L5" i="5"/>
  <c r="L14" i="6"/>
  <c r="L6" i="6"/>
  <c r="L13" i="6"/>
  <c r="L4" i="6"/>
  <c r="L5" i="6"/>
  <c r="L12" i="6"/>
  <c r="L3" i="6"/>
  <c r="L11" i="6"/>
  <c r="L10" i="6"/>
  <c r="L8" i="6"/>
  <c r="L12" i="7"/>
  <c r="L3" i="7"/>
  <c r="L9" i="7"/>
  <c r="L8" i="7"/>
  <c r="L6" i="7"/>
  <c r="L14" i="7"/>
  <c r="L5" i="7"/>
  <c r="L7" i="11"/>
  <c r="L5" i="11"/>
  <c r="L4" i="11"/>
  <c r="L5" i="12"/>
  <c r="L11" i="12"/>
  <c r="L10" i="12"/>
  <c r="L9" i="12"/>
  <c r="L8" i="12"/>
  <c r="L3" i="13"/>
  <c r="L6" i="13"/>
  <c r="L13" i="13"/>
  <c r="L5" i="13"/>
  <c r="L12" i="13"/>
  <c r="L4" i="13"/>
  <c r="L7" i="13"/>
  <c r="L11" i="13"/>
  <c r="L10" i="13"/>
  <c r="L9" i="15"/>
  <c r="L8" i="15"/>
  <c r="L7" i="15"/>
  <c r="L5" i="15"/>
  <c r="L11" i="18"/>
  <c r="L10" i="18"/>
  <c r="L2" i="18"/>
  <c r="L6" i="18"/>
  <c r="L5" i="18"/>
  <c r="L3" i="18"/>
  <c r="L4" i="18"/>
  <c r="L8" i="19"/>
  <c r="L7" i="19"/>
  <c r="L11" i="20"/>
  <c r="L2" i="20"/>
  <c r="L9" i="18"/>
  <c r="L12" i="15"/>
  <c r="L3" i="15"/>
  <c r="L11" i="11"/>
  <c r="L10" i="7"/>
  <c r="L13" i="4"/>
  <c r="L11" i="4"/>
  <c r="L13" i="14"/>
  <c r="L4" i="14"/>
  <c r="I5" i="16" l="1"/>
  <c r="I8" i="20"/>
  <c r="I5" i="7"/>
  <c r="I7" i="6"/>
  <c r="I7" i="5"/>
  <c r="I6" i="5"/>
  <c r="I8" i="5"/>
  <c r="I10" i="5"/>
  <c r="I8" i="4"/>
  <c r="I6" i="4"/>
  <c r="I8" i="3"/>
  <c r="I4" i="17"/>
  <c r="I7" i="14"/>
  <c r="I4" i="2"/>
  <c r="K4" i="2" s="1"/>
  <c r="I2" i="8"/>
  <c r="I14" i="20"/>
  <c r="I13" i="20"/>
  <c r="I12" i="20"/>
  <c r="I11" i="20"/>
  <c r="I9" i="20"/>
  <c r="I7" i="20"/>
  <c r="I6" i="20"/>
  <c r="I5" i="20"/>
  <c r="I4" i="20"/>
  <c r="I2" i="20"/>
  <c r="K17" i="20" s="1"/>
  <c r="I14" i="19"/>
  <c r="I12" i="19"/>
  <c r="I11" i="19"/>
  <c r="I10" i="19"/>
  <c r="I9" i="19"/>
  <c r="I8" i="19"/>
  <c r="I7" i="19"/>
  <c r="I5" i="19"/>
  <c r="I4" i="19"/>
  <c r="I3" i="19"/>
  <c r="I2" i="19"/>
  <c r="I14" i="18"/>
  <c r="I13" i="18"/>
  <c r="I12" i="18"/>
  <c r="I11" i="18"/>
  <c r="I10" i="18"/>
  <c r="I9" i="18"/>
  <c r="I8" i="18"/>
  <c r="I7" i="18"/>
  <c r="I6" i="18"/>
  <c r="I5" i="18"/>
  <c r="I3" i="18"/>
  <c r="I2" i="18"/>
  <c r="I14" i="16"/>
  <c r="I13" i="16"/>
  <c r="I12" i="16"/>
  <c r="I11" i="16"/>
  <c r="I10" i="16"/>
  <c r="I9" i="16"/>
  <c r="I8" i="16"/>
  <c r="I7" i="16"/>
  <c r="I4" i="16"/>
  <c r="I3" i="16"/>
  <c r="I2" i="16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14" i="13"/>
  <c r="I13" i="13"/>
  <c r="I12" i="13"/>
  <c r="I11" i="13"/>
  <c r="I10" i="13"/>
  <c r="I9" i="13"/>
  <c r="I8" i="13"/>
  <c r="I7" i="13"/>
  <c r="I6" i="13"/>
  <c r="I4" i="13"/>
  <c r="I3" i="13"/>
  <c r="I2" i="13"/>
  <c r="I14" i="12"/>
  <c r="I13" i="12"/>
  <c r="I12" i="12"/>
  <c r="I11" i="12"/>
  <c r="I10" i="12"/>
  <c r="I9" i="12"/>
  <c r="I8" i="12"/>
  <c r="I7" i="12"/>
  <c r="I6" i="12"/>
  <c r="I4" i="12"/>
  <c r="I3" i="12"/>
  <c r="I2" i="12"/>
  <c r="I14" i="11"/>
  <c r="I13" i="11"/>
  <c r="I12" i="11"/>
  <c r="I11" i="11"/>
  <c r="I10" i="11"/>
  <c r="I9" i="11"/>
  <c r="I8" i="11"/>
  <c r="I7" i="11"/>
  <c r="I6" i="11"/>
  <c r="I4" i="11"/>
  <c r="I3" i="11"/>
  <c r="I2" i="11"/>
  <c r="I14" i="7"/>
  <c r="I13" i="7"/>
  <c r="I12" i="7"/>
  <c r="I11" i="7"/>
  <c r="I10" i="7"/>
  <c r="I9" i="7"/>
  <c r="I8" i="7"/>
  <c r="I6" i="7"/>
  <c r="I4" i="7"/>
  <c r="I3" i="7"/>
  <c r="I2" i="7"/>
  <c r="I14" i="6"/>
  <c r="I13" i="6"/>
  <c r="I12" i="6"/>
  <c r="I11" i="6"/>
  <c r="I10" i="6"/>
  <c r="I9" i="6"/>
  <c r="I8" i="6"/>
  <c r="I6" i="6"/>
  <c r="I4" i="6"/>
  <c r="I3" i="6"/>
  <c r="I2" i="6"/>
  <c r="I14" i="5"/>
  <c r="I13" i="5"/>
  <c r="I12" i="5"/>
  <c r="I11" i="5"/>
  <c r="I9" i="5"/>
  <c r="I5" i="5"/>
  <c r="I3" i="5"/>
  <c r="I2" i="5"/>
  <c r="I14" i="4"/>
  <c r="I13" i="4"/>
  <c r="I12" i="4"/>
  <c r="K12" i="4" s="1"/>
  <c r="I11" i="4"/>
  <c r="I10" i="4"/>
  <c r="I9" i="4"/>
  <c r="I7" i="4"/>
  <c r="I4" i="4"/>
  <c r="I3" i="4"/>
  <c r="K2" i="4"/>
  <c r="I14" i="3"/>
  <c r="I13" i="3"/>
  <c r="I12" i="3"/>
  <c r="I11" i="3"/>
  <c r="I10" i="3"/>
  <c r="I9" i="3"/>
  <c r="I7" i="3"/>
  <c r="I6" i="3"/>
  <c r="I5" i="3"/>
  <c r="I3" i="3"/>
  <c r="I2" i="3"/>
  <c r="I2" i="14"/>
  <c r="I8" i="10"/>
  <c r="I9" i="10"/>
  <c r="I11" i="10"/>
  <c r="I12" i="10"/>
  <c r="I13" i="10"/>
  <c r="I14" i="10"/>
  <c r="I3" i="8"/>
  <c r="I5" i="8"/>
  <c r="I6" i="8"/>
  <c r="I7" i="8"/>
  <c r="I8" i="8"/>
  <c r="I9" i="8"/>
  <c r="I10" i="8"/>
  <c r="I11" i="8"/>
  <c r="I12" i="8"/>
  <c r="I13" i="8"/>
  <c r="I14" i="8"/>
  <c r="I6" i="2"/>
  <c r="K6" i="2" s="1"/>
  <c r="K17" i="10" l="1"/>
  <c r="K17" i="8"/>
  <c r="K9" i="12"/>
  <c r="K10" i="18"/>
  <c r="K8" i="20"/>
  <c r="K13" i="20"/>
  <c r="K11" i="18"/>
  <c r="K14" i="20"/>
  <c r="K9" i="20"/>
  <c r="K2" i="20"/>
  <c r="K16" i="20"/>
  <c r="K15" i="20"/>
  <c r="K2" i="19"/>
  <c r="K15" i="19"/>
  <c r="K16" i="19"/>
  <c r="K12" i="19"/>
  <c r="K16" i="18"/>
  <c r="K15" i="18"/>
  <c r="K15" i="16"/>
  <c r="K16" i="16"/>
  <c r="K2" i="15"/>
  <c r="K16" i="15"/>
  <c r="K15" i="15"/>
  <c r="K5" i="15"/>
  <c r="K16" i="13"/>
  <c r="K15" i="13"/>
  <c r="K14" i="12"/>
  <c r="K16" i="12"/>
  <c r="K15" i="12"/>
  <c r="K8" i="12"/>
  <c r="K15" i="11"/>
  <c r="K16" i="11"/>
  <c r="K16" i="7"/>
  <c r="K15" i="7"/>
  <c r="K15" i="6"/>
  <c r="K16" i="6"/>
  <c r="K15" i="5"/>
  <c r="K16" i="5"/>
  <c r="K15" i="3"/>
  <c r="K16" i="3"/>
  <c r="K15" i="14"/>
  <c r="K16" i="14"/>
  <c r="K9" i="10"/>
  <c r="K16" i="8"/>
  <c r="K15" i="8"/>
  <c r="K15" i="10"/>
  <c r="K8" i="10"/>
  <c r="K16" i="10"/>
  <c r="K10" i="8"/>
  <c r="K11" i="8"/>
  <c r="K14" i="10"/>
  <c r="K13" i="10"/>
  <c r="K6" i="13"/>
  <c r="K9" i="15"/>
  <c r="K3" i="15"/>
  <c r="K4" i="15"/>
  <c r="K4" i="20"/>
  <c r="K5" i="19"/>
  <c r="K14" i="19"/>
  <c r="K6" i="19"/>
  <c r="K8" i="19"/>
  <c r="K2" i="18"/>
  <c r="K4" i="18"/>
  <c r="K2" i="16"/>
  <c r="K6" i="16"/>
  <c r="K3" i="16"/>
  <c r="K4" i="16"/>
  <c r="K13" i="16"/>
  <c r="K5" i="16"/>
  <c r="K9" i="16"/>
  <c r="K12" i="15"/>
  <c r="K6" i="15"/>
  <c r="K2" i="13"/>
  <c r="K5" i="13"/>
  <c r="K2" i="12"/>
  <c r="K5" i="12"/>
  <c r="K2" i="11"/>
  <c r="K5" i="11"/>
  <c r="K2" i="7"/>
  <c r="K7" i="7"/>
  <c r="K14" i="6"/>
  <c r="K5" i="6"/>
  <c r="K5" i="5"/>
  <c r="K11" i="5"/>
  <c r="K2" i="5"/>
  <c r="K4" i="5"/>
  <c r="K2" i="3"/>
  <c r="K4" i="3"/>
  <c r="K6" i="3"/>
  <c r="K2" i="14"/>
  <c r="K4" i="14"/>
  <c r="K10" i="10"/>
  <c r="K8" i="8"/>
  <c r="K2" i="8"/>
  <c r="K4" i="8"/>
  <c r="K7" i="8"/>
  <c r="K6" i="8"/>
  <c r="K9" i="8"/>
  <c r="K14" i="8"/>
  <c r="K13" i="8"/>
  <c r="K5" i="8"/>
  <c r="K12" i="8"/>
  <c r="K3" i="8"/>
  <c r="K5" i="18"/>
  <c r="K13" i="18"/>
  <c r="K6" i="18"/>
  <c r="K14" i="18"/>
  <c r="K12" i="16"/>
  <c r="K14" i="16"/>
  <c r="K4" i="13"/>
  <c r="K3" i="13"/>
  <c r="K3" i="12"/>
  <c r="K6" i="12"/>
  <c r="K5" i="7"/>
  <c r="K3" i="6"/>
  <c r="K8" i="6"/>
  <c r="K6" i="5"/>
  <c r="K10" i="5"/>
  <c r="K9" i="4"/>
  <c r="K3" i="4"/>
  <c r="K13" i="4"/>
  <c r="K6" i="4"/>
  <c r="K8" i="4"/>
  <c r="K4" i="4"/>
  <c r="K5" i="3"/>
  <c r="K8" i="3"/>
  <c r="K7" i="3"/>
  <c r="K11" i="3"/>
  <c r="K3" i="3"/>
  <c r="K13" i="3"/>
  <c r="K14" i="3"/>
  <c r="K12" i="10"/>
  <c r="K11" i="10"/>
  <c r="K7" i="20"/>
  <c r="K9" i="19"/>
  <c r="K3" i="19"/>
  <c r="K4" i="19"/>
  <c r="K13" i="19"/>
  <c r="K7" i="19"/>
  <c r="K7" i="18"/>
  <c r="K8" i="18"/>
  <c r="K3" i="18"/>
  <c r="K12" i="18"/>
  <c r="K7" i="16"/>
  <c r="K8" i="16"/>
  <c r="K13" i="15"/>
  <c r="K14" i="13"/>
  <c r="K9" i="13"/>
  <c r="K11" i="13"/>
  <c r="K12" i="13"/>
  <c r="K13" i="13"/>
  <c r="K3" i="11"/>
  <c r="K4" i="11"/>
  <c r="K11" i="11"/>
  <c r="K13" i="11"/>
  <c r="K6" i="11"/>
  <c r="K14" i="11"/>
  <c r="K9" i="7"/>
  <c r="K10" i="7"/>
  <c r="K2" i="6"/>
  <c r="K11" i="6"/>
  <c r="K4" i="6"/>
  <c r="K6" i="6"/>
  <c r="K9" i="6"/>
  <c r="K10" i="6"/>
  <c r="K14" i="4"/>
  <c r="K7" i="4"/>
  <c r="K10" i="4"/>
  <c r="K11" i="4"/>
  <c r="K12" i="3"/>
  <c r="K9" i="3"/>
  <c r="K10" i="3"/>
  <c r="K10" i="20"/>
  <c r="K3" i="20"/>
  <c r="K11" i="20"/>
  <c r="K12" i="20"/>
  <c r="K5" i="20"/>
  <c r="K6" i="20"/>
  <c r="K10" i="19"/>
  <c r="K11" i="19"/>
  <c r="K10" i="16"/>
  <c r="K11" i="16"/>
  <c r="K14" i="15"/>
  <c r="K7" i="15"/>
  <c r="K8" i="15"/>
  <c r="K10" i="15"/>
  <c r="K11" i="15"/>
  <c r="K10" i="13"/>
  <c r="K7" i="13"/>
  <c r="K8" i="13"/>
  <c r="K7" i="12"/>
  <c r="K10" i="12"/>
  <c r="K11" i="12"/>
  <c r="K4" i="12"/>
  <c r="K12" i="12"/>
  <c r="K13" i="12"/>
  <c r="K12" i="11"/>
  <c r="K7" i="11"/>
  <c r="K8" i="11"/>
  <c r="K9" i="11"/>
  <c r="K10" i="11"/>
  <c r="K3" i="7"/>
  <c r="K11" i="7"/>
  <c r="K12" i="7"/>
  <c r="K4" i="7"/>
  <c r="K6" i="7"/>
  <c r="K13" i="7"/>
  <c r="K14" i="7"/>
  <c r="K8" i="7"/>
  <c r="K12" i="6"/>
  <c r="K13" i="6"/>
  <c r="K7" i="6"/>
  <c r="K8" i="5"/>
  <c r="K9" i="5"/>
  <c r="K3" i="5"/>
  <c r="K12" i="5"/>
  <c r="K13" i="5"/>
  <c r="K14" i="5"/>
  <c r="K7" i="5"/>
  <c r="K9" i="18"/>
  <c r="I3" i="2" l="1"/>
  <c r="I5" i="2"/>
  <c r="K5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4" i="17"/>
  <c r="I13" i="17"/>
  <c r="I12" i="17"/>
  <c r="I11" i="17"/>
  <c r="I10" i="17"/>
  <c r="I9" i="17"/>
  <c r="I8" i="17"/>
  <c r="I6" i="17"/>
  <c r="I5" i="17"/>
  <c r="I3" i="17"/>
  <c r="I2" i="17"/>
  <c r="K14" i="9"/>
  <c r="J13" i="9"/>
  <c r="G13" i="9" s="1"/>
  <c r="K12" i="9"/>
  <c r="J11" i="9"/>
  <c r="G11" i="9" s="1"/>
  <c r="J10" i="9"/>
  <c r="G10" i="9" s="1"/>
  <c r="J9" i="9"/>
  <c r="G9" i="9" s="1"/>
  <c r="J8" i="9"/>
  <c r="G8" i="9" s="1"/>
  <c r="J7" i="9"/>
  <c r="G7" i="9" s="1"/>
  <c r="J6" i="9"/>
  <c r="G6" i="9" s="1"/>
  <c r="J5" i="9"/>
  <c r="G5" i="9" s="1"/>
  <c r="J4" i="9"/>
  <c r="G4" i="9" s="1"/>
  <c r="J3" i="9"/>
  <c r="G3" i="9" s="1"/>
  <c r="J2" i="9"/>
  <c r="I12" i="14"/>
  <c r="K12" i="14" s="1"/>
  <c r="I5" i="14"/>
  <c r="K5" i="14" s="1"/>
  <c r="I3" i="14"/>
  <c r="I6" i="14"/>
  <c r="K6" i="14" s="1"/>
  <c r="I8" i="14"/>
  <c r="K8" i="14" s="1"/>
  <c r="I9" i="14"/>
  <c r="K9" i="14" s="1"/>
  <c r="I10" i="14"/>
  <c r="K10" i="14" s="1"/>
  <c r="I11" i="14"/>
  <c r="K11" i="14" s="1"/>
  <c r="I13" i="14"/>
  <c r="K13" i="14" s="1"/>
  <c r="I14" i="14"/>
  <c r="K14" i="14" s="1"/>
  <c r="G2" i="9" l="1"/>
  <c r="K15" i="17"/>
  <c r="K16" i="17"/>
  <c r="K3" i="2"/>
  <c r="K7" i="9"/>
  <c r="L7" i="9"/>
  <c r="K5" i="9"/>
  <c r="L5" i="9"/>
  <c r="K6" i="9"/>
  <c r="L6" i="9"/>
  <c r="K8" i="9"/>
  <c r="L8" i="9"/>
  <c r="N8" i="9" s="1"/>
  <c r="L9" i="9"/>
  <c r="K9" i="9"/>
  <c r="K2" i="9"/>
  <c r="L2" i="9"/>
  <c r="K10" i="9"/>
  <c r="L10" i="9"/>
  <c r="N10" i="9" s="1"/>
  <c r="K3" i="9"/>
  <c r="L3" i="9"/>
  <c r="K11" i="9"/>
  <c r="M11" i="9" s="1"/>
  <c r="L11" i="9"/>
  <c r="K13" i="9"/>
  <c r="M13" i="9" s="1"/>
  <c r="L13" i="9"/>
  <c r="N13" i="9" s="1"/>
  <c r="K4" i="9"/>
  <c r="L4" i="9"/>
  <c r="N4" i="9" s="1"/>
  <c r="K2" i="17"/>
  <c r="K7" i="17"/>
  <c r="M2" i="9"/>
  <c r="K6" i="17"/>
  <c r="K7" i="14"/>
  <c r="K3" i="14"/>
  <c r="K8" i="17"/>
  <c r="K4" i="17"/>
  <c r="K9" i="17"/>
  <c r="K10" i="17"/>
  <c r="K3" i="17"/>
  <c r="K11" i="17"/>
  <c r="K12" i="17"/>
  <c r="K5" i="17"/>
  <c r="K13" i="17"/>
  <c r="K14" i="17"/>
  <c r="N17" i="9" l="1"/>
  <c r="M12" i="9"/>
  <c r="M17" i="9"/>
  <c r="M5" i="9"/>
  <c r="M9" i="9"/>
  <c r="M6" i="9"/>
  <c r="M3" i="9"/>
  <c r="M4" i="9"/>
  <c r="M8" i="9"/>
  <c r="M10" i="9"/>
  <c r="N2" i="9"/>
  <c r="N15" i="9"/>
  <c r="N16" i="9"/>
  <c r="N14" i="9"/>
  <c r="N12" i="9"/>
  <c r="N6" i="9"/>
  <c r="N11" i="9"/>
  <c r="N5" i="9"/>
  <c r="M15" i="9"/>
  <c r="M16" i="9"/>
  <c r="M7" i="9"/>
  <c r="N3" i="9"/>
  <c r="N7" i="9"/>
  <c r="M14" i="9"/>
  <c r="N9" i="9"/>
</calcChain>
</file>

<file path=xl/sharedStrings.xml><?xml version="1.0" encoding="utf-8"?>
<sst xmlns="http://schemas.openxmlformats.org/spreadsheetml/2006/main" count="1291" uniqueCount="123">
  <si>
    <t>Açúcar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</si>
  <si>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</si>
  <si>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</si>
  <si>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</si>
  <si>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</si>
  <si>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</si>
  <si>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</si>
  <si>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</si>
  <si>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</si>
  <si>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</si>
  <si>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</si>
  <si>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</si>
  <si>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</si>
  <si>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</si>
  <si>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Arroz (em casca)</t>
  </si>
  <si>
    <t>Banana (cacho)</t>
  </si>
  <si>
    <t>Batata-inglesa</t>
  </si>
  <si>
    <t>Cacau (em amêndoa)</t>
  </si>
  <si>
    <t>Café (em grão) Total</t>
  </si>
  <si>
    <t>Cebola</t>
  </si>
  <si>
    <t>Feijão (em grão)</t>
  </si>
  <si>
    <t>Laranja</t>
  </si>
  <si>
    <t>Mandioca</t>
  </si>
  <si>
    <t>Milho (em grão)</t>
  </si>
  <si>
    <t>Soja (em grão)</t>
  </si>
  <si>
    <t>Tomate</t>
  </si>
  <si>
    <t>Trigo (em grão)</t>
  </si>
  <si>
    <t>Leite</t>
  </si>
  <si>
    <t>Ovos de galinha</t>
  </si>
  <si>
    <t>Carcaça bovino</t>
  </si>
  <si>
    <t>Carcaça frango</t>
  </si>
  <si>
    <t>Carcaça suíno</t>
  </si>
  <si>
    <t>Anual</t>
  </si>
  <si>
    <t>Mil Toneladas</t>
  </si>
  <si>
    <t>Quantidade produzida de açúcar</t>
  </si>
  <si>
    <t>Série histórica de produção de açúcar</t>
  </si>
  <si>
    <t>CONAB</t>
  </si>
  <si>
    <t>Séries históricas das safras</t>
  </si>
  <si>
    <t>IBGE</t>
  </si>
  <si>
    <t>Pesquisa Agrícola Municipal (PAM)</t>
  </si>
  <si>
    <t>Produção de origem animal, por tipo de produto</t>
  </si>
  <si>
    <t>Variáveis</t>
  </si>
  <si>
    <t>Descrição</t>
  </si>
  <si>
    <t>Fonte</t>
  </si>
  <si>
    <t>Pesquisa</t>
  </si>
  <si>
    <t>Sistema</t>
  </si>
  <si>
    <t>Intervalo temporal</t>
  </si>
  <si>
    <t>Frequência temporal</t>
  </si>
  <si>
    <t>SIDRA</t>
  </si>
  <si>
    <t>Unidade de medida</t>
  </si>
  <si>
    <t>Link acesso</t>
  </si>
  <si>
    <t>Pesquisa da Pecuária Municipal (PPM)</t>
  </si>
  <si>
    <t>https://sidra.ibge.gov.br/tabela/74</t>
  </si>
  <si>
    <t>Produção e Valor da produção de produtos agrícolas</t>
  </si>
  <si>
    <t>https://sidra.ibge.gov.br/tabela/5457</t>
  </si>
  <si>
    <t>Quantidade produzida e valor da produção de Leite e Ovos de galinha</t>
  </si>
  <si>
    <t>Quantidade produzida e valor da produção das lavouras temporárias e permanentes: Arroz, Banana, Batata, Cacau, Café, Cebola, Feijão, Laranja, Mandioca, Milho, Soja, Tomate, Trigo</t>
  </si>
  <si>
    <t>Quantidade produzida - toneladas; Valor da produção - mil Reais</t>
  </si>
  <si>
    <t>Quantidade produzida - mil litros de leite e mil dúzias de ovos; Valor da produção - mil reais</t>
  </si>
  <si>
    <t>https://www.cepea.esalq.usp.br/br/consultas-ao-banco-de-dados-do-site.aspx</t>
  </si>
  <si>
    <t>CEPEA</t>
  </si>
  <si>
    <t>Séries de preços</t>
  </si>
  <si>
    <t>R$/kg</t>
  </si>
  <si>
    <t>Séries históricas do frango: Frango congelado e Frango resfriado SP</t>
  </si>
  <si>
    <t>Séries históricas da carcaça suína especial</t>
  </si>
  <si>
    <t>https://www.conab.gov.br/info-agro/safras/serie-historica-das-safras/itemlist/category/893-cana-de-acucar-industria</t>
  </si>
  <si>
    <t>Quantidade (Toneladas)</t>
  </si>
  <si>
    <t>Ano</t>
  </si>
  <si>
    <t>Valor (Mil R$)</t>
  </si>
  <si>
    <t>Séries históricas do boi gordo: Indicador do boi gordo CEPEA/B3</t>
  </si>
  <si>
    <t>Cadeia</t>
  </si>
  <si>
    <t>Produto</t>
  </si>
  <si>
    <t>Bovinocultura corte</t>
  </si>
  <si>
    <t>Avicultura corte</t>
  </si>
  <si>
    <t>Suinocultura</t>
  </si>
  <si>
    <t>Bovinocultura leite</t>
  </si>
  <si>
    <t>Avicultura postura</t>
  </si>
  <si>
    <t>Arroz</t>
  </si>
  <si>
    <t>Banana</t>
  </si>
  <si>
    <t>Batata</t>
  </si>
  <si>
    <t>Cacau</t>
  </si>
  <si>
    <t>Café</t>
  </si>
  <si>
    <t>Feijão</t>
  </si>
  <si>
    <t>Milho</t>
  </si>
  <si>
    <t>Soja</t>
  </si>
  <si>
    <t>Trigo</t>
  </si>
  <si>
    <t>Complexo sucroalcooleiro</t>
  </si>
  <si>
    <t>Preço pago ao produtor</t>
  </si>
  <si>
    <t>Preço pago ao produtor - frango congelado e resfriado. Utilizou-se a média anual dos indicadores</t>
  </si>
  <si>
    <t>Séries históricas do açúcar: Açúcar branco - SP</t>
  </si>
  <si>
    <t>http://www.ipeadata.gov.br/Default.aspx</t>
  </si>
  <si>
    <t>IPCA Ind</t>
  </si>
  <si>
    <t>IPCA base</t>
  </si>
  <si>
    <t>Valor Índice (2007 = 100) IPCA</t>
  </si>
  <si>
    <t>Índice Nacional de Preços ao Consumidor Amplo (IPCA)</t>
  </si>
  <si>
    <t>IPCA - Série histórica com número-índice, variação mensal e variações acumuladas em 3 meses, em 6 meses, no ano e em 12 meses (a partir de dezembro/1979)</t>
  </si>
  <si>
    <t>IPCA acumulado no ano em 12 meses</t>
  </si>
  <si>
    <t>%</t>
  </si>
  <si>
    <t>https://sidra.ibge.gov.br/tabela/1737</t>
  </si>
  <si>
    <t>IGP-DI</t>
  </si>
  <si>
    <t>IpeaData</t>
  </si>
  <si>
    <t>IGP-DI Ind</t>
  </si>
  <si>
    <t>2020</t>
  </si>
  <si>
    <t>2021</t>
  </si>
  <si>
    <t>IPCA</t>
  </si>
  <si>
    <t>IPCAInd</t>
  </si>
  <si>
    <t>Valor Índice (2007 = 100) IGP-DI</t>
  </si>
  <si>
    <t>Preço nominal ao produtor (R$/kg)</t>
  </si>
  <si>
    <t>Preço real IGP-DI</t>
  </si>
  <si>
    <t>Preço real IPCA</t>
  </si>
  <si>
    <t>Preço nominal ao produtor (R$/kg) - Frango resfriado</t>
  </si>
  <si>
    <t>Preço nominal ao produtor (R$/kg) - Frango congelado</t>
  </si>
  <si>
    <t>Preço nominal ao produtor (R$/kg) - Média</t>
  </si>
  <si>
    <t>Média</t>
  </si>
  <si>
    <t>DP</t>
  </si>
  <si>
    <t>FGV/Conj. Econ. - IGP</t>
  </si>
  <si>
    <t>IGP-DI - geral - centrado - fim período - índice (ago. 1994 = 100)</t>
  </si>
  <si>
    <t>Planilhas com o preço pago ao produtor de 19 cadeias agropecuárias entre 2007 e 2022. Apresentam preços corrigidos pelo IGP-DI e IPCA (base ano 2022), cujos cálculos dos índices de correção podem ser conferidos na planilha de mesmo nome. Os dados das cadeias do açúcar, bovinos, frango e suínos são oriundos do CEPEA; as demais cadeias apresentam dados do IBGE.</t>
  </si>
  <si>
    <t>2007-2022</t>
  </si>
  <si>
    <t>2022</t>
  </si>
  <si>
    <t>2023</t>
  </si>
  <si>
    <t>2007-2023</t>
  </si>
  <si>
    <t>2013-2023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</si>
</sst>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00"/>
  </numFmts>
  <fonts count="10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C5C8C6"/>
      <name val="Segoe UI"/>
      <family val="2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Fill="0" applyProtection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4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1" applyFill="1" applyBorder="1" applyAlignment="1">
      <alignment horizontal="left" vertical="center" wrapText="1"/>
    </xf>
    <xf numFmtId="4" fontId="5" fillId="0" borderId="1" xfId="2" applyNumberFormat="1" applyFont="1" applyFill="1" applyBorder="1" applyAlignment="1" applyProtection="1">
      <alignment horizontal="right"/>
    </xf>
    <xf numFmtId="0" fontId="3" fillId="0" borderId="0" xfId="0" applyFont="1" applyAlignment="1">
      <alignment horizontal="center" vertical="center" wrapText="1"/>
    </xf>
    <xf numFmtId="4" fontId="0" fillId="0" borderId="1" xfId="0" applyNumberFormat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4" fontId="0" fillId="0" borderId="0" xfId="0" applyNumberFormat="1"/>
    <xf numFmtId="0" fontId="4" fillId="0" borderId="0" xfId="2" applyFill="1" applyAlignment="1" applyProtection="1">
      <alignment horizontal="right"/>
    </xf>
    <xf numFmtId="0" fontId="8" fillId="0" borderId="0" xfId="0" applyFont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4" fontId="0" fillId="5" borderId="1" xfId="0" applyNumberFormat="1" applyFill="1" applyBorder="1"/>
    <xf numFmtId="0" fontId="6" fillId="0" borderId="1" xfId="0" applyFont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 wrapText="1"/>
    </xf>
    <xf numFmtId="166" fontId="0" fillId="3" borderId="1" xfId="3" applyNumberFormat="1" applyFon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</cellXfs>
  <cellStyles count="4">
    <cellStyle name="Hiperlink" xfId="1" builtinId="8"/>
    <cellStyle name="Normal" xfId="0" builtinId="0"/>
    <cellStyle name="Normal 2" xfId="2" xr:uid="{973A6D11-9E1A-4F37-BC04-CC8CD3A7BDE0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Açúcar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Açúcar!$K$1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450944499390736"/>
                  <c:y val="0.18628499562554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Açúcar!$C$2:$C$18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Açúcar!$K$2:$K$18</c:f>
              <c:numCache>
                <c:formatCode>#,##0.00</c:formatCode>
                <c:ptCount val="17"/>
                <c:pt idx="0">
                  <c:v>100</c:v>
                </c:pt>
                <c:pt idx="1">
                  <c:v>87.381026362418723</c:v>
                </c:pt>
                <c:pt idx="2">
                  <c:v>133.02039839094769</c:v>
                </c:pt>
                <c:pt idx="3">
                  <c:v>144.72584568504809</c:v>
                </c:pt>
                <c:pt idx="4">
                  <c:v>165.60153271455417</c:v>
                </c:pt>
                <c:pt idx="5">
                  <c:v>154.68228357589058</c:v>
                </c:pt>
                <c:pt idx="6">
                  <c:v>123.4852013718869</c:v>
                </c:pt>
                <c:pt idx="7">
                  <c:v>122.28036456703555</c:v>
                </c:pt>
                <c:pt idx="8">
                  <c:v>124.78526831704369</c:v>
                </c:pt>
                <c:pt idx="9">
                  <c:v>157.07380821635624</c:v>
                </c:pt>
                <c:pt idx="10">
                  <c:v>143.74066687649486</c:v>
                </c:pt>
                <c:pt idx="11">
                  <c:v>111.1473693094958</c:v>
                </c:pt>
                <c:pt idx="12">
                  <c:v>113.60921362557532</c:v>
                </c:pt>
                <c:pt idx="13">
                  <c:v>121.88140863166927</c:v>
                </c:pt>
                <c:pt idx="14">
                  <c:v>143.09294214486371</c:v>
                </c:pt>
                <c:pt idx="15">
                  <c:v>150.08152455068881</c:v>
                </c:pt>
                <c:pt idx="16">
                  <c:v>186.94483807434247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7-4EFC-8DE3-67190825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67439"/>
        <c:axId val="1817371759"/>
      </c:lineChart>
      <c:catAx>
        <c:axId val="18173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371759"/>
        <c:crosses val="autoZero"/>
        <c:auto val="1"/>
        <c:lblAlgn val="ctr"/>
        <c:lblOffset val="100"/>
        <c:noMultiLvlLbl val="0"/>
      </c:catAx>
      <c:valAx>
        <c:axId val="18173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3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Bov. leite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33204122662449"/>
                  <c:y val="0.22502124458437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Leite!$C$2:$C$17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Leite!$L$2:$L$17</c:f>
              <c:numCache>
                <c:formatCode>#,##0.00</c:formatCode>
                <c:ptCount val="16"/>
                <c:pt idx="0">
                  <c:v>100</c:v>
                </c:pt>
                <c:pt idx="1">
                  <c:v>99.712667824336464</c:v>
                </c:pt>
                <c:pt idx="2">
                  <c:v>98.938989129175923</c:v>
                </c:pt>
                <c:pt idx="3">
                  <c:v>100.91812823317345</c:v>
                </c:pt>
                <c:pt idx="4">
                  <c:v>104.27016129879789</c:v>
                </c:pt>
                <c:pt idx="5">
                  <c:v>107.55055245237884</c:v>
                </c:pt>
                <c:pt idx="6">
                  <c:v>115.85177533554953</c:v>
                </c:pt>
                <c:pt idx="7">
                  <c:v>110.49391742829985</c:v>
                </c:pt>
                <c:pt idx="8">
                  <c:v>102.81759193409825</c:v>
                </c:pt>
                <c:pt idx="9">
                  <c:v>114.72070205244205</c:v>
                </c:pt>
                <c:pt idx="10">
                  <c:v>105.24707417757497</c:v>
                </c:pt>
                <c:pt idx="11">
                  <c:v>106.24489827166531</c:v>
                </c:pt>
                <c:pt idx="12">
                  <c:v>108.59807727362491</c:v>
                </c:pt>
                <c:pt idx="13">
                  <c:v>133.99840882806785</c:v>
                </c:pt>
                <c:pt idx="14">
                  <c:v>147.45745358052</c:v>
                </c:pt>
                <c:pt idx="15">
                  <c:v>166.82505199783105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7-4A82-B4AD-76181299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2704"/>
        <c:axId val="39991264"/>
      </c:lineChart>
      <c:catAx>
        <c:axId val="39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91264"/>
        <c:crosses val="autoZero"/>
        <c:auto val="1"/>
        <c:lblAlgn val="ctr"/>
        <c:lblOffset val="100"/>
        <c:noMultiLvlLbl val="0"/>
      </c:catAx>
      <c:valAx>
        <c:axId val="399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Av.</a:t>
            </a:r>
            <a:r>
              <a:rPr lang="en-US" baseline="0"/>
              <a:t> postura - </a:t>
            </a:r>
            <a:r>
              <a:rPr lang="en-US"/>
              <a:t>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Ovo!$K$1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18657042869639"/>
                  <c:y val="0.15147382976684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Ovo!$C$2:$C$17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Ovo!$K$2:$K$17</c:f>
              <c:numCache>
                <c:formatCode>#,##0.00</c:formatCode>
                <c:ptCount val="16"/>
                <c:pt idx="0">
                  <c:v>100</c:v>
                </c:pt>
                <c:pt idx="1">
                  <c:v>97.443591120770051</c:v>
                </c:pt>
                <c:pt idx="2">
                  <c:v>101.47649037032818</c:v>
                </c:pt>
                <c:pt idx="3">
                  <c:v>96.05541677853499</c:v>
                </c:pt>
                <c:pt idx="4">
                  <c:v>97.351356128069995</c:v>
                </c:pt>
                <c:pt idx="5">
                  <c:v>103.27757167806323</c:v>
                </c:pt>
                <c:pt idx="6">
                  <c:v>104.47138871818014</c:v>
                </c:pt>
                <c:pt idx="7">
                  <c:v>109.73995454688388</c:v>
                </c:pt>
                <c:pt idx="8">
                  <c:v>109.75128705871968</c:v>
                </c:pt>
                <c:pt idx="9">
                  <c:v>111.11244413040677</c:v>
                </c:pt>
                <c:pt idx="10">
                  <c:v>117.79532004154782</c:v>
                </c:pt>
                <c:pt idx="11">
                  <c:v>110.02025069640453</c:v>
                </c:pt>
                <c:pt idx="12">
                  <c:v>106.19711083980199</c:v>
                </c:pt>
                <c:pt idx="13">
                  <c:v>96.670526130437452</c:v>
                </c:pt>
                <c:pt idx="14">
                  <c:v>99.987618603554779</c:v>
                </c:pt>
                <c:pt idx="15">
                  <c:v>112.99682310128706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F-482F-9BCD-A1C09C12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90383"/>
        <c:axId val="1835891343"/>
      </c:lineChart>
      <c:catAx>
        <c:axId val="18358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891343"/>
        <c:crosses val="autoZero"/>
        <c:auto val="1"/>
        <c:lblAlgn val="ctr"/>
        <c:lblOffset val="100"/>
        <c:noMultiLvlLbl val="0"/>
      </c:catAx>
      <c:valAx>
        <c:axId val="18358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8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Av.</a:t>
            </a:r>
            <a:r>
              <a:rPr lang="en-US" baseline="0"/>
              <a:t> postura - </a:t>
            </a:r>
            <a:r>
              <a:rPr lang="en-US"/>
              <a:t>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Ovo!$L$1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55582671693489"/>
                  <c:y val="0.25012474216278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Ovo!$C$2:$C$17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Ovo!$L$2:$L$17</c:f>
              <c:numCache>
                <c:formatCode>#,##0.00</c:formatCode>
                <c:ptCount val="16"/>
                <c:pt idx="0">
                  <c:v>100</c:v>
                </c:pt>
                <c:pt idx="1">
                  <c:v>99.900445318473217</c:v>
                </c:pt>
                <c:pt idx="2">
                  <c:v>98.797907782405289</c:v>
                </c:pt>
                <c:pt idx="3">
                  <c:v>98.264541675636053</c:v>
                </c:pt>
                <c:pt idx="4">
                  <c:v>97.854407122247849</c:v>
                </c:pt>
                <c:pt idx="5">
                  <c:v>106.02898964834932</c:v>
                </c:pt>
                <c:pt idx="6">
                  <c:v>106.90900604289449</c:v>
                </c:pt>
                <c:pt idx="7">
                  <c:v>109.67349440924328</c:v>
                </c:pt>
                <c:pt idx="8">
                  <c:v>110.18510778112569</c:v>
                </c:pt>
                <c:pt idx="9">
                  <c:v>111.87751046783785</c:v>
                </c:pt>
                <c:pt idx="10">
                  <c:v>114.80789738404569</c:v>
                </c:pt>
                <c:pt idx="11">
                  <c:v>110.41178289407938</c:v>
                </c:pt>
                <c:pt idx="12">
                  <c:v>110.04805034060918</c:v>
                </c:pt>
                <c:pt idx="13">
                  <c:v>119.61544822043129</c:v>
                </c:pt>
                <c:pt idx="14">
                  <c:v>131.77300071095627</c:v>
                </c:pt>
                <c:pt idx="15">
                  <c:v>146.42086869224431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4-439E-86A8-2F928EC5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90383"/>
        <c:axId val="1835891343"/>
      </c:lineChart>
      <c:catAx>
        <c:axId val="18358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891343"/>
        <c:crosses val="autoZero"/>
        <c:auto val="1"/>
        <c:lblAlgn val="ctr"/>
        <c:lblOffset val="100"/>
        <c:noMultiLvlLbl val="0"/>
      </c:catAx>
      <c:valAx>
        <c:axId val="18358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8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Arroz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Arroz!$K$1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28400393777203"/>
                  <c:y val="0.21671753189660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Arroz!$C$2:$C$17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Arroz!$K$2:$K$17</c:f>
              <c:numCache>
                <c:formatCode>#,##0.00</c:formatCode>
                <c:ptCount val="16"/>
                <c:pt idx="0">
                  <c:v>100</c:v>
                </c:pt>
                <c:pt idx="1">
                  <c:v>129.2880418623873</c:v>
                </c:pt>
                <c:pt idx="2">
                  <c:v>125.72123980574597</c:v>
                </c:pt>
                <c:pt idx="3">
                  <c:v>112.30602744935658</c:v>
                </c:pt>
                <c:pt idx="4">
                  <c:v>84.415874730501116</c:v>
                </c:pt>
                <c:pt idx="5">
                  <c:v>97.322607565476957</c:v>
                </c:pt>
                <c:pt idx="6">
                  <c:v>108.385919782537</c:v>
                </c:pt>
                <c:pt idx="7">
                  <c:v>111.90760945149376</c:v>
                </c:pt>
                <c:pt idx="8">
                  <c:v>103.16389372963768</c:v>
                </c:pt>
                <c:pt idx="9">
                  <c:v>112.89655760451176</c:v>
                </c:pt>
                <c:pt idx="10">
                  <c:v>107.94916194233303</c:v>
                </c:pt>
                <c:pt idx="11">
                  <c:v>95.022973717368714</c:v>
                </c:pt>
                <c:pt idx="12">
                  <c:v>101.31736813503251</c:v>
                </c:pt>
                <c:pt idx="13">
                  <c:v>100.71687531989649</c:v>
                </c:pt>
                <c:pt idx="14">
                  <c:v>134.46210654436197</c:v>
                </c:pt>
                <c:pt idx="15">
                  <c:v>113.50844663856164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F-40E1-BE6B-9869EB19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66175"/>
        <c:axId val="667066655"/>
      </c:lineChart>
      <c:catAx>
        <c:axId val="6670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066655"/>
        <c:crosses val="autoZero"/>
        <c:auto val="1"/>
        <c:lblAlgn val="ctr"/>
        <c:lblOffset val="100"/>
        <c:noMultiLvlLbl val="0"/>
      </c:catAx>
      <c:valAx>
        <c:axId val="667066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0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Arroz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Arroz!$L$1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26599528979767"/>
                  <c:y val="0.23079768786127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Arroz!$C$2:$C$17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Arroz!$L$2:$L$17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132.54779311651285</c:v>
                </c:pt>
                <c:pt idx="2">
                  <c:v>122.40269062606117</c:v>
                </c:pt>
                <c:pt idx="3">
                  <c:v>114.88889106760421</c:v>
                </c:pt>
                <c:pt idx="4">
                  <c:v>84.852083237465365</c:v>
                </c:pt>
                <c:pt idx="5">
                  <c:v>99.915379326275783</c:v>
                </c:pt>
                <c:pt idx="6">
                  <c:v>110.91487435142591</c:v>
                </c:pt>
                <c:pt idx="7">
                  <c:v>111.83983655002059</c:v>
                </c:pt>
                <c:pt idx="8">
                  <c:v>103.57167605368518</c:v>
                </c:pt>
                <c:pt idx="9">
                  <c:v>113.67390848101384</c:v>
                </c:pt>
                <c:pt idx="10">
                  <c:v>105.21144899982269</c:v>
                </c:pt>
                <c:pt idx="11">
                  <c:v>95.361134678588726</c:v>
                </c:pt>
                <c:pt idx="12">
                  <c:v>104.99135749296889</c:v>
                </c:pt>
                <c:pt idx="13">
                  <c:v>124.6222056192733</c:v>
                </c:pt>
                <c:pt idx="14">
                  <c:v>177.20669327589081</c:v>
                </c:pt>
                <c:pt idx="15">
                  <c:v>147.08382859425845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F-4E31-B1EB-521C47F4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66175"/>
        <c:axId val="667066655"/>
      </c:lineChart>
      <c:catAx>
        <c:axId val="6670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066655"/>
        <c:crosses val="autoZero"/>
        <c:auto val="1"/>
        <c:lblAlgn val="ctr"/>
        <c:lblOffset val="100"/>
        <c:noMultiLvlLbl val="0"/>
      </c:catAx>
      <c:valAx>
        <c:axId val="6670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0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Banana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Banana!$A$2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22622503009385"/>
                  <c:y val="0.24679729284779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Banana!$C$2:$C$17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Banana!$K$2:$K$17</c:f>
              <c:numCache>
                <c:formatCode>#,##0.00</c:formatCode>
                <c:ptCount val="16"/>
                <c:pt idx="0">
                  <c:v>100</c:v>
                </c:pt>
                <c:pt idx="1">
                  <c:v>101.61652690118579</c:v>
                </c:pt>
                <c:pt idx="2">
                  <c:v>105.66009125705375</c:v>
                </c:pt>
                <c:pt idx="3">
                  <c:v>110.91121085978703</c:v>
                </c:pt>
                <c:pt idx="4">
                  <c:v>116.23241552259999</c:v>
                </c:pt>
                <c:pt idx="5">
                  <c:v>114.75454216131571</c:v>
                </c:pt>
                <c:pt idx="6">
                  <c:v>126.62637319541898</c:v>
                </c:pt>
                <c:pt idx="7">
                  <c:v>131.76469136943899</c:v>
                </c:pt>
                <c:pt idx="8">
                  <c:v>125.02522829188763</c:v>
                </c:pt>
                <c:pt idx="9">
                  <c:v>169.89473386896452</c:v>
                </c:pt>
                <c:pt idx="10">
                  <c:v>167.44869504430352</c:v>
                </c:pt>
                <c:pt idx="11">
                  <c:v>134.46842448523836</c:v>
                </c:pt>
                <c:pt idx="12">
                  <c:v>133.46632899491621</c:v>
                </c:pt>
                <c:pt idx="13">
                  <c:v>125.83602274367192</c:v>
                </c:pt>
                <c:pt idx="14">
                  <c:v>121.3368861112077</c:v>
                </c:pt>
                <c:pt idx="15">
                  <c:v>138.08444121558261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D-4D09-AA79-59260EF5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577552"/>
        <c:axId val="1994579472"/>
      </c:lineChart>
      <c:catAx>
        <c:axId val="19945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579472"/>
        <c:crosses val="autoZero"/>
        <c:auto val="1"/>
        <c:lblAlgn val="ctr"/>
        <c:lblOffset val="100"/>
        <c:noMultiLvlLbl val="0"/>
      </c:catAx>
      <c:valAx>
        <c:axId val="1994579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5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Banana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Banana!$A$2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41187722974646"/>
                  <c:y val="0.3177062245809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Banana!$C$2:$C$17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Banana!$L$2:$L$17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104.17859371134443</c:v>
                </c:pt>
                <c:pt idx="2">
                  <c:v>102.87107796297317</c:v>
                </c:pt>
                <c:pt idx="3">
                  <c:v>113.46199587009926</c:v>
                </c:pt>
                <c:pt idx="4">
                  <c:v>116.83303203694435</c:v>
                </c:pt>
                <c:pt idx="5">
                  <c:v>117.81171812260594</c:v>
                </c:pt>
                <c:pt idx="6">
                  <c:v>129.58092989131544</c:v>
                </c:pt>
                <c:pt idx="7">
                  <c:v>131.68489272581152</c:v>
                </c:pt>
                <c:pt idx="8">
                  <c:v>125.5194232695515</c:v>
                </c:pt>
                <c:pt idx="9">
                  <c:v>171.06454651062876</c:v>
                </c:pt>
                <c:pt idx="10">
                  <c:v>163.20200659039824</c:v>
                </c:pt>
                <c:pt idx="11">
                  <c:v>134.94696109484732</c:v>
                </c:pt>
                <c:pt idx="12">
                  <c:v>138.30610998603544</c:v>
                </c:pt>
                <c:pt idx="13">
                  <c:v>155.70342756230724</c:v>
                </c:pt>
                <c:pt idx="14">
                  <c:v>159.90905477199701</c:v>
                </c:pt>
                <c:pt idx="15">
                  <c:v>178.92931217672842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3-46E4-83AA-8225F98F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577552"/>
        <c:axId val="1994579472"/>
      </c:lineChart>
      <c:catAx>
        <c:axId val="19945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579472"/>
        <c:crosses val="autoZero"/>
        <c:auto val="1"/>
        <c:lblAlgn val="ctr"/>
        <c:lblOffset val="100"/>
        <c:noMultiLvlLbl val="0"/>
      </c:catAx>
      <c:valAx>
        <c:axId val="19945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5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Batata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Batata!$K$1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40330239871599"/>
                  <c:y val="0.17541774253884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Batata!$C$2:$C$17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Batata!$K$2:$K$17</c:f>
              <c:numCache>
                <c:formatCode>#,##0.00</c:formatCode>
                <c:ptCount val="16"/>
                <c:pt idx="0">
                  <c:v>100</c:v>
                </c:pt>
                <c:pt idx="1">
                  <c:v>98.795363125621606</c:v>
                </c:pt>
                <c:pt idx="2">
                  <c:v>125.87331764432288</c:v>
                </c:pt>
                <c:pt idx="3">
                  <c:v>115.30720139504976</c:v>
                </c:pt>
                <c:pt idx="4">
                  <c:v>82.918113736491961</c:v>
                </c:pt>
                <c:pt idx="5">
                  <c:v>80.957555750341285</c:v>
                </c:pt>
                <c:pt idx="6">
                  <c:v>132.36226109509067</c:v>
                </c:pt>
                <c:pt idx="7">
                  <c:v>102.94642623277493</c:v>
                </c:pt>
                <c:pt idx="8">
                  <c:v>114.74121935775057</c:v>
                </c:pt>
                <c:pt idx="9">
                  <c:v>151.23728409952076</c:v>
                </c:pt>
                <c:pt idx="10">
                  <c:v>81.02029113287243</c:v>
                </c:pt>
                <c:pt idx="11">
                  <c:v>79.224164499264447</c:v>
                </c:pt>
                <c:pt idx="12">
                  <c:v>126.92387869931223</c:v>
                </c:pt>
                <c:pt idx="13">
                  <c:v>100.73612086555445</c:v>
                </c:pt>
                <c:pt idx="14">
                  <c:v>84.031490101474645</c:v>
                </c:pt>
                <c:pt idx="15">
                  <c:v>98.199138523464541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6-49EA-8ABF-E5D0B13D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74367"/>
        <c:axId val="1816979167"/>
      </c:lineChart>
      <c:catAx>
        <c:axId val="18169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9167"/>
        <c:crosses val="autoZero"/>
        <c:auto val="1"/>
        <c:lblAlgn val="ctr"/>
        <c:lblOffset val="100"/>
        <c:noMultiLvlLbl val="0"/>
      </c:catAx>
      <c:valAx>
        <c:axId val="18169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Batata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Batata!$L$1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62593226923772"/>
                  <c:y val="0.23435619680487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Batata!$C$2:$C$17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Batata!$L$2:$L$17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101.28629967482945</c:v>
                </c:pt>
                <c:pt idx="2">
                  <c:v>122.55075420430114</c:v>
                </c:pt>
                <c:pt idx="3">
                  <c:v>117.95908733714245</c:v>
                </c:pt>
                <c:pt idx="4">
                  <c:v>83.346582750273541</c:v>
                </c:pt>
                <c:pt idx="5">
                  <c:v>83.114346136702039</c:v>
                </c:pt>
                <c:pt idx="6">
                  <c:v>135.45065251730225</c:v>
                </c:pt>
                <c:pt idx="7">
                  <c:v>102.88408035624082</c:v>
                </c:pt>
                <c:pt idx="8">
                  <c:v>115.19476409517944</c:v>
                </c:pt>
                <c:pt idx="9">
                  <c:v>152.27863060156733</c:v>
                </c:pt>
                <c:pt idx="10">
                  <c:v>78.965524836873641</c:v>
                </c:pt>
                <c:pt idx="11">
                  <c:v>79.506101788436297</c:v>
                </c:pt>
                <c:pt idx="12">
                  <c:v>131.52641613383963</c:v>
                </c:pt>
                <c:pt idx="13">
                  <c:v>124.64601912957755</c:v>
                </c:pt>
                <c:pt idx="14">
                  <c:v>110.74452776786765</c:v>
                </c:pt>
                <c:pt idx="15">
                  <c:v>127.24608332171718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3-46E7-AE12-94B4EC29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74367"/>
        <c:axId val="1816979167"/>
      </c:lineChart>
      <c:catAx>
        <c:axId val="18169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9167"/>
        <c:crosses val="autoZero"/>
        <c:auto val="1"/>
        <c:lblAlgn val="ctr"/>
        <c:lblOffset val="100"/>
        <c:noMultiLvlLbl val="0"/>
      </c:catAx>
      <c:valAx>
        <c:axId val="18169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Cacau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Cacau!$K$1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11730733099459"/>
                  <c:y val="0.2885969627623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Cacau!$C$2:$C$17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Cacau!$K$2:$K$17</c:f>
              <c:numCache>
                <c:formatCode>#,##0.00</c:formatCode>
                <c:ptCount val="16"/>
                <c:pt idx="0">
                  <c:v>100</c:v>
                </c:pt>
                <c:pt idx="1">
                  <c:v>106.5267540275169</c:v>
                </c:pt>
                <c:pt idx="2">
                  <c:v>130.58248848860188</c:v>
                </c:pt>
                <c:pt idx="3">
                  <c:v>124.10545967389437</c:v>
                </c:pt>
                <c:pt idx="4">
                  <c:v>116.22194257930849</c:v>
                </c:pt>
                <c:pt idx="5">
                  <c:v>102.31759788764371</c:v>
                </c:pt>
                <c:pt idx="6">
                  <c:v>94.233233545986579</c:v>
                </c:pt>
                <c:pt idx="7">
                  <c:v>111.08937835324579</c:v>
                </c:pt>
                <c:pt idx="8">
                  <c:v>136.20634282692924</c:v>
                </c:pt>
                <c:pt idx="9">
                  <c:v>151.52896096054843</c:v>
                </c:pt>
                <c:pt idx="10">
                  <c:v>115.87282969114329</c:v>
                </c:pt>
                <c:pt idx="11">
                  <c:v>137.34275297331317</c:v>
                </c:pt>
                <c:pt idx="12">
                  <c:v>136.45322638204846</c:v>
                </c:pt>
                <c:pt idx="13">
                  <c:v>135.05252454560258</c:v>
                </c:pt>
                <c:pt idx="14">
                  <c:v>126.56076906050437</c:v>
                </c:pt>
                <c:pt idx="15">
                  <c:v>117.78355943021761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1-46CC-B28A-C55B9499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34143"/>
        <c:axId val="1816335103"/>
      </c:lineChart>
      <c:catAx>
        <c:axId val="1816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5103"/>
        <c:crosses val="autoZero"/>
        <c:auto val="1"/>
        <c:lblAlgn val="ctr"/>
        <c:lblOffset val="100"/>
        <c:noMultiLvlLbl val="0"/>
      </c:catAx>
      <c:valAx>
        <c:axId val="1816335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Açúcar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Açúcar!$L$1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450944499390736"/>
                  <c:y val="0.18628499562554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Açúcar!$C$2:$C$18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Açúcar!$L$2:$L$18</c:f>
              <c:numCache>
                <c:formatCode>#,##0.00</c:formatCode>
                <c:ptCount val="17"/>
                <c:pt idx="0">
                  <c:v>100</c:v>
                </c:pt>
                <c:pt idx="1">
                  <c:v>89.584172192215235</c:v>
                </c:pt>
                <c:pt idx="2">
                  <c:v>129.5091799632286</c:v>
                </c:pt>
                <c:pt idx="3">
                  <c:v>148.05431460100712</c:v>
                </c:pt>
                <c:pt idx="4">
                  <c:v>166.45725798621694</c:v>
                </c:pt>
                <c:pt idx="5">
                  <c:v>158.80317456703693</c:v>
                </c:pt>
                <c:pt idx="6">
                  <c:v>126.36646551418664</c:v>
                </c:pt>
                <c:pt idx="7">
                  <c:v>122.20630977182971</c:v>
                </c:pt>
                <c:pt idx="8">
                  <c:v>125.27851479002553</c:v>
                </c:pt>
                <c:pt idx="9">
                  <c:v>158.15534218943125</c:v>
                </c:pt>
                <c:pt idx="10">
                  <c:v>140.09524085379846</c:v>
                </c:pt>
                <c:pt idx="11">
                  <c:v>111.54291261626044</c:v>
                </c:pt>
                <c:pt idx="12">
                  <c:v>117.72893218426891</c:v>
                </c:pt>
                <c:pt idx="13">
                  <c:v>150.81017872545107</c:v>
                </c:pt>
                <c:pt idx="14">
                  <c:v>188.58121265743981</c:v>
                </c:pt>
                <c:pt idx="15">
                  <c:v>194.47508873475525</c:v>
                </c:pt>
                <c:pt idx="16">
                  <c:v>223.54950727147252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5-4F34-B037-DA859CFD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67439"/>
        <c:axId val="1817371759"/>
      </c:lineChart>
      <c:catAx>
        <c:axId val="18173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371759"/>
        <c:crosses val="autoZero"/>
        <c:auto val="1"/>
        <c:lblAlgn val="ctr"/>
        <c:lblOffset val="100"/>
        <c:noMultiLvlLbl val="0"/>
      </c:catAx>
      <c:valAx>
        <c:axId val="18173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3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Cacau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Cacau!$L$1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45061514667873"/>
                  <c:y val="0.30677589220805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Cacau!$C$2:$C$17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Cacau!$L$2:$L$17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109.21262284443915</c:v>
                </c:pt>
                <c:pt idx="2">
                  <c:v>127.13562135044273</c:v>
                </c:pt>
                <c:pt idx="3">
                  <c:v>126.95969184555716</c:v>
                </c:pt>
                <c:pt idx="4">
                  <c:v>116.82250497602425</c:v>
                </c:pt>
                <c:pt idx="5">
                  <c:v>105.04344119447633</c:v>
                </c:pt>
                <c:pt idx="6">
                  <c:v>96.431965327710998</c:v>
                </c:pt>
                <c:pt idx="7">
                  <c:v>111.02210098461329</c:v>
                </c:pt>
                <c:pt idx="8">
                  <c:v>136.74473408980205</c:v>
                </c:pt>
                <c:pt idx="9">
                  <c:v>152.57231580783056</c:v>
                </c:pt>
                <c:pt idx="10">
                  <c:v>112.93416356513666</c:v>
                </c:pt>
                <c:pt idx="11">
                  <c:v>137.83151853752503</c:v>
                </c:pt>
                <c:pt idx="12">
                  <c:v>141.40131880501366</c:v>
                </c:pt>
                <c:pt idx="13">
                  <c:v>167.10748253325914</c:v>
                </c:pt>
                <c:pt idx="14">
                  <c:v>166.79357448759262</c:v>
                </c:pt>
                <c:pt idx="15">
                  <c:v>152.62350406062532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F-4ABE-929F-B16933F0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34143"/>
        <c:axId val="1816335103"/>
      </c:lineChart>
      <c:catAx>
        <c:axId val="1816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5103"/>
        <c:crosses val="autoZero"/>
        <c:auto val="1"/>
        <c:lblAlgn val="ctr"/>
        <c:lblOffset val="100"/>
        <c:noMultiLvlLbl val="0"/>
      </c:catAx>
      <c:valAx>
        <c:axId val="18163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Café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Café!$K$1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37750096398071"/>
                  <c:y val="0.18535733586703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Café!$C$2:$C$17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Café!$K$2:$K$17</c:f>
              <c:numCache>
                <c:formatCode>#,##0.00</c:formatCode>
                <c:ptCount val="16"/>
                <c:pt idx="0">
                  <c:v>100</c:v>
                </c:pt>
                <c:pt idx="1">
                  <c:v>96.063214965278874</c:v>
                </c:pt>
                <c:pt idx="2">
                  <c:v>91.466351117830627</c:v>
                </c:pt>
                <c:pt idx="3">
                  <c:v>92.745231646499775</c:v>
                </c:pt>
                <c:pt idx="4">
                  <c:v>133.70823883365188</c:v>
                </c:pt>
                <c:pt idx="5">
                  <c:v>113.23344260329031</c:v>
                </c:pt>
                <c:pt idx="6">
                  <c:v>84.313077883179218</c:v>
                </c:pt>
                <c:pt idx="7">
                  <c:v>104.93356042351833</c:v>
                </c:pt>
                <c:pt idx="8">
                  <c:v>101.19064401062224</c:v>
                </c:pt>
                <c:pt idx="9">
                  <c:v>111.99886844673259</c:v>
                </c:pt>
                <c:pt idx="10">
                  <c:v>109.74376956088103</c:v>
                </c:pt>
                <c:pt idx="11">
                  <c:v>94.702050361522595</c:v>
                </c:pt>
                <c:pt idx="12">
                  <c:v>80.923396816094055</c:v>
                </c:pt>
                <c:pt idx="13">
                  <c:v>81.446221505053913</c:v>
                </c:pt>
                <c:pt idx="14">
                  <c:v>110.08768794540748</c:v>
                </c:pt>
                <c:pt idx="15">
                  <c:v>148.16657689067117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F88-97AC-0A879CA8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99327"/>
        <c:axId val="554700287"/>
      </c:lineChart>
      <c:catAx>
        <c:axId val="5546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700287"/>
        <c:crosses val="autoZero"/>
        <c:auto val="1"/>
        <c:lblAlgn val="ctr"/>
        <c:lblOffset val="100"/>
        <c:noMultiLvlLbl val="0"/>
      </c:catAx>
      <c:valAx>
        <c:axId val="5547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6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Café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Café!$L$1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25031084686605"/>
                  <c:y val="0.21472315820928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Café!$C$2:$C$17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Café!$L$2:$L$17</c:f>
              <c:numCache>
                <c:formatCode>#,##0.00</c:formatCode>
                <c:ptCount val="16"/>
                <c:pt idx="0">
                  <c:v>100</c:v>
                </c:pt>
                <c:pt idx="1">
                  <c:v>98.485265612404504</c:v>
                </c:pt>
                <c:pt idx="2">
                  <c:v>89.051997068030929</c:v>
                </c:pt>
                <c:pt idx="3">
                  <c:v>94.878227444020212</c:v>
                </c:pt>
                <c:pt idx="4">
                  <c:v>134.3991594859184</c:v>
                </c:pt>
                <c:pt idx="5">
                  <c:v>116.25009494855681</c:v>
                </c:pt>
                <c:pt idx="6">
                  <c:v>86.280343963105096</c:v>
                </c:pt>
                <c:pt idx="7">
                  <c:v>104.87001110916276</c:v>
                </c:pt>
                <c:pt idx="8">
                  <c:v>101.59062654806557</c:v>
                </c:pt>
                <c:pt idx="9">
                  <c:v>112.77003827158497</c:v>
                </c:pt>
                <c:pt idx="10">
                  <c:v>106.96054333771502</c:v>
                </c:pt>
                <c:pt idx="11">
                  <c:v>95.039069243661672</c:v>
                </c:pt>
                <c:pt idx="12">
                  <c:v>83.857856170724588</c:v>
                </c:pt>
                <c:pt idx="13">
                  <c:v>100.77762769225416</c:v>
                </c:pt>
                <c:pt idx="14">
                  <c:v>145.08381322106987</c:v>
                </c:pt>
                <c:pt idx="15">
                  <c:v>191.99370658449223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4-4356-9681-27518839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99327"/>
        <c:axId val="554700287"/>
      </c:lineChart>
      <c:catAx>
        <c:axId val="5546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700287"/>
        <c:crosses val="autoZero"/>
        <c:auto val="1"/>
        <c:lblAlgn val="ctr"/>
        <c:lblOffset val="100"/>
        <c:noMultiLvlLbl val="0"/>
      </c:catAx>
      <c:valAx>
        <c:axId val="5547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6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Cebola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Cebola!$K$1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50233597621948"/>
                  <c:y val="0.18107835827680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Cebola!$C$2:$C$17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Cebola!$K$2:$K$17</c:f>
              <c:numCache>
                <c:formatCode>#,##0.00</c:formatCode>
                <c:ptCount val="16"/>
                <c:pt idx="0">
                  <c:v>100</c:v>
                </c:pt>
                <c:pt idx="1">
                  <c:v>115.26915598410167</c:v>
                </c:pt>
                <c:pt idx="2">
                  <c:v>115.12362743194859</c:v>
                </c:pt>
                <c:pt idx="3">
                  <c:v>109.47326822600712</c:v>
                </c:pt>
                <c:pt idx="4">
                  <c:v>82.884245873988903</c:v>
                </c:pt>
                <c:pt idx="5">
                  <c:v>100.93809623276053</c:v>
                </c:pt>
                <c:pt idx="6">
                  <c:v>104.20554390466741</c:v>
                </c:pt>
                <c:pt idx="7">
                  <c:v>96.270162573963788</c:v>
                </c:pt>
                <c:pt idx="8">
                  <c:v>133.4663918106323</c:v>
                </c:pt>
                <c:pt idx="9">
                  <c:v>111.72103909743834</c:v>
                </c:pt>
                <c:pt idx="10">
                  <c:v>88.152921034117099</c:v>
                </c:pt>
                <c:pt idx="11">
                  <c:v>99.766109912136116</c:v>
                </c:pt>
                <c:pt idx="12">
                  <c:v>124.35326723593035</c:v>
                </c:pt>
                <c:pt idx="13">
                  <c:v>118.87374679318772</c:v>
                </c:pt>
                <c:pt idx="14">
                  <c:v>90.286365231879657</c:v>
                </c:pt>
                <c:pt idx="15">
                  <c:v>141.82533729524681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1-4C3F-B07F-4C5E94416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36063"/>
        <c:axId val="1816339903"/>
      </c:lineChart>
      <c:catAx>
        <c:axId val="18163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9903"/>
        <c:crosses val="autoZero"/>
        <c:auto val="1"/>
        <c:lblAlgn val="ctr"/>
        <c:lblOffset val="100"/>
        <c:noMultiLvlLbl val="0"/>
      </c:catAx>
      <c:valAx>
        <c:axId val="1816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Cebola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Cebola!$L$1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45078740157481"/>
                  <c:y val="0.26063529547891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Cebola!$C$2:$C$17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Cebola!$L$2:$L$17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118.1754477831616</c:v>
                </c:pt>
                <c:pt idx="2">
                  <c:v>112.08481378385748</c:v>
                </c:pt>
                <c:pt idx="3">
                  <c:v>111.99098279657301</c:v>
                </c:pt>
                <c:pt idx="4">
                  <c:v>83.31253987981394</c:v>
                </c:pt>
                <c:pt idx="5">
                  <c:v>103.62718823355823</c:v>
                </c:pt>
                <c:pt idx="6">
                  <c:v>106.63695830692559</c:v>
                </c:pt>
                <c:pt idx="7">
                  <c:v>96.211859941328612</c:v>
                </c:pt>
                <c:pt idx="8">
                  <c:v>133.99395269910951</c:v>
                </c:pt>
                <c:pt idx="9">
                  <c:v>112.49029592429703</c:v>
                </c:pt>
                <c:pt idx="10">
                  <c:v>85.917263169870608</c:v>
                </c:pt>
                <c:pt idx="11">
                  <c:v>100.12115040713698</c:v>
                </c:pt>
                <c:pt idx="12">
                  <c:v>128.86258867665825</c:v>
                </c:pt>
                <c:pt idx="13">
                  <c:v>147.08864297607457</c:v>
                </c:pt>
                <c:pt idx="14">
                  <c:v>118.98778504828955</c:v>
                </c:pt>
                <c:pt idx="15">
                  <c:v>183.7767515881963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0-4EA8-B5CF-38081FDB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36063"/>
        <c:axId val="1816339903"/>
      </c:lineChart>
      <c:catAx>
        <c:axId val="18163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9903"/>
        <c:crosses val="autoZero"/>
        <c:auto val="1"/>
        <c:lblAlgn val="ctr"/>
        <c:lblOffset val="100"/>
        <c:noMultiLvlLbl val="0"/>
      </c:catAx>
      <c:valAx>
        <c:axId val="1816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Feijão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Feijão!$K$1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35367454068242"/>
                  <c:y val="0.1554747594414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Feijão!$C$2:$C$17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Feijão!$K$2:$K$17</c:f>
              <c:numCache>
                <c:formatCode>#,##0.00</c:formatCode>
                <c:ptCount val="16"/>
                <c:pt idx="0">
                  <c:v>100</c:v>
                </c:pt>
                <c:pt idx="1">
                  <c:v>155.62186784578316</c:v>
                </c:pt>
                <c:pt idx="2">
                  <c:v>96.613928746323623</c:v>
                </c:pt>
                <c:pt idx="3">
                  <c:v>106.81264406330895</c:v>
                </c:pt>
                <c:pt idx="4">
                  <c:v>97.727404847655578</c:v>
                </c:pt>
                <c:pt idx="5">
                  <c:v>134.17416919213207</c:v>
                </c:pt>
                <c:pt idx="6">
                  <c:v>137.19610201304954</c:v>
                </c:pt>
                <c:pt idx="7">
                  <c:v>86.346210068462653</c:v>
                </c:pt>
                <c:pt idx="8">
                  <c:v>96.559927238463132</c:v>
                </c:pt>
                <c:pt idx="9">
                  <c:v>172.63382432988962</c:v>
                </c:pt>
                <c:pt idx="10">
                  <c:v>106.41748774134656</c:v>
                </c:pt>
                <c:pt idx="11">
                  <c:v>83.514586224611463</c:v>
                </c:pt>
                <c:pt idx="12">
                  <c:v>103.99030915728757</c:v>
                </c:pt>
                <c:pt idx="13">
                  <c:v>115.10856877781936</c:v>
                </c:pt>
                <c:pt idx="14">
                  <c:v>114.89963811716353</c:v>
                </c:pt>
                <c:pt idx="15">
                  <c:v>115.75076336721379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84D-A8D2-593A449F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931071"/>
        <c:axId val="798928191"/>
      </c:lineChart>
      <c:catAx>
        <c:axId val="7989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28191"/>
        <c:crosses val="autoZero"/>
        <c:auto val="1"/>
        <c:lblAlgn val="ctr"/>
        <c:lblOffset val="100"/>
        <c:noMultiLvlLbl val="0"/>
      </c:catAx>
      <c:valAx>
        <c:axId val="7989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Feijão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Feijão!$L$1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33967629046366"/>
                  <c:y val="0.23002049918147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Feijão!$C$2:$C$17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Feijão!$L$2:$L$17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159.54557626902314</c:v>
                </c:pt>
                <c:pt idx="2">
                  <c:v>94.063698773388012</c:v>
                </c:pt>
                <c:pt idx="3">
                  <c:v>109.26916842433987</c:v>
                </c:pt>
                <c:pt idx="4">
                  <c:v>98.232399026702851</c:v>
                </c:pt>
                <c:pt idx="5">
                  <c:v>137.74870347160001</c:v>
                </c:pt>
                <c:pt idx="6">
                  <c:v>140.39728081667815</c:v>
                </c:pt>
                <c:pt idx="7">
                  <c:v>86.293917528069414</c:v>
                </c:pt>
                <c:pt idx="8">
                  <c:v>96.941605654385953</c:v>
                </c:pt>
                <c:pt idx="9">
                  <c:v>173.82249701844802</c:v>
                </c:pt>
                <c:pt idx="10">
                  <c:v>103.71861979038871</c:v>
                </c:pt>
                <c:pt idx="11">
                  <c:v>83.811791959696166</c:v>
                </c:pt>
                <c:pt idx="12">
                  <c:v>107.76122520263125</c:v>
                </c:pt>
                <c:pt idx="13">
                  <c:v>142.42979323183806</c:v>
                </c:pt>
                <c:pt idx="14">
                  <c:v>151.42544953824236</c:v>
                </c:pt>
                <c:pt idx="15">
                  <c:v>149.98941438225981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40FF-966A-E1185210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931071"/>
        <c:axId val="798928191"/>
      </c:lineChart>
      <c:catAx>
        <c:axId val="7989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28191"/>
        <c:crosses val="autoZero"/>
        <c:auto val="1"/>
        <c:lblAlgn val="ctr"/>
        <c:lblOffset val="100"/>
        <c:noMultiLvlLbl val="0"/>
      </c:catAx>
      <c:valAx>
        <c:axId val="7989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Laranja</a:t>
            </a:r>
            <a:r>
              <a:rPr lang="en-US" baseline="0"/>
              <a:t> - </a:t>
            </a:r>
            <a:r>
              <a:rPr lang="en-US"/>
              <a:t>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Laranja!$K$1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38064641373323"/>
                  <c:y val="0.28390382533520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Laranja!$C$2:$C$17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Laranja!$K$2:$K$17</c:f>
              <c:numCache>
                <c:formatCode>#,##0.00</c:formatCode>
                <c:ptCount val="16"/>
                <c:pt idx="0">
                  <c:v>100</c:v>
                </c:pt>
                <c:pt idx="1">
                  <c:v>91.85698630810451</c:v>
                </c:pt>
                <c:pt idx="2">
                  <c:v>89.821417038178993</c:v>
                </c:pt>
                <c:pt idx="3">
                  <c:v>100.69700737175621</c:v>
                </c:pt>
                <c:pt idx="4">
                  <c:v>95.779473932822256</c:v>
                </c:pt>
                <c:pt idx="5">
                  <c:v>68.31613435229167</c:v>
                </c:pt>
                <c:pt idx="6">
                  <c:v>68.87373216063763</c:v>
                </c:pt>
                <c:pt idx="7">
                  <c:v>79.809772505167572</c:v>
                </c:pt>
                <c:pt idx="8">
                  <c:v>73.779228027972323</c:v>
                </c:pt>
                <c:pt idx="9">
                  <c:v>100.65941840043911</c:v>
                </c:pt>
                <c:pt idx="10">
                  <c:v>101.34871246983839</c:v>
                </c:pt>
                <c:pt idx="11">
                  <c:v>108.42903679494493</c:v>
                </c:pt>
                <c:pt idx="12">
                  <c:v>100.20352249846174</c:v>
                </c:pt>
                <c:pt idx="13">
                  <c:v>92.336471169280173</c:v>
                </c:pt>
                <c:pt idx="14">
                  <c:v>94.904605827106479</c:v>
                </c:pt>
                <c:pt idx="15">
                  <c:v>100.15668313330177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A-4514-AA06-BD2765C8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16175"/>
        <c:axId val="561606879"/>
      </c:lineChart>
      <c:catAx>
        <c:axId val="18225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06879"/>
        <c:crosses val="autoZero"/>
        <c:auto val="1"/>
        <c:lblAlgn val="ctr"/>
        <c:lblOffset val="100"/>
        <c:noMultiLvlLbl val="0"/>
      </c:catAx>
      <c:valAx>
        <c:axId val="561606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5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Laranja</a:t>
            </a:r>
            <a:r>
              <a:rPr lang="en-US" baseline="0"/>
              <a:t> - </a:t>
            </a:r>
            <a:r>
              <a:rPr lang="en-US"/>
              <a:t>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Laranja!$L$1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3813502127072"/>
                  <c:y val="0.28885030853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Laranja!$C$2:$C$17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Laranja!$L$2:$L$17</c:f>
              <c:numCache>
                <c:formatCode>#,##0.00</c:formatCode>
                <c:ptCount val="16"/>
                <c:pt idx="0">
                  <c:v>100</c:v>
                </c:pt>
                <c:pt idx="1">
                  <c:v>94.172984926420284</c:v>
                </c:pt>
                <c:pt idx="2">
                  <c:v>87.450482816636622</c:v>
                </c:pt>
                <c:pt idx="3">
                  <c:v>103.01288161923776</c:v>
                </c:pt>
                <c:pt idx="4">
                  <c:v>96.2744024217521</c:v>
                </c:pt>
                <c:pt idx="5">
                  <c:v>70.136144608761555</c:v>
                </c:pt>
                <c:pt idx="6">
                  <c:v>70.480753994963948</c:v>
                </c:pt>
                <c:pt idx="7">
                  <c:v>79.761438527924184</c:v>
                </c:pt>
                <c:pt idx="8">
                  <c:v>74.070859760587254</c:v>
                </c:pt>
                <c:pt idx="9">
                  <c:v>101.35251027836756</c:v>
                </c:pt>
                <c:pt idx="10">
                  <c:v>98.778394397488199</c:v>
                </c:pt>
                <c:pt idx="11">
                  <c:v>108.81490629441772</c:v>
                </c:pt>
                <c:pt idx="12">
                  <c:v>103.83712137754463</c:v>
                </c:pt>
                <c:pt idx="13">
                  <c:v>114.2526975709592</c:v>
                </c:pt>
                <c:pt idx="14">
                  <c:v>125.07413283552002</c:v>
                </c:pt>
                <c:pt idx="15">
                  <c:v>129.78266244323166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0-4ACF-A07C-E9D24472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16175"/>
        <c:axId val="561606879"/>
      </c:lineChart>
      <c:catAx>
        <c:axId val="18225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06879"/>
        <c:crosses val="autoZero"/>
        <c:auto val="1"/>
        <c:lblAlgn val="ctr"/>
        <c:lblOffset val="100"/>
        <c:noMultiLvlLbl val="0"/>
      </c:catAx>
      <c:valAx>
        <c:axId val="5616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5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Mandioca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Mandioca!$K$1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158651372034729"/>
                  <c:y val="0.24995031906202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Mandioca!$C$2:$C$17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Mandioca!$K$2:$K$17</c:f>
              <c:numCache>
                <c:formatCode>#,##0.00</c:formatCode>
                <c:ptCount val="16"/>
                <c:pt idx="0">
                  <c:v>100</c:v>
                </c:pt>
                <c:pt idx="1">
                  <c:v>103.21427919526202</c:v>
                </c:pt>
                <c:pt idx="2">
                  <c:v>113.29374623660455</c:v>
                </c:pt>
                <c:pt idx="3">
                  <c:v>125.00640056594352</c:v>
                </c:pt>
                <c:pt idx="4">
                  <c:v>119.828775447119</c:v>
                </c:pt>
                <c:pt idx="5">
                  <c:v>134.79176572594503</c:v>
                </c:pt>
                <c:pt idx="6">
                  <c:v>175.95502915649993</c:v>
                </c:pt>
                <c:pt idx="7">
                  <c:v>147.55805471935176</c:v>
                </c:pt>
                <c:pt idx="8">
                  <c:v>115.33020545170135</c:v>
                </c:pt>
                <c:pt idx="9">
                  <c:v>149.76156386040088</c:v>
                </c:pt>
                <c:pt idx="10">
                  <c:v>180.79944420826726</c:v>
                </c:pt>
                <c:pt idx="11">
                  <c:v>158.46969945911661</c:v>
                </c:pt>
                <c:pt idx="12">
                  <c:v>132.98552944012329</c:v>
                </c:pt>
                <c:pt idx="13">
                  <c:v>126.78048016900551</c:v>
                </c:pt>
                <c:pt idx="14">
                  <c:v>126.48516435034772</c:v>
                </c:pt>
                <c:pt idx="15">
                  <c:v>150.51791520828996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9-4187-A9C9-4B939A54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90911"/>
        <c:axId val="1816978207"/>
      </c:lineChart>
      <c:catAx>
        <c:axId val="5558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8207"/>
        <c:crosses val="autoZero"/>
        <c:auto val="1"/>
        <c:lblAlgn val="ctr"/>
        <c:lblOffset val="100"/>
        <c:noMultiLvlLbl val="0"/>
      </c:catAx>
      <c:valAx>
        <c:axId val="1816978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8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Av. corte</a:t>
            </a:r>
            <a:r>
              <a:rPr lang="en-US" baseline="0"/>
              <a:t> - </a:t>
            </a:r>
            <a:r>
              <a:rPr lang="en-US"/>
              <a:t>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Frango!$M$1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36852568903157"/>
                  <c:y val="7.54599519514399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Frango!$C$2:$C$18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Frango!$M$2:$M$18</c:f>
              <c:numCache>
                <c:formatCode>#,##0.00</c:formatCode>
                <c:ptCount val="17"/>
                <c:pt idx="0">
                  <c:v>100</c:v>
                </c:pt>
                <c:pt idx="1">
                  <c:v>102.55890117709248</c:v>
                </c:pt>
                <c:pt idx="2">
                  <c:v>102.74712795472476</c:v>
                </c:pt>
                <c:pt idx="3">
                  <c:v>91.693751375024817</c:v>
                </c:pt>
                <c:pt idx="4">
                  <c:v>95.369729675339727</c:v>
                </c:pt>
                <c:pt idx="5">
                  <c:v>94.310287210347411</c:v>
                </c:pt>
                <c:pt idx="6">
                  <c:v>102.62782000192705</c:v>
                </c:pt>
                <c:pt idx="7">
                  <c:v>96.778138147208196</c:v>
                </c:pt>
                <c:pt idx="8">
                  <c:v>93.218967556280347</c:v>
                </c:pt>
                <c:pt idx="9">
                  <c:v>97.639580017541931</c:v>
                </c:pt>
                <c:pt idx="10">
                  <c:v>88.932230801587991</c:v>
                </c:pt>
                <c:pt idx="11">
                  <c:v>86.890164106401699</c:v>
                </c:pt>
                <c:pt idx="12">
                  <c:v>97.904629309230046</c:v>
                </c:pt>
                <c:pt idx="13">
                  <c:v>85.930908524456129</c:v>
                </c:pt>
                <c:pt idx="14">
                  <c:v>102.00277486831565</c:v>
                </c:pt>
                <c:pt idx="15">
                  <c:v>104.01569860328399</c:v>
                </c:pt>
                <c:pt idx="16">
                  <c:v>97.039327385288928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D-48C8-B3C1-28C692D34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70319"/>
        <c:axId val="1817364559"/>
      </c:lineChart>
      <c:catAx>
        <c:axId val="18173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364559"/>
        <c:crosses val="autoZero"/>
        <c:auto val="1"/>
        <c:lblAlgn val="ctr"/>
        <c:lblOffset val="100"/>
        <c:noMultiLvlLbl val="0"/>
      </c:catAx>
      <c:valAx>
        <c:axId val="1817364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3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Mandioca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Mandioca!$L$1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00960647106568"/>
                  <c:y val="0.26130077736916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Mandioca!$C$2:$C$17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Mandioca!$L$2:$L$17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105.81663028051196</c:v>
                </c:pt>
                <c:pt idx="2">
                  <c:v>110.30323429750959</c:v>
                </c:pt>
                <c:pt idx="3">
                  <c:v>127.88135297413426</c:v>
                </c:pt>
                <c:pt idx="4">
                  <c:v>120.44797570294786</c:v>
                </c:pt>
                <c:pt idx="5">
                  <c:v>138.38275339576583</c:v>
                </c:pt>
                <c:pt idx="6">
                  <c:v>180.0605649659216</c:v>
                </c:pt>
                <c:pt idx="7">
                  <c:v>147.46869138156725</c:v>
                </c:pt>
                <c:pt idx="8">
                  <c:v>115.78607831101024</c:v>
                </c:pt>
                <c:pt idx="9">
                  <c:v>150.79274926944606</c:v>
                </c:pt>
                <c:pt idx="10">
                  <c:v>176.21416564286193</c:v>
                </c:pt>
                <c:pt idx="11">
                  <c:v>159.0336500891267</c:v>
                </c:pt>
                <c:pt idx="12">
                  <c:v>137.8078755878378</c:v>
                </c:pt>
                <c:pt idx="13">
                  <c:v>156.87205364492479</c:v>
                </c:pt>
                <c:pt idx="14">
                  <c:v>166.69393555564912</c:v>
                </c:pt>
                <c:pt idx="15">
                  <c:v>195.04056214738267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6-4847-AD61-86E814A1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90911"/>
        <c:axId val="1816978207"/>
      </c:lineChart>
      <c:catAx>
        <c:axId val="5558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8207"/>
        <c:crosses val="autoZero"/>
        <c:auto val="1"/>
        <c:lblAlgn val="ctr"/>
        <c:lblOffset val="100"/>
        <c:noMultiLvlLbl val="0"/>
      </c:catAx>
      <c:valAx>
        <c:axId val="18169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8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Milho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Milho!$K$1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33967629046371"/>
                  <c:y val="0.22282263267102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Milho!$C$2:$C$17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Milho!$K$2:$K$17</c:f>
              <c:numCache>
                <c:formatCode>#,##0.00</c:formatCode>
                <c:ptCount val="16"/>
                <c:pt idx="0">
                  <c:v>100</c:v>
                </c:pt>
                <c:pt idx="1">
                  <c:v>108.19961071338912</c:v>
                </c:pt>
                <c:pt idx="2">
                  <c:v>91.961270946499027</c:v>
                </c:pt>
                <c:pt idx="3">
                  <c:v>76.454233401650924</c:v>
                </c:pt>
                <c:pt idx="4">
                  <c:v>106.41203268374726</c:v>
                </c:pt>
                <c:pt idx="5">
                  <c:v>93.027922721604867</c:v>
                </c:pt>
                <c:pt idx="6">
                  <c:v>77.724924527088135</c:v>
                </c:pt>
                <c:pt idx="7">
                  <c:v>73.122168486029992</c:v>
                </c:pt>
                <c:pt idx="8">
                  <c:v>70.54382810202523</c:v>
                </c:pt>
                <c:pt idx="9">
                  <c:v>111.32198373642356</c:v>
                </c:pt>
                <c:pt idx="10">
                  <c:v>64.119270287975553</c:v>
                </c:pt>
                <c:pt idx="11">
                  <c:v>81.45882041070422</c:v>
                </c:pt>
                <c:pt idx="12">
                  <c:v>77.805410113687174</c:v>
                </c:pt>
                <c:pt idx="13">
                  <c:v>92.25871739984332</c:v>
                </c:pt>
                <c:pt idx="14">
                  <c:v>148.68617369035957</c:v>
                </c:pt>
                <c:pt idx="15">
                  <c:v>136.76607997688322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1-4CA7-ADE8-A40D4FA0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90863"/>
        <c:axId val="1835899983"/>
      </c:lineChart>
      <c:catAx>
        <c:axId val="18358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899983"/>
        <c:crosses val="autoZero"/>
        <c:auto val="1"/>
        <c:lblAlgn val="ctr"/>
        <c:lblOffset val="100"/>
        <c:noMultiLvlLbl val="0"/>
      </c:catAx>
      <c:valAx>
        <c:axId val="1835899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8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Milho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Milho!$L$1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00634295713036"/>
                  <c:y val="0.19994178641369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Milho!$C$2:$C$17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Milho!$L$2:$L$17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110.92765741931944</c:v>
                </c:pt>
                <c:pt idx="2">
                  <c:v>89.53385294828476</c:v>
                </c:pt>
                <c:pt idx="3">
                  <c:v>78.212561626760518</c:v>
                </c:pt>
                <c:pt idx="4">
                  <c:v>106.96190359426258</c:v>
                </c:pt>
                <c:pt idx="5">
                  <c:v>95.506279775859454</c:v>
                </c:pt>
                <c:pt idx="6">
                  <c:v>79.538470081655575</c:v>
                </c:pt>
                <c:pt idx="7">
                  <c:v>73.077884620575276</c:v>
                </c:pt>
                <c:pt idx="8">
                  <c:v>70.822671068596847</c:v>
                </c:pt>
                <c:pt idx="9">
                  <c:v>112.08849286183558</c:v>
                </c:pt>
                <c:pt idx="10">
                  <c:v>62.493133012120779</c:v>
                </c:pt>
                <c:pt idx="11">
                  <c:v>81.748710233473417</c:v>
                </c:pt>
                <c:pt idx="12">
                  <c:v>80.626804451196818</c:v>
                </c:pt>
                <c:pt idx="13">
                  <c:v>114.1564888054305</c:v>
                </c:pt>
                <c:pt idx="14">
                  <c:v>195.95249436926329</c:v>
                </c:pt>
                <c:pt idx="15">
                  <c:v>177.22098452182152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E-4CFF-BB09-5CC88328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90863"/>
        <c:axId val="1835899983"/>
      </c:lineChart>
      <c:catAx>
        <c:axId val="18358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899983"/>
        <c:crosses val="autoZero"/>
        <c:auto val="1"/>
        <c:lblAlgn val="ctr"/>
        <c:lblOffset val="100"/>
        <c:noMultiLvlLbl val="0"/>
      </c:catAx>
      <c:valAx>
        <c:axId val="18358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8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Soja</a:t>
            </a:r>
            <a:r>
              <a:rPr lang="en-US" baseline="0"/>
              <a:t> - </a:t>
            </a:r>
            <a:r>
              <a:rPr lang="en-US"/>
              <a:t>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Soja!$K$1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00634295713035"/>
                  <c:y val="0.20297004033032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Soja!$C$2:$C$17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Soja!$K$2:$K$17</c:f>
              <c:numCache>
                <c:formatCode>#,##0.00</c:formatCode>
                <c:ptCount val="16"/>
                <c:pt idx="0">
                  <c:v>100</c:v>
                </c:pt>
                <c:pt idx="1">
                  <c:v>134.92526576174819</c:v>
                </c:pt>
                <c:pt idx="2">
                  <c:v>138.15487084720041</c:v>
                </c:pt>
                <c:pt idx="3">
                  <c:v>101.75741020261617</c:v>
                </c:pt>
                <c:pt idx="4">
                  <c:v>120.57322767072773</c:v>
                </c:pt>
                <c:pt idx="5">
                  <c:v>126.96746670243159</c:v>
                </c:pt>
                <c:pt idx="6">
                  <c:v>132.37114773368486</c:v>
                </c:pt>
                <c:pt idx="7">
                  <c:v>146.88457486111335</c:v>
                </c:pt>
                <c:pt idx="8">
                  <c:v>125.92288310080755</c:v>
                </c:pt>
                <c:pt idx="9">
                  <c:v>138.81896159179686</c:v>
                </c:pt>
                <c:pt idx="10">
                  <c:v>125.16043924897471</c:v>
                </c:pt>
                <c:pt idx="11">
                  <c:v>129.82588534232323</c:v>
                </c:pt>
                <c:pt idx="12">
                  <c:v>121.77252236571951</c:v>
                </c:pt>
                <c:pt idx="13">
                  <c:v>123.62169686591554</c:v>
                </c:pt>
                <c:pt idx="14">
                  <c:v>192.05707418003499</c:v>
                </c:pt>
                <c:pt idx="15">
                  <c:v>208.98292905681851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92D-A651-C524DDBD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12335"/>
        <c:axId val="554713775"/>
      </c:lineChart>
      <c:catAx>
        <c:axId val="5547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713775"/>
        <c:crosses val="autoZero"/>
        <c:auto val="1"/>
        <c:lblAlgn val="ctr"/>
        <c:lblOffset val="100"/>
        <c:noMultiLvlLbl val="0"/>
      </c:catAx>
      <c:valAx>
        <c:axId val="554713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7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Soja</a:t>
            </a:r>
            <a:r>
              <a:rPr lang="en-US" baseline="0"/>
              <a:t> - </a:t>
            </a:r>
            <a:r>
              <a:rPr lang="en-US"/>
              <a:t>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Soja!$L$1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08049662659437"/>
                  <c:y val="-5.25990627672556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Soja!$C$2:$C$17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Soja!$L$2:$L$17</c:f>
              <c:numCache>
                <c:formatCode>#,##0.00</c:formatCode>
                <c:ptCount val="16"/>
                <c:pt idx="0">
                  <c:v>100</c:v>
                </c:pt>
                <c:pt idx="1">
                  <c:v>138.32714885893535</c:v>
                </c:pt>
                <c:pt idx="2">
                  <c:v>134.50812242165324</c:v>
                </c:pt>
                <c:pt idx="3">
                  <c:v>104.09767206271938</c:v>
                </c:pt>
                <c:pt idx="4">
                  <c:v>121.19627479059729</c:v>
                </c:pt>
                <c:pt idx="5">
                  <c:v>130.35000720808699</c:v>
                </c:pt>
                <c:pt idx="6">
                  <c:v>135.45974650667881</c:v>
                </c:pt>
                <c:pt idx="7">
                  <c:v>146.79561939268018</c:v>
                </c:pt>
                <c:pt idx="8">
                  <c:v>126.42062629433393</c:v>
                </c:pt>
                <c:pt idx="9">
                  <c:v>139.77480155501803</c:v>
                </c:pt>
                <c:pt idx="10">
                  <c:v>121.98622883124821</c:v>
                </c:pt>
                <c:pt idx="11">
                  <c:v>130.28790041574305</c:v>
                </c:pt>
                <c:pt idx="12">
                  <c:v>126.18826035315374</c:v>
                </c:pt>
                <c:pt idx="13">
                  <c:v>152.96352748131932</c:v>
                </c:pt>
                <c:pt idx="14">
                  <c:v>253.11070836494721</c:v>
                </c:pt>
                <c:pt idx="15">
                  <c:v>270.79931253395114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4-459B-B005-E24005D7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12335"/>
        <c:axId val="554713775"/>
      </c:lineChart>
      <c:catAx>
        <c:axId val="5547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713775"/>
        <c:crosses val="autoZero"/>
        <c:auto val="1"/>
        <c:lblAlgn val="ctr"/>
        <c:lblOffset val="100"/>
        <c:noMultiLvlLbl val="0"/>
      </c:catAx>
      <c:valAx>
        <c:axId val="5547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7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Tomate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Tomate!$K$1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6702706105459"/>
                  <c:y val="0.1699558831741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Tomate!$C$2:$C$17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Tomate!$K$2:$K$17</c:f>
              <c:numCache>
                <c:formatCode>#,##0.00</c:formatCode>
                <c:ptCount val="16"/>
                <c:pt idx="0">
                  <c:v>100</c:v>
                </c:pt>
                <c:pt idx="1">
                  <c:v>95.133887669630539</c:v>
                </c:pt>
                <c:pt idx="2">
                  <c:v>97.503261585892574</c:v>
                </c:pt>
                <c:pt idx="3">
                  <c:v>93.224443128812226</c:v>
                </c:pt>
                <c:pt idx="4">
                  <c:v>95.679755104564506</c:v>
                </c:pt>
                <c:pt idx="5">
                  <c:v>104.83990217237395</c:v>
                </c:pt>
                <c:pt idx="6">
                  <c:v>142.89826032667688</c:v>
                </c:pt>
                <c:pt idx="7">
                  <c:v>132.84881522955359</c:v>
                </c:pt>
                <c:pt idx="8">
                  <c:v>115.92289369887412</c:v>
                </c:pt>
                <c:pt idx="9">
                  <c:v>122.31132046799075</c:v>
                </c:pt>
                <c:pt idx="10">
                  <c:v>96.248084243291515</c:v>
                </c:pt>
                <c:pt idx="11">
                  <c:v>104.19735410564104</c:v>
                </c:pt>
                <c:pt idx="12">
                  <c:v>117.31220760647778</c:v>
                </c:pt>
                <c:pt idx="13">
                  <c:v>105.22977550973222</c:v>
                </c:pt>
                <c:pt idx="14">
                  <c:v>97.702439634480996</c:v>
                </c:pt>
                <c:pt idx="15">
                  <c:v>121.18615978306617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1-4368-A121-B7A38C5F3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602079"/>
        <c:axId val="561602559"/>
      </c:lineChart>
      <c:catAx>
        <c:axId val="5616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02559"/>
        <c:crosses val="autoZero"/>
        <c:auto val="1"/>
        <c:lblAlgn val="ctr"/>
        <c:lblOffset val="100"/>
        <c:noMultiLvlLbl val="0"/>
      </c:catAx>
      <c:valAx>
        <c:axId val="5616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Tomate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Tomate!$L$1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79045278370129"/>
                  <c:y val="0.23255896831723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Tomate!$C$2:$C$17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Tomate!$L$2:$L$17</c:f>
              <c:numCache>
                <c:formatCode>#,##0.00</c:formatCode>
                <c:ptCount val="16"/>
                <c:pt idx="0">
                  <c:v>100</c:v>
                </c:pt>
                <c:pt idx="1">
                  <c:v>97.53250710243934</c:v>
                </c:pt>
                <c:pt idx="2">
                  <c:v>94.92955670315034</c:v>
                </c:pt>
                <c:pt idx="3">
                  <c:v>95.368460043642415</c:v>
                </c:pt>
                <c:pt idx="4">
                  <c:v>96.174168308883139</c:v>
                </c:pt>
                <c:pt idx="5">
                  <c:v>107.63294219213056</c:v>
                </c:pt>
                <c:pt idx="6">
                  <c:v>146.23248684857657</c:v>
                </c:pt>
                <c:pt idx="7">
                  <c:v>132.76836002450088</c:v>
                </c:pt>
                <c:pt idx="8">
                  <c:v>116.38110931379384</c:v>
                </c:pt>
                <c:pt idx="9">
                  <c:v>123.15349683004592</c:v>
                </c:pt>
                <c:pt idx="10">
                  <c:v>93.807123876545475</c:v>
                </c:pt>
                <c:pt idx="11">
                  <c:v>104.56816419548045</c:v>
                </c:pt>
                <c:pt idx="12">
                  <c:v>121.56620482566922</c:v>
                </c:pt>
                <c:pt idx="13">
                  <c:v>130.20625073197814</c:v>
                </c:pt>
                <c:pt idx="14">
                  <c:v>128.76137893096003</c:v>
                </c:pt>
                <c:pt idx="15">
                  <c:v>157.0325811107831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6-47C5-AABD-61CE0761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602079"/>
        <c:axId val="561602559"/>
      </c:lineChart>
      <c:catAx>
        <c:axId val="5616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02559"/>
        <c:crosses val="autoZero"/>
        <c:auto val="1"/>
        <c:lblAlgn val="ctr"/>
        <c:lblOffset val="100"/>
        <c:noMultiLvlLbl val="0"/>
      </c:catAx>
      <c:valAx>
        <c:axId val="5616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Trigo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Trigo!$K$1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80843507534865"/>
                  <c:y val="0.2112305463780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Trigo!$C$2:$C$17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Trigo!$K$2:$K$17</c:f>
              <c:numCache>
                <c:formatCode>#,##0.00</c:formatCode>
                <c:ptCount val="16"/>
                <c:pt idx="0">
                  <c:v>100</c:v>
                </c:pt>
                <c:pt idx="1">
                  <c:v>87.737881190734228</c:v>
                </c:pt>
                <c:pt idx="2">
                  <c:v>79.207258930306693</c:v>
                </c:pt>
                <c:pt idx="3">
                  <c:v>71.677939906506239</c:v>
                </c:pt>
                <c:pt idx="4">
                  <c:v>70.652834021451412</c:v>
                </c:pt>
                <c:pt idx="5">
                  <c:v>82.557645478259502</c:v>
                </c:pt>
                <c:pt idx="6">
                  <c:v>98.684076381870369</c:v>
                </c:pt>
                <c:pt idx="7">
                  <c:v>69.631421363335903</c:v>
                </c:pt>
                <c:pt idx="8">
                  <c:v>72.794664473745513</c:v>
                </c:pt>
                <c:pt idx="9">
                  <c:v>71.228230599823462</c:v>
                </c:pt>
                <c:pt idx="10">
                  <c:v>65.686228611078562</c:v>
                </c:pt>
                <c:pt idx="11">
                  <c:v>79.441484091058001</c:v>
                </c:pt>
                <c:pt idx="12">
                  <c:v>76.409039805013165</c:v>
                </c:pt>
                <c:pt idx="13">
                  <c:v>90.06152046246315</c:v>
                </c:pt>
                <c:pt idx="14">
                  <c:v>100.50479781555511</c:v>
                </c:pt>
                <c:pt idx="15">
                  <c:v>104.98252481530443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A-4277-825B-98203C69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73887"/>
        <c:axId val="1816974847"/>
      </c:lineChart>
      <c:catAx>
        <c:axId val="18169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4847"/>
        <c:crosses val="autoZero"/>
        <c:auto val="1"/>
        <c:lblAlgn val="ctr"/>
        <c:lblOffset val="100"/>
        <c:noMultiLvlLbl val="0"/>
      </c:catAx>
      <c:valAx>
        <c:axId val="1816974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Trigo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Trigo!$L$1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82449840295084"/>
                  <c:y val="0.24943324171364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Trigo!$C$2:$C$17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Trigo!$L$2:$L$17</c:f>
              <c:numCache>
                <c:formatCode>#,##0.00</c:formatCode>
                <c:ptCount val="16"/>
                <c:pt idx="0">
                  <c:v>100</c:v>
                </c:pt>
                <c:pt idx="1">
                  <c:v>89.950024434037715</c:v>
                </c:pt>
                <c:pt idx="2">
                  <c:v>77.116496983046318</c:v>
                </c:pt>
                <c:pt idx="3">
                  <c:v>73.326420824406554</c:v>
                </c:pt>
                <c:pt idx="4">
                  <c:v>71.017923731647301</c:v>
                </c:pt>
                <c:pt idx="5">
                  <c:v>84.757063857900235</c:v>
                </c:pt>
                <c:pt idx="6">
                  <c:v>100.98665910057811</c:v>
                </c:pt>
                <c:pt idx="7">
                  <c:v>69.589251545906833</c:v>
                </c:pt>
                <c:pt idx="8">
                  <c:v>73.082404460907654</c:v>
                </c:pt>
                <c:pt idx="9">
                  <c:v>71.71867360945383</c:v>
                </c:pt>
                <c:pt idx="10">
                  <c:v>64.020351498393708</c:v>
                </c:pt>
                <c:pt idx="11">
                  <c:v>79.724194761646771</c:v>
                </c:pt>
                <c:pt idx="12">
                  <c:v>79.179798701154382</c:v>
                </c:pt>
                <c:pt idx="13">
                  <c:v>111.43778324941994</c:v>
                </c:pt>
                <c:pt idx="14">
                  <c:v>132.4545876676456</c:v>
                </c:pt>
                <c:pt idx="15">
                  <c:v>136.03597038461237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3-4918-8074-F8E1A97D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73887"/>
        <c:axId val="1816974847"/>
      </c:lineChart>
      <c:catAx>
        <c:axId val="18169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4847"/>
        <c:crosses val="autoZero"/>
        <c:auto val="1"/>
        <c:lblAlgn val="ctr"/>
        <c:lblOffset val="100"/>
        <c:noMultiLvlLbl val="0"/>
      </c:catAx>
      <c:valAx>
        <c:axId val="18169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97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Av. corte</a:t>
            </a:r>
            <a:r>
              <a:rPr lang="en-US" baseline="0"/>
              <a:t> - </a:t>
            </a:r>
            <a:r>
              <a:rPr lang="en-US"/>
              <a:t>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Frango!$N$1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8314286385938"/>
                  <c:y val="0.1748439445785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Frango!$C$2:$C$18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Frango!$N$2:$N$18</c:f>
              <c:numCache>
                <c:formatCode>#,##0.00</c:formatCode>
                <c:ptCount val="17"/>
                <c:pt idx="0">
                  <c:v>100</c:v>
                </c:pt>
                <c:pt idx="1">
                  <c:v>105.14472815627754</c:v>
                </c:pt>
                <c:pt idx="2">
                  <c:v>100.03500550257614</c:v>
                </c:pt>
                <c:pt idx="3">
                  <c:v>93.802564764884863</c:v>
                </c:pt>
                <c:pt idx="4">
                  <c:v>95.862540861909508</c:v>
                </c:pt>
                <c:pt idx="5">
                  <c:v>96.822807739221489</c:v>
                </c:pt>
                <c:pt idx="6">
                  <c:v>105.02242157757193</c:v>
                </c:pt>
                <c:pt idx="7">
                  <c:v>96.719527877061637</c:v>
                </c:pt>
                <c:pt idx="8">
                  <c:v>93.587439953561429</c:v>
                </c:pt>
                <c:pt idx="9">
                  <c:v>98.311878754708189</c:v>
                </c:pt>
                <c:pt idx="10">
                  <c:v>86.676808759479997</c:v>
                </c:pt>
                <c:pt idx="11">
                  <c:v>87.199382606573892</c:v>
                </c:pt>
                <c:pt idx="12">
                  <c:v>101.45486529340424</c:v>
                </c:pt>
                <c:pt idx="13">
                  <c:v>106.32676318811696</c:v>
                </c:pt>
                <c:pt idx="14">
                  <c:v>134.42876141030732</c:v>
                </c:pt>
                <c:pt idx="15">
                  <c:v>134.78316052719214</c:v>
                </c:pt>
                <c:pt idx="16">
                  <c:v>116.04007923615276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A-4368-B7DD-6CFC9BC6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70319"/>
        <c:axId val="1817364559"/>
      </c:lineChart>
      <c:catAx>
        <c:axId val="18173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364559"/>
        <c:crosses val="autoZero"/>
        <c:auto val="1"/>
        <c:lblAlgn val="ctr"/>
        <c:lblOffset val="100"/>
        <c:noMultiLvlLbl val="0"/>
      </c:catAx>
      <c:valAx>
        <c:axId val="18173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3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Bov. corte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Bovinos!$K$1</c:f>
              <c:strCache>
                <c:ptCount val="1"/>
                <c:pt idx="0">
                  <c:v>Valor Índice (2007 = 100) IGP-DI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23980504895751"/>
                  <c:y val="0.26442782848145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Bovinos!$C$2:$C$18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Bovinos!$K$2:$K$18</c:f>
              <c:numCache>
                <c:formatCode>#,##0.00</c:formatCode>
                <c:ptCount val="17"/>
                <c:pt idx="0">
                  <c:v>100</c:v>
                </c:pt>
                <c:pt idx="1">
                  <c:v>127.23021063046775</c:v>
                </c:pt>
                <c:pt idx="2">
                  <c:v>120.31263061842068</c:v>
                </c:pt>
                <c:pt idx="3">
                  <c:v>121.38131827464545</c:v>
                </c:pt>
                <c:pt idx="4">
                  <c:v>133.39116656046076</c:v>
                </c:pt>
                <c:pt idx="5">
                  <c:v>115.01214236178757</c:v>
                </c:pt>
                <c:pt idx="6">
                  <c:v>117.86759340568113</c:v>
                </c:pt>
                <c:pt idx="7">
                  <c:v>139.62520064184682</c:v>
                </c:pt>
                <c:pt idx="8">
                  <c:v>144.56946171373031</c:v>
                </c:pt>
                <c:pt idx="9">
                  <c:v>142.54085591376037</c:v>
                </c:pt>
                <c:pt idx="10">
                  <c:v>129.97141485563549</c:v>
                </c:pt>
                <c:pt idx="11">
                  <c:v>126.98416925157558</c:v>
                </c:pt>
                <c:pt idx="12">
                  <c:v>132.65364450402581</c:v>
                </c:pt>
                <c:pt idx="13">
                  <c:v>147.4351890650434</c:v>
                </c:pt>
                <c:pt idx="14">
                  <c:v>169.88332933480697</c:v>
                </c:pt>
                <c:pt idx="15">
                  <c:v>169.78402788113195</c:v>
                </c:pt>
                <c:pt idx="16">
                  <c:v>141.1717483555835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6-4631-9598-9C3953B5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58975"/>
        <c:axId val="667054655"/>
      </c:lineChart>
      <c:catAx>
        <c:axId val="6670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054655"/>
        <c:crosses val="autoZero"/>
        <c:auto val="1"/>
        <c:lblAlgn val="ctr"/>
        <c:lblOffset val="100"/>
        <c:noMultiLvlLbl val="0"/>
      </c:catAx>
      <c:valAx>
        <c:axId val="667054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0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Bov. corte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Bovinos!$L$1</c:f>
              <c:strCache>
                <c:ptCount val="1"/>
                <c:pt idx="0">
                  <c:v>Valor Índice (2007 = 100) IPCA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4225721784777"/>
                  <c:y val="0.2295354969388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Bovinos!$C$2:$C$18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Bovinos!$L$2:$L$18</c:f>
              <c:numCache>
                <c:formatCode>#,##0.00</c:formatCode>
                <c:ptCount val="17"/>
                <c:pt idx="0">
                  <c:v>100</c:v>
                </c:pt>
                <c:pt idx="1">
                  <c:v>130.43807759705678</c:v>
                </c:pt>
                <c:pt idx="2">
                  <c:v>117.13684757443073</c:v>
                </c:pt>
                <c:pt idx="3">
                  <c:v>124.17289943931524</c:v>
                </c:pt>
                <c:pt idx="4">
                  <c:v>134.0804487812909</c:v>
                </c:pt>
                <c:pt idx="5">
                  <c:v>118.07618105047553</c:v>
                </c:pt>
                <c:pt idx="6">
                  <c:v>120.61778263196905</c:v>
                </c:pt>
                <c:pt idx="7">
                  <c:v>139.54064155768222</c:v>
                </c:pt>
                <c:pt idx="8">
                  <c:v>145.14091039555714</c:v>
                </c:pt>
                <c:pt idx="9">
                  <c:v>143.52232303404296</c:v>
                </c:pt>
                <c:pt idx="10">
                  <c:v>126.67519265062444</c:v>
                </c:pt>
                <c:pt idx="11">
                  <c:v>127.43607142905911</c:v>
                </c:pt>
                <c:pt idx="12">
                  <c:v>137.46395577809793</c:v>
                </c:pt>
                <c:pt idx="13">
                  <c:v>182.42919459943346</c:v>
                </c:pt>
                <c:pt idx="14">
                  <c:v>223.88808124308369</c:v>
                </c:pt>
                <c:pt idx="15">
                  <c:v>220.0055202449351</c:v>
                </c:pt>
                <c:pt idx="16">
                  <c:v>168.81383359187998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D-4232-BF69-82A88F7C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58975"/>
        <c:axId val="667054655"/>
      </c:lineChart>
      <c:catAx>
        <c:axId val="6670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054655"/>
        <c:crosses val="autoZero"/>
        <c:auto val="1"/>
        <c:lblAlgn val="ctr"/>
        <c:lblOffset val="100"/>
        <c:noMultiLvlLbl val="0"/>
      </c:catAx>
      <c:valAx>
        <c:axId val="6670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0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Suinocultura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66598852577738"/>
                  <c:y val="0.14146236988685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Suínos!$C$8:$C$18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Suínos!$K$8:$K$18</c:f>
              <c:numCache>
                <c:formatCode>#,##0.00</c:formatCode>
                <c:ptCount val="11"/>
                <c:pt idx="0">
                  <c:v>100</c:v>
                </c:pt>
                <c:pt idx="1">
                  <c:v>112.62166152376891</c:v>
                </c:pt>
                <c:pt idx="2">
                  <c:v>94.939519872931029</c:v>
                </c:pt>
                <c:pt idx="3">
                  <c:v>90.606610963238836</c:v>
                </c:pt>
                <c:pt idx="4">
                  <c:v>98.922608771693874</c:v>
                </c:pt>
                <c:pt idx="5">
                  <c:v>79.777542220168911</c:v>
                </c:pt>
                <c:pt idx="6">
                  <c:v>95.82069347124245</c:v>
                </c:pt>
                <c:pt idx="7">
                  <c:v>101.4794578020166</c:v>
                </c:pt>
                <c:pt idx="8">
                  <c:v>92.872221430665689</c:v>
                </c:pt>
                <c:pt idx="9">
                  <c:v>84.006795293346627</c:v>
                </c:pt>
                <c:pt idx="10">
                  <c:v>90.444995653150144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2-4BDC-88F2-087AC287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38943"/>
        <c:axId val="1816335583"/>
      </c:lineChart>
      <c:catAx>
        <c:axId val="18163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5583"/>
        <c:crosses val="autoZero"/>
        <c:auto val="1"/>
        <c:lblAlgn val="ctr"/>
        <c:lblOffset val="100"/>
        <c:noMultiLvlLbl val="0"/>
      </c:catAx>
      <c:valAx>
        <c:axId val="18163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Suinocultura - Valor Índice IPCA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57724263399073"/>
                  <c:y val="0.22401354826535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Suínos!$C$8:$C$18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Suínos!$L$8:$L$18</c:f>
              <c:numCache>
                <c:formatCode>#,##0.00</c:formatCode>
                <c:ptCount val="11"/>
                <c:pt idx="0">
                  <c:v>100</c:v>
                </c:pt>
                <c:pt idx="1">
                  <c:v>109.98714053731749</c:v>
                </c:pt>
                <c:pt idx="2">
                  <c:v>93.141533908047961</c:v>
                </c:pt>
                <c:pt idx="3">
                  <c:v>89.150350556451414</c:v>
                </c:pt>
                <c:pt idx="4">
                  <c:v>94.215501395648175</c:v>
                </c:pt>
                <c:pt idx="5">
                  <c:v>78.235978910365688</c:v>
                </c:pt>
                <c:pt idx="6">
                  <c:v>97.031341708650103</c:v>
                </c:pt>
                <c:pt idx="7">
                  <c:v>122.70278040042575</c:v>
                </c:pt>
                <c:pt idx="8">
                  <c:v>119.60494077248549</c:v>
                </c:pt>
                <c:pt idx="9">
                  <c:v>106.37369349341978</c:v>
                </c:pt>
                <c:pt idx="10">
                  <c:v>105.68852994314119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0-4ED1-957C-A1EB5190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38943"/>
        <c:axId val="1816335583"/>
      </c:lineChart>
      <c:catAx>
        <c:axId val="18163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5583"/>
        <c:crosses val="autoZero"/>
        <c:auto val="1"/>
        <c:lblAlgn val="ctr"/>
        <c:lblOffset val="100"/>
        <c:noMultiLvlLbl val="0"/>
      </c:catAx>
      <c:valAx>
        <c:axId val="18163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3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Bov. leite - Valor Índice IGP-DI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34415553040746"/>
                  <c:y val="0.15951088464331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Leite!$C$2:$C$17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Leite!$K$2:$K$17</c:f>
              <c:numCache>
                <c:formatCode>#,##0.00</c:formatCode>
                <c:ptCount val="16"/>
                <c:pt idx="0">
                  <c:v>100</c:v>
                </c:pt>
                <c:pt idx="1">
                  <c:v>97.260431643332169</c:v>
                </c:pt>
                <c:pt idx="2">
                  <c:v>101.62139667703391</c:v>
                </c:pt>
                <c:pt idx="3">
                  <c:v>98.649346983629243</c:v>
                </c:pt>
                <c:pt idx="4">
                  <c:v>103.73412812617934</c:v>
                </c:pt>
                <c:pt idx="5">
                  <c:v>104.75965041970741</c:v>
                </c:pt>
                <c:pt idx="6">
                  <c:v>113.21025517640091</c:v>
                </c:pt>
                <c:pt idx="7">
                  <c:v>110.56087472732902</c:v>
                </c:pt>
                <c:pt idx="8">
                  <c:v>102.41277858947187</c:v>
                </c:pt>
                <c:pt idx="9">
                  <c:v>113.9361927531221</c:v>
                </c:pt>
                <c:pt idx="10">
                  <c:v>107.98571412480904</c:v>
                </c:pt>
                <c:pt idx="11">
                  <c:v>105.86814230032162</c:v>
                </c:pt>
                <c:pt idx="12">
                  <c:v>104.79787705026493</c:v>
                </c:pt>
                <c:pt idx="13">
                  <c:v>108.29451274704316</c:v>
                </c:pt>
                <c:pt idx="14">
                  <c:v>111.88877500939034</c:v>
                </c:pt>
                <c:pt idx="15">
                  <c:v>128.74326629685149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0-44AE-9108-EA7272D1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2704"/>
        <c:axId val="39991264"/>
      </c:lineChart>
      <c:catAx>
        <c:axId val="39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91264"/>
        <c:crosses val="autoZero"/>
        <c:auto val="1"/>
        <c:lblAlgn val="ctr"/>
        <c:lblOffset val="100"/>
        <c:noMultiLvlLbl val="0"/>
      </c:catAx>
      <c:valAx>
        <c:axId val="39991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130175</xdr:colOff>
      <xdr:row>0</xdr:row>
      <xdr:rowOff>168275</xdr:rowOff>
    </xdr:from>
    <xdr:to>
      <xdr:col>19</xdr:col>
      <xdr:colOff>438150</xdr:colOff>
      <xdr:row>14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29525E-F946-BE11-F871-53C3CC92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14</xdr:row>
      <xdr:rowOff>171450</xdr:rowOff>
    </xdr:from>
    <xdr:to>
      <xdr:col>19</xdr:col>
      <xdr:colOff>460375</xdr:colOff>
      <xdr:row>31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4D8049-971F-4275-ACDC-71ED18108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175186</xdr:colOff>
      <xdr:row>0</xdr:row>
      <xdr:rowOff>199092</xdr:rowOff>
    </xdr:from>
    <xdr:to>
      <xdr:col>19</xdr:col>
      <xdr:colOff>459068</xdr:colOff>
      <xdr:row>13</xdr:row>
      <xdr:rowOff>39408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700800-71EC-BC82-599C-DA747604F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14</xdr:row>
      <xdr:rowOff>0</xdr:rowOff>
    </xdr:from>
    <xdr:to>
      <xdr:col>19</xdr:col>
      <xdr:colOff>448982</xdr:colOff>
      <xdr:row>30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A18BF0-4182-41FA-8349-8D70DC160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202826</xdr:colOff>
      <xdr:row>0</xdr:row>
      <xdr:rowOff>340472</xdr:rowOff>
    </xdr:from>
    <xdr:to>
      <xdr:col>19</xdr:col>
      <xdr:colOff>486895</xdr:colOff>
      <xdr:row>12</xdr:row>
      <xdr:rowOff>191433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7126EB-BF8A-0FD9-2D5A-18CE0DF0F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217021</xdr:colOff>
      <xdr:row>14</xdr:row>
      <xdr:rowOff>15502</xdr:rowOff>
    </xdr:from>
    <xdr:to>
      <xdr:col>19</xdr:col>
      <xdr:colOff>501090</xdr:colOff>
      <xdr:row>29</xdr:row>
      <xdr:rowOff>56963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99AE47-5134-4BEF-8E45-0764D5FC6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0</xdr:row>
      <xdr:rowOff>242795</xdr:rowOff>
    </xdr:from>
    <xdr:to>
      <xdr:col>19</xdr:col>
      <xdr:colOff>595219</xdr:colOff>
      <xdr:row>14</xdr:row>
      <xdr:rowOff>86286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D2ED0B-C24D-5E26-4144-AEFCF49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349250</xdr:colOff>
      <xdr:row>15</xdr:row>
      <xdr:rowOff>0</xdr:rowOff>
    </xdr:from>
    <xdr:to>
      <xdr:col>20</xdr:col>
      <xdr:colOff>23719</xdr:colOff>
      <xdr:row>32</xdr:row>
      <xdr:rowOff>33991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11F1D-FB8B-4D73-BE05-B326D53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207122</xdr:colOff>
      <xdr:row>0</xdr:row>
      <xdr:rowOff>275852</xdr:rowOff>
    </xdr:from>
    <xdr:to>
      <xdr:col>19</xdr:col>
      <xdr:colOff>491004</xdr:colOff>
      <xdr:row>14</xdr:row>
      <xdr:rowOff>116168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08AB98-EAD9-8453-EA5A-AC7EB8D75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15</xdr:row>
      <xdr:rowOff>12700</xdr:rowOff>
    </xdr:from>
    <xdr:to>
      <xdr:col>19</xdr:col>
      <xdr:colOff>506132</xdr:colOff>
      <xdr:row>32</xdr:row>
      <xdr:rowOff>43516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21EA03-0A4C-4768-BD03-20113D44A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207786</xdr:colOff>
      <xdr:row>0</xdr:row>
      <xdr:rowOff>268464</xdr:rowOff>
    </xdr:from>
    <xdr:to>
      <xdr:col>19</xdr:col>
      <xdr:colOff>535164</xdr:colOff>
      <xdr:row>12</xdr:row>
      <xdr:rowOff>154164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0690E7-F4F2-4E89-ECB6-7AD82369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215900</xdr:colOff>
      <xdr:row>13</xdr:row>
      <xdr:rowOff>171450</xdr:rowOff>
    </xdr:from>
    <xdr:to>
      <xdr:col>19</xdr:col>
      <xdr:colOff>543278</xdr:colOff>
      <xdr:row>29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D519B-43C5-498A-9F35-68BEB01A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338604</xdr:colOff>
      <xdr:row>0</xdr:row>
      <xdr:rowOff>184336</xdr:rowOff>
    </xdr:from>
    <xdr:to>
      <xdr:col>20</xdr:col>
      <xdr:colOff>16062</xdr:colOff>
      <xdr:row>14</xdr:row>
      <xdr:rowOff>27827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59CEAE-3B86-E2B2-40D9-4E9C9F1E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339725</xdr:colOff>
      <xdr:row>14</xdr:row>
      <xdr:rowOff>101040</xdr:rowOff>
    </xdr:from>
    <xdr:to>
      <xdr:col>20</xdr:col>
      <xdr:colOff>17183</xdr:colOff>
      <xdr:row>31</xdr:row>
      <xdr:rowOff>138766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88D1BD-4CA8-40DC-BA3C-C46E21E9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264832</xdr:colOff>
      <xdr:row>0</xdr:row>
      <xdr:rowOff>240366</xdr:rowOff>
    </xdr:from>
    <xdr:to>
      <xdr:col>19</xdr:col>
      <xdr:colOff>545539</xdr:colOff>
      <xdr:row>14</xdr:row>
      <xdr:rowOff>80682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8354C0-6C0A-89EA-AB1E-3F0DB0FFD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15</xdr:row>
      <xdr:rowOff>12700</xdr:rowOff>
    </xdr:from>
    <xdr:to>
      <xdr:col>19</xdr:col>
      <xdr:colOff>550582</xdr:colOff>
      <xdr:row>32</xdr:row>
      <xdr:rowOff>46691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47F36D-08E4-47F9-A306-A4BFD607B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288178</xdr:colOff>
      <xdr:row>0</xdr:row>
      <xdr:rowOff>213659</xdr:rowOff>
    </xdr:from>
    <xdr:to>
      <xdr:col>19</xdr:col>
      <xdr:colOff>572060</xdr:colOff>
      <xdr:row>14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B30DAE-3027-069F-505D-18E8ACBC3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325531</xdr:colOff>
      <xdr:row>15</xdr:row>
      <xdr:rowOff>0</xdr:rowOff>
    </xdr:from>
    <xdr:to>
      <xdr:col>19</xdr:col>
      <xdr:colOff>606238</xdr:colOff>
      <xdr:row>32</xdr:row>
      <xdr:rowOff>33991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29B254-8FCA-40F9-B235-CE08C3F9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327959</xdr:colOff>
      <xdr:row>0</xdr:row>
      <xdr:rowOff>169396</xdr:rowOff>
    </xdr:from>
    <xdr:to>
      <xdr:col>20</xdr:col>
      <xdr:colOff>2241</xdr:colOff>
      <xdr:row>14</xdr:row>
      <xdr:rowOff>12887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E78F35-74FA-B9B1-356A-B395DF0F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14</xdr:row>
      <xdr:rowOff>76200</xdr:rowOff>
    </xdr:from>
    <xdr:to>
      <xdr:col>20</xdr:col>
      <xdr:colOff>17182</xdr:colOff>
      <xdr:row>31</xdr:row>
      <xdr:rowOff>113366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D7730E-CFA3-45F7-9202-728AC4676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231401</xdr:colOff>
      <xdr:row>0</xdr:row>
      <xdr:rowOff>163606</xdr:rowOff>
    </xdr:from>
    <xdr:to>
      <xdr:col>19</xdr:col>
      <xdr:colOff>508935</xdr:colOff>
      <xdr:row>14</xdr:row>
      <xdr:rowOff>3922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AF0D55-3FE4-DED1-F79F-DC032DB1B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217954</xdr:colOff>
      <xdr:row>14</xdr:row>
      <xdr:rowOff>149411</xdr:rowOff>
    </xdr:from>
    <xdr:to>
      <xdr:col>19</xdr:col>
      <xdr:colOff>495488</xdr:colOff>
      <xdr:row>31</xdr:row>
      <xdr:rowOff>183402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67F7DD-A664-47BC-8255-8BEAAE4BF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377637</xdr:colOff>
      <xdr:row>0</xdr:row>
      <xdr:rowOff>208616</xdr:rowOff>
    </xdr:from>
    <xdr:to>
      <xdr:col>22</xdr:col>
      <xdr:colOff>336176</xdr:colOff>
      <xdr:row>13</xdr:row>
      <xdr:rowOff>94316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FF1281-D041-486B-FB48-DBC29EB5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508000</xdr:colOff>
      <xdr:row>14</xdr:row>
      <xdr:rowOff>0</xdr:rowOff>
    </xdr:from>
    <xdr:to>
      <xdr:col>22</xdr:col>
      <xdr:colOff>371662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37162A-6B37-46E4-9010-58941B83D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198531</xdr:colOff>
      <xdr:row>0</xdr:row>
      <xdr:rowOff>71718</xdr:rowOff>
    </xdr:from>
    <xdr:to>
      <xdr:col>20</xdr:col>
      <xdr:colOff>485589</xdr:colOff>
      <xdr:row>13</xdr:row>
      <xdr:rowOff>99919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E1523B-99B7-AFBA-9BDC-76C8FD529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206374</xdr:colOff>
      <xdr:row>14</xdr:row>
      <xdr:rowOff>114300</xdr:rowOff>
    </xdr:from>
    <xdr:to>
      <xdr:col>20</xdr:col>
      <xdr:colOff>448235</xdr:colOff>
      <xdr:row>32</xdr:row>
      <xdr:rowOff>148851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F808CD-D9AD-44D3-8226-26A475C71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421342</xdr:colOff>
      <xdr:row>0</xdr:row>
      <xdr:rowOff>465605</xdr:rowOff>
    </xdr:from>
    <xdr:to>
      <xdr:col>20</xdr:col>
      <xdr:colOff>92449</xdr:colOff>
      <xdr:row>13</xdr:row>
      <xdr:rowOff>122892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B6FD5C-CF2B-ECB4-5CF3-86CECB8F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500530</xdr:colOff>
      <xdr:row>14</xdr:row>
      <xdr:rowOff>134470</xdr:rowOff>
    </xdr:from>
    <xdr:to>
      <xdr:col>20</xdr:col>
      <xdr:colOff>171823</xdr:colOff>
      <xdr:row>30</xdr:row>
      <xdr:rowOff>172757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D9453-346A-40F2-AD60-4619833F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225611</xdr:colOff>
      <xdr:row>0</xdr:row>
      <xdr:rowOff>224118</xdr:rowOff>
    </xdr:from>
    <xdr:to>
      <xdr:col>19</xdr:col>
      <xdr:colOff>552822</xdr:colOff>
      <xdr:row>11</xdr:row>
      <xdr:rowOff>175559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B55AE2-B21F-CC3B-D984-57D4F7FBB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12</xdr:row>
      <xdr:rowOff>130175</xdr:rowOff>
    </xdr:from>
    <xdr:to>
      <xdr:col>19</xdr:col>
      <xdr:colOff>522941</xdr:colOff>
      <xdr:row>27</xdr:row>
      <xdr:rowOff>84791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6A2039-648A-47FC-BA25-3C512CC63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219449</xdr:colOff>
      <xdr:row>0</xdr:row>
      <xdr:rowOff>443379</xdr:rowOff>
    </xdr:from>
    <xdr:to>
      <xdr:col>19</xdr:col>
      <xdr:colOff>503331</xdr:colOff>
      <xdr:row>13</xdr:row>
      <xdr:rowOff>96930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0F564A-488C-A8E4-E900-47E5CC09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273050</xdr:colOff>
      <xdr:row>14</xdr:row>
      <xdr:rowOff>19050</xdr:rowOff>
    </xdr:from>
    <xdr:to>
      <xdr:col>19</xdr:col>
      <xdr:colOff>556932</xdr:colOff>
      <xdr:row>29</xdr:row>
      <xdr:rowOff>53601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164A98-A8D6-4B78-8606-4E11A97BA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319741</xdr:colOff>
      <xdr:row>0</xdr:row>
      <xdr:rowOff>186952</xdr:rowOff>
    </xdr:from>
    <xdr:to>
      <xdr:col>19</xdr:col>
      <xdr:colOff>606799</xdr:colOff>
      <xdr:row>12</xdr:row>
      <xdr:rowOff>34178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8E639-678E-9E38-ABCD-8223A459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12</xdr:row>
      <xdr:rowOff>180975</xdr:rowOff>
    </xdr:from>
    <xdr:to>
      <xdr:col>20</xdr:col>
      <xdr:colOff>10833</xdr:colOff>
      <xdr:row>28</xdr:row>
      <xdr:rowOff>28201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3F226-3C0D-4913-881C-B3F4375CB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413191</xdr:colOff>
      <xdr:row>0</xdr:row>
      <xdr:rowOff>289681</xdr:rowOff>
    </xdr:from>
    <xdr:to>
      <xdr:col>20</xdr:col>
      <xdr:colOff>275919</xdr:colOff>
      <xdr:row>14</xdr:row>
      <xdr:rowOff>80691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2D6725-B48E-E4B4-5C45-5D4BEE47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435552</xdr:colOff>
      <xdr:row>15</xdr:row>
      <xdr:rowOff>61190</xdr:rowOff>
    </xdr:from>
    <xdr:to>
      <xdr:col>20</xdr:col>
      <xdr:colOff>295105</xdr:colOff>
      <xdr:row>32</xdr:row>
      <xdr:rowOff>45875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C61A25-BFFD-4B44-A4DA-82D08CD81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290045</xdr:colOff>
      <xdr:row>0</xdr:row>
      <xdr:rowOff>227666</xdr:rowOff>
    </xdr:from>
    <xdr:to>
      <xdr:col>19</xdr:col>
      <xdr:colOff>567578</xdr:colOff>
      <xdr:row>13</xdr:row>
      <xdr:rowOff>61632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5C7241-1496-C682-A7AF-446A8C28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14</xdr:row>
      <xdr:rowOff>12700</xdr:rowOff>
    </xdr:from>
    <xdr:to>
      <xdr:col>19</xdr:col>
      <xdr:colOff>547408</xdr:colOff>
      <xdr:row>30</xdr:row>
      <xdr:rowOff>40341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5B131D-B5CB-4948-9F44-BE0ACEFBE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about:blank" TargetMode="External"/><Relationship Id="rId9" Type="http://schemas.openxmlformats.org/officeDocument/2006/relationships/hyperlink" Target="http://www.ipeadata.gov.br/Default.aspx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4F27-4695-4819-9FED-55011877FEEB}">
  <dimension ref="A1:A2"/>
  <sheetViews>
    <sheetView tabSelected="1" workbookViewId="0">
      <selection activeCell="A4" sqref="A4"/>
    </sheetView>
  </sheetViews>
  <sheetFormatPr defaultRowHeight="15" x14ac:dyDescent="0.25"/>
  <cols>
    <col min="1" max="1" width="99" customWidth="1"/>
  </cols>
  <sheetData>
    <row r="1" spans="1:1" ht="24" customHeight="1" x14ac:dyDescent="0.25">
      <c r="A1" s="31" t="s">
        <v>42</v>
      </c>
    </row>
    <row r="2" spans="1:1" ht="60" x14ac:dyDescent="0.25">
      <c r="A2" s="4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570B-4BBC-4EEE-8BE2-B7288240C136}">
  <dimension ref="A1:L20"/>
  <sheetViews>
    <sheetView zoomScale="85" zoomScaleNormal="85" workbookViewId="0"/>
  </sheetViews>
  <sheetFormatPr defaultRowHeight="15" x14ac:dyDescent="0.25"/>
  <cols>
    <col min="1" max="1" width="17.42578125" bestFit="1" customWidth="1"/>
    <col min="2" max="2" width="15.140625" bestFit="1" customWidth="1"/>
    <col min="3" max="3" width="5.42578125" bestFit="1" customWidth="1"/>
    <col min="4" max="4" width="10" bestFit="1" customWidth="1"/>
    <col min="5" max="5" width="12.28515625" bestFit="1" customWidth="1"/>
    <col min="6" max="6" width="12.5703125" bestFit="1" customWidth="1"/>
    <col min="7" max="7" width="13.7109375" bestFit="1" customWidth="1"/>
    <col min="8" max="8" width="16" customWidth="1"/>
    <col min="9" max="10" width="10" bestFit="1" customWidth="1"/>
    <col min="11" max="12" width="12.14062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76</v>
      </c>
      <c r="B2" s="3" t="s">
        <v>28</v>
      </c>
      <c r="C2" s="3" t="s">
        <v>1</v>
      </c>
      <c r="D2" s="36">
        <v>3.0715013799077373</v>
      </c>
      <c r="E2" s="36">
        <v>2.3703581407530434</v>
      </c>
      <c r="F2" s="6">
        <v>1868149.08</v>
      </c>
      <c r="G2" s="6">
        <v>4556405</v>
      </c>
      <c r="H2" s="6">
        <v>2.4389943226586599</v>
      </c>
      <c r="I2" s="6">
        <f t="shared" ref="I2:I14" si="0">H2*D2</f>
        <v>7.491374427633211</v>
      </c>
      <c r="J2" s="6">
        <f>H2*E2</f>
        <v>5.7812900479644096</v>
      </c>
      <c r="K2" s="6">
        <f>I2/$I$2*100</f>
        <v>100</v>
      </c>
      <c r="L2" s="6">
        <f>J2/$J$2*100</f>
        <v>100</v>
      </c>
    </row>
    <row r="3" spans="1:12" x14ac:dyDescent="0.25">
      <c r="A3" s="3" t="s">
        <v>76</v>
      </c>
      <c r="B3" s="3" t="s">
        <v>28</v>
      </c>
      <c r="C3" s="3" t="s">
        <v>2</v>
      </c>
      <c r="D3" s="36">
        <v>2.8290499227514103</v>
      </c>
      <c r="E3" s="36">
        <v>2.2382985276232708</v>
      </c>
      <c r="F3" s="6">
        <v>1935806.04</v>
      </c>
      <c r="G3" s="6">
        <v>4995006</v>
      </c>
      <c r="H3" s="6">
        <v>2.580323594816349</v>
      </c>
      <c r="I3" s="6">
        <f t="shared" si="0"/>
        <v>7.2998642665888331</v>
      </c>
      <c r="J3" s="6">
        <f t="shared" ref="J3:J14" si="1">H3*E3</f>
        <v>5.7755345030690188</v>
      </c>
      <c r="K3" s="6">
        <f t="shared" ref="K3:K14" si="2">I3/$I$2*100</f>
        <v>97.443591120770051</v>
      </c>
      <c r="L3" s="6">
        <f t="shared" ref="L3:L14" si="3">J3/$J$2*100</f>
        <v>99.900445318473217</v>
      </c>
    </row>
    <row r="4" spans="1:12" x14ac:dyDescent="0.25">
      <c r="A4" s="3" t="s">
        <v>76</v>
      </c>
      <c r="B4" s="3" t="s">
        <v>28</v>
      </c>
      <c r="C4" s="3" t="s">
        <v>3</v>
      </c>
      <c r="D4" s="36">
        <v>2.8559230390773478</v>
      </c>
      <c r="E4" s="36">
        <v>2.1458139465279173</v>
      </c>
      <c r="F4" s="6">
        <v>2008210.68</v>
      </c>
      <c r="G4" s="6">
        <v>5345517</v>
      </c>
      <c r="H4" s="6">
        <v>2.6618307796271661</v>
      </c>
      <c r="I4" s="6">
        <f t="shared" si="0"/>
        <v>7.6019838496624423</v>
      </c>
      <c r="J4" s="6">
        <f t="shared" si="1"/>
        <v>5.7117936102212523</v>
      </c>
      <c r="K4" s="6">
        <f t="shared" si="2"/>
        <v>101.47649037032818</v>
      </c>
      <c r="L4" s="6">
        <f t="shared" si="3"/>
        <v>98.797907782405289</v>
      </c>
    </row>
    <row r="5" spans="1:12" x14ac:dyDescent="0.25">
      <c r="A5" s="3" t="s">
        <v>76</v>
      </c>
      <c r="B5" s="3" t="s">
        <v>28</v>
      </c>
      <c r="C5" s="3" t="s">
        <v>4</v>
      </c>
      <c r="D5" s="36">
        <v>2.5663558130317945</v>
      </c>
      <c r="E5" s="36">
        <v>2.0260730304295325</v>
      </c>
      <c r="F5" s="6">
        <v>2045432.97</v>
      </c>
      <c r="G5" s="6">
        <v>5735242</v>
      </c>
      <c r="H5" s="6">
        <v>2.8039256646967998</v>
      </c>
      <c r="I5" s="6">
        <f t="shared" si="0"/>
        <v>7.1958709289036706</v>
      </c>
      <c r="J5" s="6">
        <f t="shared" si="1"/>
        <v>5.6809581685713866</v>
      </c>
      <c r="K5" s="6">
        <f t="shared" si="2"/>
        <v>96.05541677853499</v>
      </c>
      <c r="L5" s="6">
        <f t="shared" si="3"/>
        <v>98.264541675636053</v>
      </c>
    </row>
    <row r="6" spans="1:12" x14ac:dyDescent="0.25">
      <c r="A6" s="3" t="s">
        <v>76</v>
      </c>
      <c r="B6" s="3" t="s">
        <v>28</v>
      </c>
      <c r="C6" s="3" t="s">
        <v>5</v>
      </c>
      <c r="D6" s="36">
        <v>2.4524708223778742</v>
      </c>
      <c r="E6" s="36">
        <v>1.9024159910136453</v>
      </c>
      <c r="F6" s="6">
        <v>2138232.6</v>
      </c>
      <c r="G6" s="6">
        <v>6358499</v>
      </c>
      <c r="H6" s="6">
        <v>2.973717171836217</v>
      </c>
      <c r="I6" s="6">
        <f t="shared" si="0"/>
        <v>7.2929545979323729</v>
      </c>
      <c r="J6" s="6">
        <f t="shared" si="1"/>
        <v>5.6572471004530911</v>
      </c>
      <c r="K6" s="6">
        <f>I6/$I$2*100</f>
        <v>97.351356128069995</v>
      </c>
      <c r="L6" s="6">
        <f t="shared" si="3"/>
        <v>97.854407122247849</v>
      </c>
    </row>
    <row r="7" spans="1:12" x14ac:dyDescent="0.25">
      <c r="A7" s="3" t="s">
        <v>76</v>
      </c>
      <c r="B7" s="3" t="s">
        <v>28</v>
      </c>
      <c r="C7" s="3" t="s">
        <v>6</v>
      </c>
      <c r="D7" s="36">
        <v>2.268682898067456</v>
      </c>
      <c r="E7" s="36">
        <v>1.7974451918118344</v>
      </c>
      <c r="F7" s="6">
        <v>2188003.23</v>
      </c>
      <c r="G7" s="6">
        <v>7461767</v>
      </c>
      <c r="H7" s="6">
        <v>3.4103089509607352</v>
      </c>
      <c r="I7" s="6">
        <f t="shared" si="0"/>
        <v>7.7369095941709869</v>
      </c>
      <c r="J7" s="6">
        <f>H7*E7</f>
        <v>6.1298434264972341</v>
      </c>
      <c r="K7" s="6">
        <f>I7/$I$2*100</f>
        <v>103.27757167806323</v>
      </c>
      <c r="L7" s="6">
        <f>J7/$J$2*100</f>
        <v>106.02898964834932</v>
      </c>
    </row>
    <row r="8" spans="1:12" x14ac:dyDescent="0.25">
      <c r="A8" s="3" t="s">
        <v>76</v>
      </c>
      <c r="B8" s="3" t="s">
        <v>28</v>
      </c>
      <c r="C8" s="3" t="s">
        <v>7</v>
      </c>
      <c r="D8" s="36">
        <v>2.1490103648500898</v>
      </c>
      <c r="E8" s="36">
        <v>1.697143982449093</v>
      </c>
      <c r="F8" s="6">
        <v>2276932.14</v>
      </c>
      <c r="G8" s="6">
        <v>8292213</v>
      </c>
      <c r="H8" s="6">
        <v>3.641835808071118</v>
      </c>
      <c r="I8" s="6">
        <f t="shared" si="0"/>
        <v>7.8263428986270345</v>
      </c>
      <c r="J8" s="6">
        <f t="shared" si="1"/>
        <v>6.1807197267355276</v>
      </c>
      <c r="K8" s="6">
        <f t="shared" si="2"/>
        <v>104.47138871818014</v>
      </c>
      <c r="L8" s="6">
        <f t="shared" si="3"/>
        <v>106.90900604289449</v>
      </c>
    </row>
    <row r="9" spans="1:12" x14ac:dyDescent="0.25">
      <c r="A9" s="3" t="s">
        <v>76</v>
      </c>
      <c r="B9" s="3" t="s">
        <v>28</v>
      </c>
      <c r="C9" s="3" t="s">
        <v>8</v>
      </c>
      <c r="D9" s="36">
        <v>2.0679312007890212</v>
      </c>
      <c r="E9" s="36">
        <v>1.5949102363021266</v>
      </c>
      <c r="F9" s="6">
        <v>2351031.48</v>
      </c>
      <c r="G9" s="6">
        <v>9346492</v>
      </c>
      <c r="H9" s="6">
        <v>3.9754856876693121</v>
      </c>
      <c r="I9" s="6">
        <f t="shared" si="0"/>
        <v>8.2210308918215684</v>
      </c>
      <c r="J9" s="6">
        <f t="shared" si="1"/>
        <v>6.3405428175363845</v>
      </c>
      <c r="K9" s="6">
        <f t="shared" si="2"/>
        <v>109.73995454688388</v>
      </c>
      <c r="L9" s="6">
        <f t="shared" si="3"/>
        <v>109.67349440924328</v>
      </c>
    </row>
    <row r="10" spans="1:12" x14ac:dyDescent="0.25">
      <c r="A10" s="3" t="s">
        <v>76</v>
      </c>
      <c r="B10" s="3" t="s">
        <v>28</v>
      </c>
      <c r="C10" s="3" t="s">
        <v>9</v>
      </c>
      <c r="D10" s="36">
        <v>1.8600722009446564</v>
      </c>
      <c r="E10" s="36">
        <v>1.4411405406181681</v>
      </c>
      <c r="F10" s="6">
        <v>2373986.79</v>
      </c>
      <c r="G10" s="6">
        <v>10493482</v>
      </c>
      <c r="H10" s="6">
        <v>4.4201939303967226</v>
      </c>
      <c r="I10" s="6">
        <f t="shared" si="0"/>
        <v>8.2218798527152437</v>
      </c>
      <c r="J10" s="6">
        <f t="shared" si="1"/>
        <v>6.3701206704890785</v>
      </c>
      <c r="K10" s="6">
        <f t="shared" si="2"/>
        <v>109.75128705871968</v>
      </c>
      <c r="L10" s="6">
        <f t="shared" si="3"/>
        <v>110.18510778112569</v>
      </c>
    </row>
    <row r="11" spans="1:12" x14ac:dyDescent="0.25">
      <c r="A11" s="3" t="s">
        <v>76</v>
      </c>
      <c r="B11" s="3" t="s">
        <v>28</v>
      </c>
      <c r="C11" s="3" t="s">
        <v>10</v>
      </c>
      <c r="D11" s="36">
        <v>1.7449001545708254</v>
      </c>
      <c r="E11" s="36">
        <v>1.3558571273103475</v>
      </c>
      <c r="F11" s="6">
        <v>2421024.48</v>
      </c>
      <c r="G11" s="6">
        <v>11549224</v>
      </c>
      <c r="H11" s="6">
        <v>4.7703871214057294</v>
      </c>
      <c r="I11" s="6">
        <f t="shared" si="0"/>
        <v>8.3238492255035315</v>
      </c>
      <c r="J11" s="6">
        <f t="shared" si="1"/>
        <v>6.4679633785874504</v>
      </c>
      <c r="K11" s="6">
        <f t="shared" si="2"/>
        <v>111.11244413040677</v>
      </c>
      <c r="L11" s="6">
        <f t="shared" si="3"/>
        <v>111.87751046783785</v>
      </c>
    </row>
    <row r="12" spans="1:12" x14ac:dyDescent="0.25">
      <c r="A12" s="3" t="s">
        <v>76</v>
      </c>
      <c r="B12" s="3" t="s">
        <v>28</v>
      </c>
      <c r="C12" s="3" t="s">
        <v>11</v>
      </c>
      <c r="D12" s="36">
        <v>1.7509776243120569</v>
      </c>
      <c r="E12" s="36">
        <v>1.317005466061532</v>
      </c>
      <c r="F12" s="6">
        <v>2655127.44</v>
      </c>
      <c r="G12" s="6">
        <v>13381177</v>
      </c>
      <c r="H12" s="6">
        <v>5.0397494291272134</v>
      </c>
      <c r="I12" s="6">
        <f t="shared" si="0"/>
        <v>8.8244884825412129</v>
      </c>
      <c r="J12" s="6">
        <f t="shared" si="1"/>
        <v>6.6373775457410256</v>
      </c>
      <c r="K12" s="6">
        <f t="shared" si="2"/>
        <v>117.79532004154782</v>
      </c>
      <c r="L12" s="6">
        <f t="shared" si="3"/>
        <v>114.80789738404569</v>
      </c>
    </row>
    <row r="13" spans="1:12" x14ac:dyDescent="0.25">
      <c r="A13" s="3" t="s">
        <v>76</v>
      </c>
      <c r="B13" s="3" t="s">
        <v>28</v>
      </c>
      <c r="C13" s="3" t="s">
        <v>12</v>
      </c>
      <c r="D13" s="36">
        <v>1.6390546156608037</v>
      </c>
      <c r="E13" s="36">
        <v>1.2694028588544886</v>
      </c>
      <c r="F13" s="6">
        <v>2790733.05</v>
      </c>
      <c r="G13" s="6">
        <v>14033274</v>
      </c>
      <c r="H13" s="6">
        <v>5.0285261071459351</v>
      </c>
      <c r="I13" s="6">
        <f t="shared" si="0"/>
        <v>8.2420289258883983</v>
      </c>
      <c r="J13" s="6">
        <f t="shared" si="1"/>
        <v>6.383225416235482</v>
      </c>
      <c r="K13" s="6">
        <f t="shared" si="2"/>
        <v>110.02025069640453</v>
      </c>
      <c r="L13" s="6">
        <f t="shared" si="3"/>
        <v>110.41178289407938</v>
      </c>
    </row>
    <row r="14" spans="1:12" x14ac:dyDescent="0.25">
      <c r="A14" s="3" t="s">
        <v>76</v>
      </c>
      <c r="B14" s="3" t="s">
        <v>28</v>
      </c>
      <c r="C14" s="3" t="s">
        <v>13</v>
      </c>
      <c r="D14" s="36">
        <v>1.5217405768743517</v>
      </c>
      <c r="E14" s="36">
        <v>1.2169522182479999</v>
      </c>
      <c r="F14" s="6">
        <v>2901105.9</v>
      </c>
      <c r="G14" s="6">
        <v>15166912</v>
      </c>
      <c r="H14" s="6">
        <v>5.2279759935685206</v>
      </c>
      <c r="I14" s="6">
        <f t="shared" si="0"/>
        <v>7.9556232043382229</v>
      </c>
      <c r="J14" s="6">
        <f t="shared" si="1"/>
        <v>6.3621969823205022</v>
      </c>
      <c r="K14" s="6">
        <f t="shared" si="2"/>
        <v>106.19711083980199</v>
      </c>
      <c r="L14" s="6">
        <f t="shared" si="3"/>
        <v>110.04805034060918</v>
      </c>
    </row>
    <row r="15" spans="1:12" x14ac:dyDescent="0.25">
      <c r="A15" s="3" t="s">
        <v>76</v>
      </c>
      <c r="B15" s="3" t="s">
        <v>28</v>
      </c>
      <c r="C15" s="3" t="s">
        <v>102</v>
      </c>
      <c r="D15" s="36">
        <v>1.2193199553320235</v>
      </c>
      <c r="E15" s="36">
        <v>1.1643247400000001</v>
      </c>
      <c r="F15" s="6">
        <v>3003223.86</v>
      </c>
      <c r="G15" s="6">
        <v>17837156</v>
      </c>
      <c r="H15" s="6">
        <v>5.939336137266837</v>
      </c>
      <c r="I15" s="6">
        <f t="shared" ref="I15:I16" si="4">H15*D15</f>
        <v>7.2419510735940724</v>
      </c>
      <c r="J15" s="6">
        <f t="shared" ref="J15:J16" si="5">H15*E15</f>
        <v>6.915316003795815</v>
      </c>
      <c r="K15" s="6">
        <f t="shared" ref="K15:K16" si="6">I15/$I$2*100</f>
        <v>96.670526130437452</v>
      </c>
      <c r="L15" s="6">
        <f t="shared" ref="L15:L16" si="7">J15/$J$2*100</f>
        <v>119.61544822043129</v>
      </c>
    </row>
    <row r="16" spans="1:12" x14ac:dyDescent="0.25">
      <c r="A16" s="3" t="s">
        <v>76</v>
      </c>
      <c r="B16" s="3" t="s">
        <v>28</v>
      </c>
      <c r="C16" s="3" t="s">
        <v>103</v>
      </c>
      <c r="D16" s="36">
        <v>1.0401624029494931</v>
      </c>
      <c r="E16" s="36">
        <v>1.0579000000000001</v>
      </c>
      <c r="F16" s="6">
        <v>3037735.26</v>
      </c>
      <c r="G16" s="6">
        <v>21875425</v>
      </c>
      <c r="H16" s="6">
        <v>7.2012282597661263</v>
      </c>
      <c r="I16" s="6">
        <f t="shared" si="4"/>
        <v>7.4904468908661306</v>
      </c>
      <c r="J16" s="6">
        <f t="shared" si="5"/>
        <v>7.6181793760065855</v>
      </c>
      <c r="K16" s="6">
        <f t="shared" si="6"/>
        <v>99.987618603554779</v>
      </c>
      <c r="L16" s="6">
        <f t="shared" si="7"/>
        <v>131.77300071095627</v>
      </c>
    </row>
    <row r="17" spans="1:12" x14ac:dyDescent="0.25">
      <c r="A17" s="3" t="s">
        <v>76</v>
      </c>
      <c r="B17" s="3" t="s">
        <v>28</v>
      </c>
      <c r="C17" s="3" t="s">
        <v>119</v>
      </c>
      <c r="D17" s="37">
        <v>1</v>
      </c>
      <c r="E17" s="36">
        <v>1</v>
      </c>
      <c r="F17" s="6">
        <v>3078535.32</v>
      </c>
      <c r="G17" s="6">
        <v>26059848</v>
      </c>
      <c r="H17" s="6">
        <v>8.4650151098477568</v>
      </c>
      <c r="I17" s="6">
        <f t="shared" ref="I17" si="8">H17*D17</f>
        <v>8.4650151098477568</v>
      </c>
      <c r="J17" s="6">
        <f t="shared" ref="J17" si="9">H17*E17</f>
        <v>8.4650151098477568</v>
      </c>
      <c r="K17" s="6">
        <f t="shared" ref="K17" si="10">I17/$I$2*100</f>
        <v>112.99682310128706</v>
      </c>
      <c r="L17" s="6">
        <f t="shared" ref="L17" si="11">J17/$J$2*100</f>
        <v>146.42086869224431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2442079.395</v>
      </c>
      <c r="G18" s="26">
        <f t="shared" ref="G18:L18" si="12">AVERAGE(G2:G17)</f>
        <v>11405477.4375</v>
      </c>
      <c r="H18" s="26">
        <f t="shared" si="12"/>
        <v>4.4111771293038249</v>
      </c>
      <c r="I18" s="26">
        <f t="shared" si="12"/>
        <v>7.8394758887896678</v>
      </c>
      <c r="J18" s="26">
        <f t="shared" si="12"/>
        <v>6.4048327427544987</v>
      </c>
      <c r="K18" s="26">
        <f t="shared" si="12"/>
        <v>104.6466968714369</v>
      </c>
      <c r="L18" s="26">
        <f t="shared" si="12"/>
        <v>110.7855286556612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414826.81733356486</v>
      </c>
      <c r="G19" s="26">
        <f t="shared" ref="G19:L19" si="13">_xlfn.STDEV.S(G2:G17)</f>
        <v>6342353.2305194419</v>
      </c>
      <c r="H19" s="26">
        <f t="shared" si="13"/>
        <v>1.7293639483703371</v>
      </c>
      <c r="I19" s="26">
        <f t="shared" si="13"/>
        <v>0.4989818263666233</v>
      </c>
      <c r="J19" s="26">
        <f t="shared" si="13"/>
        <v>0.75351131082896239</v>
      </c>
      <c r="K19" s="26">
        <f t="shared" si="13"/>
        <v>6.6607513906399287</v>
      </c>
      <c r="L19" s="26">
        <f t="shared" si="13"/>
        <v>13.033618873598302</v>
      </c>
    </row>
    <row r="20" spans="1:12" x14ac:dyDescent="0.25">
      <c r="D20" s="23"/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D50-3F43-417A-A401-447F0CE5B87A}">
  <dimension ref="A1:L19"/>
  <sheetViews>
    <sheetView zoomScale="85" zoomScaleNormal="85" workbookViewId="0"/>
  </sheetViews>
  <sheetFormatPr defaultRowHeight="15" x14ac:dyDescent="0.25"/>
  <cols>
    <col min="1" max="1" width="7" bestFit="1" customWidth="1"/>
    <col min="2" max="2" width="15.570312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3.7109375" bestFit="1" customWidth="1"/>
    <col min="7" max="7" width="13.42578125" bestFit="1" customWidth="1"/>
    <col min="8" max="8" width="13.85546875" bestFit="1" customWidth="1"/>
    <col min="9" max="10" width="10" bestFit="1" customWidth="1"/>
    <col min="11" max="11" width="12.140625" bestFit="1" customWidth="1"/>
    <col min="12" max="12" width="12.7109375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2" t="s">
        <v>77</v>
      </c>
      <c r="B2" s="2" t="s">
        <v>14</v>
      </c>
      <c r="C2" s="3" t="s">
        <v>1</v>
      </c>
      <c r="D2" s="36">
        <v>3.0715013799077373</v>
      </c>
      <c r="E2" s="36">
        <v>2.3703581407530434</v>
      </c>
      <c r="F2" s="16">
        <v>11060741</v>
      </c>
      <c r="G2" s="16">
        <v>4572156</v>
      </c>
      <c r="H2" s="6">
        <v>0.41336796513000351</v>
      </c>
      <c r="I2" s="16">
        <f t="shared" ref="I2:I14" si="0">H2*D2</f>
        <v>1.2696602753064592</v>
      </c>
      <c r="J2" s="16">
        <f>H2*E2</f>
        <v>0.97983012127242397</v>
      </c>
      <c r="K2" s="16">
        <f>I2/$I$2*100</f>
        <v>100</v>
      </c>
      <c r="L2" s="16">
        <f>J2/$J$2*100</f>
        <v>100</v>
      </c>
    </row>
    <row r="3" spans="1:12" x14ac:dyDescent="0.25">
      <c r="A3" s="2" t="s">
        <v>77</v>
      </c>
      <c r="B3" s="2" t="s">
        <v>14</v>
      </c>
      <c r="C3" s="3" t="s">
        <v>2</v>
      </c>
      <c r="D3" s="36">
        <v>2.8290499227514103</v>
      </c>
      <c r="E3" s="36">
        <v>2.2382985276232708</v>
      </c>
      <c r="F3" s="16">
        <v>12061465</v>
      </c>
      <c r="G3" s="16">
        <v>6998506</v>
      </c>
      <c r="H3" s="6">
        <v>0.58023681202905286</v>
      </c>
      <c r="I3" s="16">
        <f t="shared" si="0"/>
        <v>1.6415189082483166</v>
      </c>
      <c r="J3" s="16">
        <f t="shared" ref="J3:J14" si="1">H3*E3</f>
        <v>1.2987432020374496</v>
      </c>
      <c r="K3" s="16">
        <f>I3/$I$2*100</f>
        <v>129.2880418623873</v>
      </c>
      <c r="L3" s="16">
        <f t="shared" ref="L3:L14" si="2">J3/$J$2*100</f>
        <v>132.54779311651285</v>
      </c>
    </row>
    <row r="4" spans="1:12" x14ac:dyDescent="0.25">
      <c r="A4" s="2" t="s">
        <v>77</v>
      </c>
      <c r="B4" s="2" t="s">
        <v>14</v>
      </c>
      <c r="C4" s="3" t="s">
        <v>3</v>
      </c>
      <c r="D4" s="36">
        <v>2.8559230390773478</v>
      </c>
      <c r="E4" s="36">
        <v>2.1458139465279173</v>
      </c>
      <c r="F4" s="16">
        <v>12651144</v>
      </c>
      <c r="G4" s="16">
        <v>7070978</v>
      </c>
      <c r="H4" s="6">
        <v>0.55892004707242282</v>
      </c>
      <c r="I4" s="16">
        <f t="shared" si="0"/>
        <v>1.596232639436328</v>
      </c>
      <c r="J4" s="16">
        <f>H4*E4</f>
        <v>1.199338432002045</v>
      </c>
      <c r="K4" s="16">
        <f>I4/$I$2*100</f>
        <v>125.72123980574597</v>
      </c>
      <c r="L4" s="16">
        <f>J4/$J$2*100</f>
        <v>122.40269062606117</v>
      </c>
    </row>
    <row r="5" spans="1:12" x14ac:dyDescent="0.25">
      <c r="A5" s="2" t="s">
        <v>77</v>
      </c>
      <c r="B5" s="2" t="s">
        <v>14</v>
      </c>
      <c r="C5" s="3" t="s">
        <v>4</v>
      </c>
      <c r="D5" s="36">
        <v>2.5663558130317945</v>
      </c>
      <c r="E5" s="36">
        <v>2.0260730304295325</v>
      </c>
      <c r="F5" s="16">
        <v>11235986</v>
      </c>
      <c r="G5" s="16">
        <v>6242879</v>
      </c>
      <c r="H5" s="6">
        <v>0.55561470083711384</v>
      </c>
      <c r="I5" s="16">
        <f t="shared" si="0"/>
        <v>1.4259050172992485</v>
      </c>
      <c r="J5" s="16">
        <f t="shared" si="1"/>
        <v>1.1257159606762492</v>
      </c>
      <c r="K5" s="16">
        <f t="shared" ref="K5:K14" si="3">I5/$I$2*100</f>
        <v>112.30602744935658</v>
      </c>
      <c r="L5" s="16">
        <f t="shared" si="2"/>
        <v>114.88889106760421</v>
      </c>
    </row>
    <row r="6" spans="1:12" x14ac:dyDescent="0.25">
      <c r="A6" s="2" t="s">
        <v>77</v>
      </c>
      <c r="B6" s="2" t="s">
        <v>14</v>
      </c>
      <c r="C6" s="3" t="s">
        <v>5</v>
      </c>
      <c r="D6" s="36">
        <v>2.4524708223778742</v>
      </c>
      <c r="E6" s="36">
        <v>1.9024159910136453</v>
      </c>
      <c r="F6" s="16">
        <v>13476994</v>
      </c>
      <c r="G6" s="16">
        <v>5889804</v>
      </c>
      <c r="H6" s="6">
        <v>0.43702653573934958</v>
      </c>
      <c r="I6" s="16">
        <f t="shared" si="0"/>
        <v>1.0717948275056361</v>
      </c>
      <c r="J6" s="16">
        <f t="shared" si="1"/>
        <v>0.83140627008783496</v>
      </c>
      <c r="K6" s="16">
        <f t="shared" si="3"/>
        <v>84.415874730501116</v>
      </c>
      <c r="L6" s="16">
        <f t="shared" si="2"/>
        <v>84.852083237465365</v>
      </c>
    </row>
    <row r="7" spans="1:12" x14ac:dyDescent="0.25">
      <c r="A7" s="2" t="s">
        <v>77</v>
      </c>
      <c r="B7" s="2" t="s">
        <v>14</v>
      </c>
      <c r="C7" s="3" t="s">
        <v>6</v>
      </c>
      <c r="D7" s="36">
        <v>2.268682898067456</v>
      </c>
      <c r="E7" s="36">
        <v>1.7974451918118344</v>
      </c>
      <c r="F7" s="16">
        <v>11549881</v>
      </c>
      <c r="G7" s="16">
        <v>6290787</v>
      </c>
      <c r="H7" s="6">
        <v>0.54466249479107187</v>
      </c>
      <c r="I7" s="16">
        <f t="shared" si="0"/>
        <v>1.2356664871512597</v>
      </c>
      <c r="J7" s="16">
        <f t="shared" si="1"/>
        <v>0.97900098242245037</v>
      </c>
      <c r="K7" s="16">
        <f>I7/$I$2*100</f>
        <v>97.322607565476957</v>
      </c>
      <c r="L7" s="16">
        <f t="shared" si="2"/>
        <v>99.915379326275783</v>
      </c>
    </row>
    <row r="8" spans="1:12" x14ac:dyDescent="0.25">
      <c r="A8" s="2" t="s">
        <v>77</v>
      </c>
      <c r="B8" s="2" t="s">
        <v>14</v>
      </c>
      <c r="C8" s="3" t="s">
        <v>7</v>
      </c>
      <c r="D8" s="36">
        <v>2.1490103648500898</v>
      </c>
      <c r="E8" s="36">
        <v>1.697143982449093</v>
      </c>
      <c r="F8" s="16">
        <v>11782549</v>
      </c>
      <c r="G8" s="16">
        <v>7545033</v>
      </c>
      <c r="H8" s="6">
        <v>0.64035659855944582</v>
      </c>
      <c r="I8" s="16">
        <f t="shared" si="0"/>
        <v>1.3761329675043972</v>
      </c>
      <c r="J8" s="16">
        <f t="shared" si="1"/>
        <v>1.0867773478667331</v>
      </c>
      <c r="K8" s="16">
        <f t="shared" si="3"/>
        <v>108.385919782537</v>
      </c>
      <c r="L8" s="16">
        <f t="shared" si="2"/>
        <v>110.91487435142591</v>
      </c>
    </row>
    <row r="9" spans="1:12" x14ac:dyDescent="0.25">
      <c r="A9" s="2" t="s">
        <v>77</v>
      </c>
      <c r="B9" s="2" t="s">
        <v>14</v>
      </c>
      <c r="C9" s="3" t="s">
        <v>8</v>
      </c>
      <c r="D9" s="36">
        <v>2.0679312007890212</v>
      </c>
      <c r="E9" s="36">
        <v>1.5949102363021266</v>
      </c>
      <c r="F9" s="16">
        <v>12175602</v>
      </c>
      <c r="G9" s="16">
        <v>8365685</v>
      </c>
      <c r="H9" s="6">
        <v>0.68708594449785731</v>
      </c>
      <c r="I9" s="16">
        <f t="shared" si="0"/>
        <v>1.4208464622507129</v>
      </c>
      <c r="J9" s="16">
        <f t="shared" si="1"/>
        <v>1.0958404060989475</v>
      </c>
      <c r="K9" s="16">
        <f t="shared" si="3"/>
        <v>111.90760945149376</v>
      </c>
      <c r="L9" s="16">
        <f t="shared" si="2"/>
        <v>111.83983655002059</v>
      </c>
    </row>
    <row r="10" spans="1:12" x14ac:dyDescent="0.25">
      <c r="A10" s="2" t="s">
        <v>77</v>
      </c>
      <c r="B10" s="2" t="s">
        <v>14</v>
      </c>
      <c r="C10" s="3" t="s">
        <v>9</v>
      </c>
      <c r="D10" s="36">
        <v>1.8600722009446564</v>
      </c>
      <c r="E10" s="36">
        <v>1.4411405406181681</v>
      </c>
      <c r="F10" s="16">
        <v>12301201</v>
      </c>
      <c r="G10" s="16">
        <v>8662295</v>
      </c>
      <c r="H10" s="6">
        <v>0.70418286799801089</v>
      </c>
      <c r="I10" s="16">
        <f t="shared" si="0"/>
        <v>1.3098309771445806</v>
      </c>
      <c r="J10" s="16">
        <f t="shared" si="1"/>
        <v>1.0148264790807056</v>
      </c>
      <c r="K10" s="16">
        <f t="shared" si="3"/>
        <v>103.16389372963768</v>
      </c>
      <c r="L10" s="16">
        <f t="shared" si="2"/>
        <v>103.57167605368518</v>
      </c>
    </row>
    <row r="11" spans="1:12" x14ac:dyDescent="0.25">
      <c r="A11" s="2" t="s">
        <v>77</v>
      </c>
      <c r="B11" s="2" t="s">
        <v>14</v>
      </c>
      <c r="C11" s="3" t="s">
        <v>10</v>
      </c>
      <c r="D11" s="36">
        <v>1.7449001545708254</v>
      </c>
      <c r="E11" s="36">
        <v>1.3558571273103475</v>
      </c>
      <c r="F11" s="16">
        <v>10622189</v>
      </c>
      <c r="G11" s="16">
        <v>8725929</v>
      </c>
      <c r="H11" s="6">
        <v>0.82148124082521978</v>
      </c>
      <c r="I11" s="16">
        <f t="shared" si="0"/>
        <v>1.4334027440929593</v>
      </c>
      <c r="J11" s="16">
        <f t="shared" si="1"/>
        <v>1.1138111953246221</v>
      </c>
      <c r="K11" s="16">
        <f t="shared" si="3"/>
        <v>112.89655760451176</v>
      </c>
      <c r="L11" s="16">
        <f t="shared" si="2"/>
        <v>113.67390848101384</v>
      </c>
    </row>
    <row r="12" spans="1:12" x14ac:dyDescent="0.25">
      <c r="A12" s="2" t="s">
        <v>77</v>
      </c>
      <c r="B12" s="2" t="s">
        <v>14</v>
      </c>
      <c r="C12" s="3" t="s">
        <v>11</v>
      </c>
      <c r="D12" s="36">
        <v>1.7509776243120569</v>
      </c>
      <c r="E12" s="36">
        <v>1.317005466061532</v>
      </c>
      <c r="F12" s="16">
        <v>12464766</v>
      </c>
      <c r="G12" s="16">
        <v>9756866</v>
      </c>
      <c r="H12" s="6">
        <v>0.78275564900295758</v>
      </c>
      <c r="I12" s="16">
        <f t="shared" si="0"/>
        <v>1.370587626708041</v>
      </c>
      <c r="J12" s="16">
        <f t="shared" si="1"/>
        <v>1.0308934683274371</v>
      </c>
      <c r="K12" s="16">
        <f t="shared" si="3"/>
        <v>107.94916194233303</v>
      </c>
      <c r="L12" s="16">
        <f t="shared" si="2"/>
        <v>105.21144899982269</v>
      </c>
    </row>
    <row r="13" spans="1:12" x14ac:dyDescent="0.25">
      <c r="A13" s="2" t="s">
        <v>77</v>
      </c>
      <c r="B13" s="2" t="s">
        <v>14</v>
      </c>
      <c r="C13" s="3" t="s">
        <v>12</v>
      </c>
      <c r="D13" s="36">
        <v>1.6390546156608037</v>
      </c>
      <c r="E13" s="36">
        <v>1.2694028588544886</v>
      </c>
      <c r="F13" s="16">
        <v>11808412</v>
      </c>
      <c r="G13" s="16">
        <v>8691890</v>
      </c>
      <c r="H13" s="6">
        <v>0.73607611252046423</v>
      </c>
      <c r="I13" s="16">
        <f t="shared" si="0"/>
        <v>1.2064689497043279</v>
      </c>
      <c r="J13" s="16">
        <f t="shared" si="1"/>
        <v>0.93437712156797548</v>
      </c>
      <c r="K13" s="16">
        <f t="shared" si="3"/>
        <v>95.022973717368714</v>
      </c>
      <c r="L13" s="16">
        <f t="shared" si="2"/>
        <v>95.361134678588726</v>
      </c>
    </row>
    <row r="14" spans="1:12" x14ac:dyDescent="0.25">
      <c r="A14" s="2" t="s">
        <v>77</v>
      </c>
      <c r="B14" s="2" t="s">
        <v>14</v>
      </c>
      <c r="C14" s="3" t="s">
        <v>13</v>
      </c>
      <c r="D14" s="36">
        <v>1.5217405768743517</v>
      </c>
      <c r="E14" s="36">
        <v>1.2169522182479999</v>
      </c>
      <c r="F14" s="16">
        <v>10368639</v>
      </c>
      <c r="G14" s="16">
        <v>8765013</v>
      </c>
      <c r="H14" s="6">
        <v>0.84533881447700132</v>
      </c>
      <c r="I14" s="16">
        <f t="shared" si="0"/>
        <v>1.2863863751965126</v>
      </c>
      <c r="J14" s="16">
        <f t="shared" si="1"/>
        <v>1.0287369454489212</v>
      </c>
      <c r="K14" s="16">
        <f t="shared" si="3"/>
        <v>101.31736813503251</v>
      </c>
      <c r="L14" s="16">
        <f t="shared" si="2"/>
        <v>104.99135749296889</v>
      </c>
    </row>
    <row r="15" spans="1:12" x14ac:dyDescent="0.25">
      <c r="A15" s="2" t="s">
        <v>77</v>
      </c>
      <c r="B15" s="2" t="s">
        <v>14</v>
      </c>
      <c r="C15" s="3" t="s">
        <v>102</v>
      </c>
      <c r="D15" s="36">
        <v>1.2193199553320235</v>
      </c>
      <c r="E15" s="36">
        <v>1.1643247400000001</v>
      </c>
      <c r="F15" s="16">
        <v>11091011</v>
      </c>
      <c r="G15" s="16">
        <v>11631701</v>
      </c>
      <c r="H15" s="6">
        <v>1.0487502897616821</v>
      </c>
      <c r="I15" s="16">
        <f t="shared" ref="I15:I16" si="4">H15*D15</f>
        <v>1.2787621564666609</v>
      </c>
      <c r="J15" s="16">
        <f t="shared" ref="J15:J16" si="5">H15*E15</f>
        <v>1.2210859084516952</v>
      </c>
      <c r="K15" s="16">
        <f t="shared" ref="K15:K16" si="6">I15/$I$2*100</f>
        <v>100.71687531989649</v>
      </c>
      <c r="L15" s="16">
        <f t="shared" ref="L15:L16" si="7">J15/$J$2*100</f>
        <v>124.6222056192733</v>
      </c>
    </row>
    <row r="16" spans="1:12" x14ac:dyDescent="0.25">
      <c r="A16" s="2" t="s">
        <v>77</v>
      </c>
      <c r="B16" s="2" t="s">
        <v>14</v>
      </c>
      <c r="C16" s="3" t="s">
        <v>103</v>
      </c>
      <c r="D16" s="36">
        <v>1.0401624029494931</v>
      </c>
      <c r="E16" s="36">
        <v>1.0579000000000001</v>
      </c>
      <c r="F16" s="16">
        <v>11660605</v>
      </c>
      <c r="G16" s="16">
        <v>19138477</v>
      </c>
      <c r="H16" s="6">
        <v>1.641293655003321</v>
      </c>
      <c r="I16" s="16">
        <f t="shared" si="4"/>
        <v>1.7072119521340108</v>
      </c>
      <c r="J16" s="16">
        <f t="shared" si="5"/>
        <v>1.7363245576280135</v>
      </c>
      <c r="K16" s="16">
        <f t="shared" si="6"/>
        <v>134.46210654436197</v>
      </c>
      <c r="L16" s="16">
        <f t="shared" si="7"/>
        <v>177.20669327589081</v>
      </c>
    </row>
    <row r="17" spans="1:12" x14ac:dyDescent="0.25">
      <c r="A17" s="2" t="s">
        <v>77</v>
      </c>
      <c r="B17" s="2" t="s">
        <v>14</v>
      </c>
      <c r="C17" s="3" t="s">
        <v>119</v>
      </c>
      <c r="D17" s="36">
        <v>1</v>
      </c>
      <c r="E17" s="36">
        <v>1</v>
      </c>
      <c r="F17" s="16">
        <v>10776268</v>
      </c>
      <c r="G17" s="16">
        <v>15530452</v>
      </c>
      <c r="H17" s="6">
        <v>1.441171656087247</v>
      </c>
      <c r="I17" s="16">
        <f t="shared" ref="I17" si="8">H17*D17</f>
        <v>1.441171656087247</v>
      </c>
      <c r="J17" s="16">
        <f t="shared" ref="J17" si="9">H17*E17</f>
        <v>1.441171656087247</v>
      </c>
      <c r="K17" s="16">
        <f t="shared" ref="K17" si="10">I17/$I$2*100</f>
        <v>113.50844663856164</v>
      </c>
      <c r="L17" s="16">
        <f t="shared" ref="L17" si="11">J17/$J$2*100</f>
        <v>147.08382859425845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11692965.8125</v>
      </c>
      <c r="G18" s="26">
        <f t="shared" ref="G18:L18" si="12">AVERAGE(G2:G17)</f>
        <v>8992403.1875</v>
      </c>
      <c r="H18" s="26">
        <f t="shared" si="12"/>
        <v>0.77739508652076383</v>
      </c>
      <c r="I18" s="26">
        <f t="shared" si="12"/>
        <v>1.3794737513897937</v>
      </c>
      <c r="J18" s="26">
        <f t="shared" si="12"/>
        <v>1.1323675033987968</v>
      </c>
      <c r="K18" s="26">
        <f t="shared" si="12"/>
        <v>108.64904401745015</v>
      </c>
      <c r="L18" s="26">
        <f t="shared" si="12"/>
        <v>115.56773759192924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824205.39949911507</v>
      </c>
      <c r="G19" s="26">
        <f t="shared" ref="G19:L19" si="13">_xlfn.STDEV.S(G2:G17)</f>
        <v>3721466.2333562248</v>
      </c>
      <c r="H19" s="26">
        <f t="shared" si="13"/>
        <v>0.34053538134194383</v>
      </c>
      <c r="I19" s="26">
        <f t="shared" si="13"/>
        <v>0.16627923798260427</v>
      </c>
      <c r="J19" s="26">
        <f t="shared" si="13"/>
        <v>0.21838517886803349</v>
      </c>
      <c r="K19" s="26">
        <f t="shared" si="13"/>
        <v>13.096356656702442</v>
      </c>
      <c r="L19" s="26">
        <f t="shared" si="13"/>
        <v>22.288065464290181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9643-5DC8-4EC0-B308-D6DA0A10ACA1}">
  <dimension ref="A1:L19"/>
  <sheetViews>
    <sheetView zoomScale="85" zoomScaleNormal="85" workbookViewId="0"/>
  </sheetViews>
  <sheetFormatPr defaultRowHeight="15" x14ac:dyDescent="0.25"/>
  <cols>
    <col min="1" max="1" width="7.42578125" bestFit="1" customWidth="1"/>
    <col min="2" max="2" width="14.4257812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2.5703125" bestFit="1" customWidth="1"/>
    <col min="7" max="7" width="13.42578125" bestFit="1" customWidth="1"/>
    <col min="8" max="8" width="13.85546875" bestFit="1" customWidth="1"/>
    <col min="9" max="10" width="10" bestFit="1" customWidth="1"/>
    <col min="11" max="11" width="12.140625" bestFit="1" customWidth="1"/>
    <col min="12" max="12" width="12.140625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78</v>
      </c>
      <c r="B2" s="3" t="s">
        <v>15</v>
      </c>
      <c r="C2" s="3" t="s">
        <v>1</v>
      </c>
      <c r="D2" s="36">
        <v>3.0715013799077373</v>
      </c>
      <c r="E2" s="36">
        <v>2.3703581407530434</v>
      </c>
      <c r="F2" s="6">
        <v>7098353</v>
      </c>
      <c r="G2" s="6">
        <v>2910157</v>
      </c>
      <c r="H2" s="6">
        <v>0.40997637057497699</v>
      </c>
      <c r="I2" s="16">
        <f t="shared" ref="I2:I14" si="0">H2*D2</f>
        <v>1.2592429879506077</v>
      </c>
      <c r="J2" s="16">
        <f>H2*E2</f>
        <v>0.97179082750878321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78</v>
      </c>
      <c r="B3" s="3" t="s">
        <v>15</v>
      </c>
      <c r="C3" s="3" t="s">
        <v>2</v>
      </c>
      <c r="D3" s="36">
        <v>2.8290499227514103</v>
      </c>
      <c r="E3" s="36">
        <v>2.2382985276232708</v>
      </c>
      <c r="F3" s="6">
        <v>6998150</v>
      </c>
      <c r="G3" s="6">
        <v>3165312</v>
      </c>
      <c r="H3" s="6">
        <v>0.45230696684123661</v>
      </c>
      <c r="I3" s="16">
        <f t="shared" si="0"/>
        <v>1.2795989896021251</v>
      </c>
      <c r="J3" s="16">
        <f t="shared" ref="J3:J14" si="1">H3*E3</f>
        <v>1.0123980179144874</v>
      </c>
      <c r="K3" s="16">
        <f t="shared" ref="K3:K14" si="2">I3/$I$2*100</f>
        <v>101.61652690118579</v>
      </c>
      <c r="L3" s="16">
        <f t="shared" ref="L3:L14" si="3">J3/$J$2*100</f>
        <v>104.17859371134443</v>
      </c>
    </row>
    <row r="4" spans="1:12" x14ac:dyDescent="0.25">
      <c r="A4" s="3" t="s">
        <v>78</v>
      </c>
      <c r="B4" s="3" t="s">
        <v>15</v>
      </c>
      <c r="C4" s="3" t="s">
        <v>3</v>
      </c>
      <c r="D4" s="36">
        <v>2.8559230390773478</v>
      </c>
      <c r="E4" s="36">
        <v>2.1458139465279173</v>
      </c>
      <c r="F4" s="6">
        <v>6783490</v>
      </c>
      <c r="G4" s="6">
        <v>3160292</v>
      </c>
      <c r="H4" s="6">
        <v>0.46587995264974219</v>
      </c>
      <c r="I4" s="16">
        <f t="shared" si="0"/>
        <v>1.3305172902166627</v>
      </c>
      <c r="J4" s="16">
        <f t="shared" si="1"/>
        <v>0.99969169980358252</v>
      </c>
      <c r="K4" s="16">
        <f t="shared" si="2"/>
        <v>105.66009125705375</v>
      </c>
      <c r="L4" s="16">
        <f t="shared" si="3"/>
        <v>102.87107796297317</v>
      </c>
    </row>
    <row r="5" spans="1:12" x14ac:dyDescent="0.25">
      <c r="A5" s="3" t="s">
        <v>78</v>
      </c>
      <c r="B5" s="3" t="s">
        <v>15</v>
      </c>
      <c r="C5" s="3" t="s">
        <v>4</v>
      </c>
      <c r="D5" s="36">
        <v>2.5663558130317945</v>
      </c>
      <c r="E5" s="36">
        <v>2.0260730304295325</v>
      </c>
      <c r="F5" s="6">
        <v>6969306</v>
      </c>
      <c r="G5" s="6">
        <v>3792780</v>
      </c>
      <c r="H5" s="6">
        <v>0.54421200618827759</v>
      </c>
      <c r="I5" s="16">
        <f t="shared" si="0"/>
        <v>1.3966416456029811</v>
      </c>
      <c r="J5" s="16">
        <f>H5*E5</f>
        <v>1.1026132685740191</v>
      </c>
      <c r="K5" s="16">
        <f>I5/$I$2*100</f>
        <v>110.91121085978703</v>
      </c>
      <c r="L5" s="16">
        <f>J5/$J$2*100</f>
        <v>113.46199587009926</v>
      </c>
    </row>
    <row r="6" spans="1:12" x14ac:dyDescent="0.25">
      <c r="A6" s="3" t="s">
        <v>78</v>
      </c>
      <c r="B6" s="3" t="s">
        <v>15</v>
      </c>
      <c r="C6" s="3" t="s">
        <v>5</v>
      </c>
      <c r="D6" s="36">
        <v>2.4524708223778742</v>
      </c>
      <c r="E6" s="36">
        <v>1.9024159910136453</v>
      </c>
      <c r="F6" s="6">
        <v>7329471</v>
      </c>
      <c r="G6" s="6">
        <v>4374270</v>
      </c>
      <c r="H6" s="6">
        <v>0.59680569034245445</v>
      </c>
      <c r="I6" s="16">
        <f t="shared" si="0"/>
        <v>1.4636485421939542</v>
      </c>
      <c r="J6" s="16">
        <f t="shared" si="1"/>
        <v>1.1353726888354232</v>
      </c>
      <c r="K6" s="16">
        <f t="shared" si="2"/>
        <v>116.23241552259999</v>
      </c>
      <c r="L6" s="16">
        <f t="shared" si="3"/>
        <v>116.83303203694435</v>
      </c>
    </row>
    <row r="7" spans="1:12" x14ac:dyDescent="0.25">
      <c r="A7" s="3" t="s">
        <v>78</v>
      </c>
      <c r="B7" s="3" t="s">
        <v>15</v>
      </c>
      <c r="C7" s="3" t="s">
        <v>6</v>
      </c>
      <c r="D7" s="36">
        <v>2.268682898067456</v>
      </c>
      <c r="E7" s="36">
        <v>1.7974451918118344</v>
      </c>
      <c r="F7" s="6">
        <v>6902184</v>
      </c>
      <c r="G7" s="6">
        <v>4396349</v>
      </c>
      <c r="H7" s="6">
        <v>0.63695042033072435</v>
      </c>
      <c r="I7" s="16">
        <f t="shared" si="0"/>
        <v>1.4450385255211919</v>
      </c>
      <c r="J7" s="16">
        <f t="shared" si="1"/>
        <v>1.1448834704459874</v>
      </c>
      <c r="K7" s="16">
        <f t="shared" si="2"/>
        <v>114.75454216131571</v>
      </c>
      <c r="L7" s="16">
        <f t="shared" si="3"/>
        <v>117.81171812260594</v>
      </c>
    </row>
    <row r="8" spans="1:12" x14ac:dyDescent="0.25">
      <c r="A8" s="3" t="s">
        <v>78</v>
      </c>
      <c r="B8" s="3" t="s">
        <v>15</v>
      </c>
      <c r="C8" s="3" t="s">
        <v>7</v>
      </c>
      <c r="D8" s="36">
        <v>2.1490103648500898</v>
      </c>
      <c r="E8" s="36">
        <v>1.697143982449093</v>
      </c>
      <c r="F8" s="6">
        <v>6892622</v>
      </c>
      <c r="G8" s="6">
        <v>5114223</v>
      </c>
      <c r="H8" s="6">
        <v>0.74198512554438645</v>
      </c>
      <c r="I8" s="16">
        <f t="shared" si="0"/>
        <v>1.5945337253594816</v>
      </c>
      <c r="J8" s="16">
        <f t="shared" si="1"/>
        <v>1.2592555908843903</v>
      </c>
      <c r="K8" s="16">
        <f>I8/$I$2*100</f>
        <v>126.62637319541898</v>
      </c>
      <c r="L8" s="16">
        <f t="shared" si="3"/>
        <v>129.58092989131544</v>
      </c>
    </row>
    <row r="9" spans="1:12" x14ac:dyDescent="0.25">
      <c r="A9" s="3" t="s">
        <v>78</v>
      </c>
      <c r="B9" s="3" t="s">
        <v>15</v>
      </c>
      <c r="C9" s="3" t="s">
        <v>8</v>
      </c>
      <c r="D9" s="36">
        <v>2.0679312007890212</v>
      </c>
      <c r="E9" s="36">
        <v>1.5949102363021266</v>
      </c>
      <c r="F9" s="6">
        <v>6953747</v>
      </c>
      <c r="G9" s="6">
        <v>5579450</v>
      </c>
      <c r="H9" s="6">
        <v>0.80236597621397499</v>
      </c>
      <c r="I9" s="16">
        <f t="shared" si="0"/>
        <v>1.6592376366644204</v>
      </c>
      <c r="J9" s="16">
        <f t="shared" si="1"/>
        <v>1.2797017087242173</v>
      </c>
      <c r="K9" s="16">
        <f>I9/$I$2*100</f>
        <v>131.76469136943899</v>
      </c>
      <c r="L9" s="16">
        <f t="shared" si="3"/>
        <v>131.68489272581152</v>
      </c>
    </row>
    <row r="10" spans="1:12" x14ac:dyDescent="0.25">
      <c r="A10" s="3" t="s">
        <v>78</v>
      </c>
      <c r="B10" s="3" t="s">
        <v>15</v>
      </c>
      <c r="C10" s="3" t="s">
        <v>9</v>
      </c>
      <c r="D10" s="36">
        <v>1.8600722009446564</v>
      </c>
      <c r="E10" s="36">
        <v>1.4411405406181681</v>
      </c>
      <c r="F10" s="6">
        <v>6859227</v>
      </c>
      <c r="G10" s="6">
        <v>5805673</v>
      </c>
      <c r="H10" s="6">
        <v>0.84640339210234627</v>
      </c>
      <c r="I10" s="16">
        <f t="shared" si="0"/>
        <v>1.5743714204348342</v>
      </c>
      <c r="J10" s="16">
        <f t="shared" si="1"/>
        <v>1.2197862420754266</v>
      </c>
      <c r="K10" s="16">
        <f t="shared" si="2"/>
        <v>125.02522829188763</v>
      </c>
      <c r="L10" s="16">
        <f t="shared" si="3"/>
        <v>125.5194232695515</v>
      </c>
    </row>
    <row r="11" spans="1:12" x14ac:dyDescent="0.25">
      <c r="A11" s="3" t="s">
        <v>78</v>
      </c>
      <c r="B11" s="3" t="s">
        <v>15</v>
      </c>
      <c r="C11" s="3" t="s">
        <v>10</v>
      </c>
      <c r="D11" s="36">
        <v>1.7449001545708254</v>
      </c>
      <c r="E11" s="36">
        <v>1.3558571273103475</v>
      </c>
      <c r="F11" s="6">
        <v>6625211</v>
      </c>
      <c r="G11" s="6">
        <v>8123040</v>
      </c>
      <c r="H11" s="6">
        <v>1.226080195785463</v>
      </c>
      <c r="I11" s="16">
        <f t="shared" si="0"/>
        <v>2.1393875231422821</v>
      </c>
      <c r="J11" s="16">
        <f t="shared" si="1"/>
        <v>1.6623895721097863</v>
      </c>
      <c r="K11" s="16">
        <f t="shared" si="2"/>
        <v>169.89473386896452</v>
      </c>
      <c r="L11" s="16">
        <f t="shared" si="3"/>
        <v>171.06454651062876</v>
      </c>
    </row>
    <row r="12" spans="1:12" x14ac:dyDescent="0.25">
      <c r="A12" s="3" t="s">
        <v>78</v>
      </c>
      <c r="B12" s="3" t="s">
        <v>15</v>
      </c>
      <c r="C12" s="3" t="s">
        <v>11</v>
      </c>
      <c r="D12" s="36">
        <v>1.7509776243120569</v>
      </c>
      <c r="E12" s="36">
        <v>1.317005466061532</v>
      </c>
      <c r="F12" s="6">
        <v>6584967</v>
      </c>
      <c r="G12" s="6">
        <v>7929838</v>
      </c>
      <c r="H12" s="6">
        <v>1.204233521595476</v>
      </c>
      <c r="I12" s="16">
        <f t="shared" si="0"/>
        <v>2.108585950760189</v>
      </c>
      <c r="J12" s="16">
        <f t="shared" si="1"/>
        <v>1.58598213035577</v>
      </c>
      <c r="K12" s="16">
        <f t="shared" si="2"/>
        <v>167.44869504430352</v>
      </c>
      <c r="L12" s="16">
        <f t="shared" si="3"/>
        <v>163.20200659039824</v>
      </c>
    </row>
    <row r="13" spans="1:12" x14ac:dyDescent="0.25">
      <c r="A13" s="3" t="s">
        <v>78</v>
      </c>
      <c r="B13" s="3" t="s">
        <v>15</v>
      </c>
      <c r="C13" s="3" t="s">
        <v>12</v>
      </c>
      <c r="D13" s="36">
        <v>1.6390546156608037</v>
      </c>
      <c r="E13" s="36">
        <v>1.2694028588544886</v>
      </c>
      <c r="F13" s="6">
        <v>6723590</v>
      </c>
      <c r="G13" s="6">
        <v>6946046</v>
      </c>
      <c r="H13" s="6">
        <v>1.033085896076352</v>
      </c>
      <c r="I13" s="16">
        <f t="shared" si="0"/>
        <v>1.6932842063380222</v>
      </c>
      <c r="J13" s="16">
        <f t="shared" si="1"/>
        <v>1.3114021899215724</v>
      </c>
      <c r="K13" s="16">
        <f t="shared" si="2"/>
        <v>134.46842448523836</v>
      </c>
      <c r="L13" s="16">
        <f t="shared" si="3"/>
        <v>134.94696109484732</v>
      </c>
    </row>
    <row r="14" spans="1:12" x14ac:dyDescent="0.25">
      <c r="A14" s="3" t="s">
        <v>78</v>
      </c>
      <c r="B14" s="3" t="s">
        <v>15</v>
      </c>
      <c r="C14" s="3" t="s">
        <v>13</v>
      </c>
      <c r="D14" s="36">
        <v>1.5217405768743517</v>
      </c>
      <c r="E14" s="36">
        <v>1.2169522182479999</v>
      </c>
      <c r="F14" s="6">
        <v>6831874</v>
      </c>
      <c r="G14" s="6">
        <v>7545369</v>
      </c>
      <c r="H14" s="6">
        <v>1.1044362059370529</v>
      </c>
      <c r="I14" s="16">
        <f t="shared" si="0"/>
        <v>1.6806653891435712</v>
      </c>
      <c r="J14" s="16">
        <f t="shared" si="1"/>
        <v>1.3440460907285015</v>
      </c>
      <c r="K14" s="16">
        <f t="shared" si="2"/>
        <v>133.46632899491621</v>
      </c>
      <c r="L14" s="16">
        <f t="shared" si="3"/>
        <v>138.30610998603544</v>
      </c>
    </row>
    <row r="15" spans="1:12" x14ac:dyDescent="0.25">
      <c r="A15" s="3" t="s">
        <v>78</v>
      </c>
      <c r="B15" s="3" t="s">
        <v>15</v>
      </c>
      <c r="C15" s="3" t="s">
        <v>102</v>
      </c>
      <c r="D15" s="36">
        <v>1.2193199553320235</v>
      </c>
      <c r="E15" s="36">
        <v>1.1643247400000001</v>
      </c>
      <c r="F15" s="6">
        <v>6593437</v>
      </c>
      <c r="G15" s="6">
        <v>8568577</v>
      </c>
      <c r="H15" s="6">
        <v>1.2995615185221301</v>
      </c>
      <c r="I15" s="16">
        <f t="shared" ref="I15:I16" si="4">H15*D15</f>
        <v>1.5845812927156204</v>
      </c>
      <c r="J15" s="16">
        <f t="shared" ref="J15:J16" si="5">H15*E15</f>
        <v>1.5131116271672844</v>
      </c>
      <c r="K15" s="16">
        <f t="shared" ref="K15:K16" si="6">I15/$I$2*100</f>
        <v>125.83602274367192</v>
      </c>
      <c r="L15" s="16">
        <f t="shared" ref="L15:L16" si="7">J15/$J$2*100</f>
        <v>155.70342756230724</v>
      </c>
    </row>
    <row r="16" spans="1:12" x14ac:dyDescent="0.25">
      <c r="A16" s="3" t="s">
        <v>78</v>
      </c>
      <c r="B16" s="3" t="s">
        <v>15</v>
      </c>
      <c r="C16" s="3" t="s">
        <v>103</v>
      </c>
      <c r="D16" s="36">
        <v>1.0401624029494931</v>
      </c>
      <c r="E16" s="36">
        <v>1.0579000000000001</v>
      </c>
      <c r="F16" s="6">
        <v>6803350</v>
      </c>
      <c r="G16" s="6">
        <v>9993648</v>
      </c>
      <c r="H16" s="6">
        <v>1.4689304533795851</v>
      </c>
      <c r="I16" s="16">
        <f t="shared" si="4"/>
        <v>1.5279262301529977</v>
      </c>
      <c r="J16" s="16">
        <f t="shared" si="5"/>
        <v>1.5539815266302632</v>
      </c>
      <c r="K16" s="16">
        <f t="shared" si="6"/>
        <v>121.3368861112077</v>
      </c>
      <c r="L16" s="16">
        <f t="shared" si="7"/>
        <v>159.90905477199701</v>
      </c>
    </row>
    <row r="17" spans="1:12" x14ac:dyDescent="0.25">
      <c r="A17" s="3" t="s">
        <v>78</v>
      </c>
      <c r="B17" s="3" t="s">
        <v>15</v>
      </c>
      <c r="C17" s="3" t="s">
        <v>119</v>
      </c>
      <c r="D17" s="36">
        <v>1</v>
      </c>
      <c r="E17" s="36">
        <v>1</v>
      </c>
      <c r="F17" s="6">
        <v>6854222</v>
      </c>
      <c r="G17" s="6">
        <v>11918249</v>
      </c>
      <c r="H17" s="6">
        <v>1.7388186434580031</v>
      </c>
      <c r="I17" s="16">
        <f t="shared" ref="I17" si="8">H17*D17</f>
        <v>1.7388186434580031</v>
      </c>
      <c r="J17" s="16">
        <f t="shared" ref="J17" si="9">H17*E17</f>
        <v>1.7388186434580031</v>
      </c>
      <c r="K17" s="16">
        <f t="shared" ref="K17" si="10">I17/$I$2*100</f>
        <v>138.08444121558261</v>
      </c>
      <c r="L17" s="16">
        <f t="shared" ref="L17" si="11">J17/$J$2*100</f>
        <v>178.92931217672842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6862700.0625</v>
      </c>
      <c r="G18" s="26">
        <f t="shared" ref="G18:L18" si="12">AVERAGE(G2:G17)</f>
        <v>6207704.5625</v>
      </c>
      <c r="H18" s="26">
        <f t="shared" si="12"/>
        <v>0.91075202097138652</v>
      </c>
      <c r="I18" s="26">
        <f t="shared" si="12"/>
        <v>1.5922549999535587</v>
      </c>
      <c r="J18" s="26">
        <f t="shared" si="12"/>
        <v>1.3022015809460936</v>
      </c>
      <c r="K18" s="26">
        <f t="shared" si="12"/>
        <v>126.4454132514108</v>
      </c>
      <c r="L18" s="26">
        <f t="shared" si="12"/>
        <v>134.00019264272427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191500.13749393454</v>
      </c>
      <c r="G19" s="26">
        <f t="shared" ref="G19:L19" si="13">_xlfn.STDEV.S(G2:G17)</f>
        <v>2647379.0127840028</v>
      </c>
      <c r="H19" s="26">
        <f t="shared" si="13"/>
        <v>0.39979859334957751</v>
      </c>
      <c r="I19" s="26">
        <f t="shared" si="13"/>
        <v>0.25404709775281187</v>
      </c>
      <c r="J19" s="26">
        <f t="shared" si="13"/>
        <v>0.24451883398673419</v>
      </c>
      <c r="K19" s="26">
        <f t="shared" si="13"/>
        <v>20.174589033548251</v>
      </c>
      <c r="L19" s="26">
        <f t="shared" si="13"/>
        <v>25.161673383310724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2C9B-ABB5-4C19-BBEF-B10F849CDDE8}">
  <dimension ref="A1:L19"/>
  <sheetViews>
    <sheetView zoomScale="85" zoomScaleNormal="85" workbookViewId="0"/>
  </sheetViews>
  <sheetFormatPr defaultRowHeight="15" x14ac:dyDescent="0.25"/>
  <cols>
    <col min="1" max="1" width="7" bestFit="1" customWidth="1"/>
    <col min="2" max="2" width="13.710937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2.5703125" bestFit="1" customWidth="1"/>
    <col min="7" max="7" width="13.42578125" bestFit="1" customWidth="1"/>
    <col min="8" max="8" width="13.85546875" bestFit="1" customWidth="1"/>
    <col min="9" max="10" width="10" bestFit="1" customWidth="1"/>
    <col min="11" max="12" width="12.14062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79</v>
      </c>
      <c r="B2" s="3" t="s">
        <v>16</v>
      </c>
      <c r="C2" s="3" t="s">
        <v>1</v>
      </c>
      <c r="D2" s="36">
        <v>3.0715013799077373</v>
      </c>
      <c r="E2" s="36">
        <v>2.3703581407530434</v>
      </c>
      <c r="F2" s="6">
        <v>3550511</v>
      </c>
      <c r="G2" s="6">
        <v>2036223</v>
      </c>
      <c r="H2" s="6">
        <v>0.57350139177149428</v>
      </c>
      <c r="I2" s="16">
        <f t="shared" ref="I2:I14" si="0">H2*D2</f>
        <v>1.7615103162051526</v>
      </c>
      <c r="J2" s="16">
        <f>H2*E2</f>
        <v>1.359403692718762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79</v>
      </c>
      <c r="B3" s="3" t="s">
        <v>16</v>
      </c>
      <c r="C3" s="3" t="s">
        <v>2</v>
      </c>
      <c r="D3" s="36">
        <v>2.8290499227514103</v>
      </c>
      <c r="E3" s="36">
        <v>2.2382985276232708</v>
      </c>
      <c r="F3" s="6">
        <v>3676938</v>
      </c>
      <c r="G3" s="6">
        <v>2261869</v>
      </c>
      <c r="H3" s="6">
        <v>0.61515016026922398</v>
      </c>
      <c r="I3" s="16">
        <f t="shared" si="0"/>
        <v>1.7402905133901658</v>
      </c>
      <c r="J3" s="16">
        <f t="shared" ref="J3:J14" si="1">H3*E3</f>
        <v>1.3768896979978231</v>
      </c>
      <c r="K3" s="16">
        <f t="shared" ref="K3:K14" si="2">I3/$I$2*100</f>
        <v>98.795363125621606</v>
      </c>
      <c r="L3" s="16">
        <f t="shared" ref="L3:L14" si="3">J3/$J$2*100</f>
        <v>101.28629967482945</v>
      </c>
    </row>
    <row r="4" spans="1:12" x14ac:dyDescent="0.25">
      <c r="A4" s="3" t="s">
        <v>79</v>
      </c>
      <c r="B4" s="3" t="s">
        <v>16</v>
      </c>
      <c r="C4" s="3" t="s">
        <v>3</v>
      </c>
      <c r="D4" s="36">
        <v>2.8559230390773478</v>
      </c>
      <c r="E4" s="36">
        <v>2.1458139465279173</v>
      </c>
      <c r="F4" s="6">
        <v>3443712</v>
      </c>
      <c r="G4" s="6">
        <v>2673617</v>
      </c>
      <c r="H4" s="6">
        <v>0.77637647979854296</v>
      </c>
      <c r="I4" s="16">
        <f t="shared" si="0"/>
        <v>2.2172714756544281</v>
      </c>
      <c r="J4" s="16">
        <f>H4*E4</f>
        <v>1.6659594781079634</v>
      </c>
      <c r="K4" s="16">
        <f>I4/$I$2*100</f>
        <v>125.87331764432288</v>
      </c>
      <c r="L4" s="16">
        <f>J4/$J$2*100</f>
        <v>122.55075420430114</v>
      </c>
    </row>
    <row r="5" spans="1:12" x14ac:dyDescent="0.25">
      <c r="A5" s="3" t="s">
        <v>79</v>
      </c>
      <c r="B5" s="3" t="s">
        <v>16</v>
      </c>
      <c r="C5" s="3" t="s">
        <v>4</v>
      </c>
      <c r="D5" s="36">
        <v>2.5663558130317945</v>
      </c>
      <c r="E5" s="36">
        <v>2.0260730304295325</v>
      </c>
      <c r="F5" s="6">
        <v>3547510</v>
      </c>
      <c r="G5" s="6">
        <v>2807685</v>
      </c>
      <c r="H5" s="6">
        <v>0.79145231444026942</v>
      </c>
      <c r="I5" s="16">
        <f t="shared" si="0"/>
        <v>2.0311482479012533</v>
      </c>
      <c r="J5" s="16">
        <f t="shared" si="1"/>
        <v>1.603540189158464</v>
      </c>
      <c r="K5" s="16">
        <f>I5/$I$2*100</f>
        <v>115.30720139504976</v>
      </c>
      <c r="L5" s="16">
        <f t="shared" si="3"/>
        <v>117.95908733714245</v>
      </c>
    </row>
    <row r="6" spans="1:12" x14ac:dyDescent="0.25">
      <c r="A6" s="3" t="s">
        <v>79</v>
      </c>
      <c r="B6" s="3" t="s">
        <v>16</v>
      </c>
      <c r="C6" s="3" t="s">
        <v>5</v>
      </c>
      <c r="D6" s="36">
        <v>2.4524708223778742</v>
      </c>
      <c r="E6" s="36">
        <v>1.9024159910136453</v>
      </c>
      <c r="F6" s="6">
        <v>3917234</v>
      </c>
      <c r="G6" s="6">
        <v>2332976</v>
      </c>
      <c r="H6" s="6">
        <v>0.59556717826915628</v>
      </c>
      <c r="I6" s="16">
        <f t="shared" si="0"/>
        <v>1.4606111274710276</v>
      </c>
      <c r="J6" s="16">
        <f t="shared" si="1"/>
        <v>1.1330165236621172</v>
      </c>
      <c r="K6" s="16">
        <f>I6/$I$2*100</f>
        <v>82.918113736491961</v>
      </c>
      <c r="L6" s="16">
        <f t="shared" si="3"/>
        <v>83.346582750273541</v>
      </c>
    </row>
    <row r="7" spans="1:12" x14ac:dyDescent="0.25">
      <c r="A7" s="3" t="s">
        <v>79</v>
      </c>
      <c r="B7" s="3" t="s">
        <v>16</v>
      </c>
      <c r="C7" s="3" t="s">
        <v>6</v>
      </c>
      <c r="D7" s="36">
        <v>2.268682898067456</v>
      </c>
      <c r="E7" s="36">
        <v>1.7974451918118344</v>
      </c>
      <c r="F7" s="6">
        <v>3731798</v>
      </c>
      <c r="G7" s="6">
        <v>2345778</v>
      </c>
      <c r="H7" s="6">
        <v>0.62859190127654285</v>
      </c>
      <c r="I7" s="16">
        <f t="shared" si="0"/>
        <v>1.4260756962897994</v>
      </c>
      <c r="J7" s="16">
        <f t="shared" si="1"/>
        <v>1.1298594905613812</v>
      </c>
      <c r="K7" s="16">
        <f t="shared" si="2"/>
        <v>80.957555750341285</v>
      </c>
      <c r="L7" s="16">
        <f t="shared" si="3"/>
        <v>83.114346136702039</v>
      </c>
    </row>
    <row r="8" spans="1:12" x14ac:dyDescent="0.25">
      <c r="A8" s="3" t="s">
        <v>79</v>
      </c>
      <c r="B8" s="3" t="s">
        <v>16</v>
      </c>
      <c r="C8" s="3" t="s">
        <v>7</v>
      </c>
      <c r="D8" s="36">
        <v>2.1490103648500898</v>
      </c>
      <c r="E8" s="36">
        <v>1.697143982449093</v>
      </c>
      <c r="F8" s="6">
        <v>3553772</v>
      </c>
      <c r="G8" s="6">
        <v>3855675</v>
      </c>
      <c r="H8" s="6">
        <v>1.0849528332149609</v>
      </c>
      <c r="I8" s="16">
        <f t="shared" si="0"/>
        <v>2.3315748839524217</v>
      </c>
      <c r="J8" s="16">
        <f t="shared" si="1"/>
        <v>1.8413211721318654</v>
      </c>
      <c r="K8" s="16">
        <f t="shared" si="2"/>
        <v>132.36226109509067</v>
      </c>
      <c r="L8" s="16">
        <f t="shared" si="3"/>
        <v>135.45065251730225</v>
      </c>
    </row>
    <row r="9" spans="1:12" x14ac:dyDescent="0.25">
      <c r="A9" s="3" t="s">
        <v>79</v>
      </c>
      <c r="B9" s="3" t="s">
        <v>16</v>
      </c>
      <c r="C9" s="3" t="s">
        <v>8</v>
      </c>
      <c r="D9" s="36">
        <v>2.0679312007890212</v>
      </c>
      <c r="E9" s="36">
        <v>1.5949102363021266</v>
      </c>
      <c r="F9" s="6">
        <v>3689836</v>
      </c>
      <c r="G9" s="6">
        <v>3235694</v>
      </c>
      <c r="H9" s="6">
        <v>0.8769208170769649</v>
      </c>
      <c r="I9" s="16">
        <f t="shared" si="0"/>
        <v>1.8134119182548576</v>
      </c>
      <c r="J9" s="16">
        <f t="shared" si="1"/>
        <v>1.398609987582476</v>
      </c>
      <c r="K9" s="16">
        <f t="shared" si="2"/>
        <v>102.94642623277493</v>
      </c>
      <c r="L9" s="16">
        <f t="shared" si="3"/>
        <v>102.88408035624082</v>
      </c>
    </row>
    <row r="10" spans="1:12" x14ac:dyDescent="0.25">
      <c r="A10" s="3" t="s">
        <v>79</v>
      </c>
      <c r="B10" s="3" t="s">
        <v>16</v>
      </c>
      <c r="C10" s="3" t="s">
        <v>9</v>
      </c>
      <c r="D10" s="36">
        <v>1.8600722009446564</v>
      </c>
      <c r="E10" s="36">
        <v>1.4411405406181681</v>
      </c>
      <c r="F10" s="6">
        <v>3867681</v>
      </c>
      <c r="G10" s="6">
        <v>4202672</v>
      </c>
      <c r="H10" s="6">
        <v>1.0866128824998751</v>
      </c>
      <c r="I10" s="16">
        <f t="shared" si="0"/>
        <v>2.0211784159263599</v>
      </c>
      <c r="J10" s="16">
        <f t="shared" si="1"/>
        <v>1.5659618769285359</v>
      </c>
      <c r="K10" s="16">
        <f>I10/$I$2*100</f>
        <v>114.74121935775057</v>
      </c>
      <c r="L10" s="16">
        <f t="shared" si="3"/>
        <v>115.19476409517944</v>
      </c>
    </row>
    <row r="11" spans="1:12" x14ac:dyDescent="0.25">
      <c r="A11" s="3" t="s">
        <v>79</v>
      </c>
      <c r="B11" s="3" t="s">
        <v>16</v>
      </c>
      <c r="C11" s="3" t="s">
        <v>10</v>
      </c>
      <c r="D11" s="36">
        <v>1.7449001545708254</v>
      </c>
      <c r="E11" s="36">
        <v>1.3558571273103475</v>
      </c>
      <c r="F11" s="6">
        <v>3851396</v>
      </c>
      <c r="G11" s="6">
        <v>5880194</v>
      </c>
      <c r="H11" s="6">
        <v>1.526769514222895</v>
      </c>
      <c r="I11" s="16">
        <f t="shared" si="0"/>
        <v>2.6640603613615532</v>
      </c>
      <c r="J11" s="16">
        <f t="shared" si="1"/>
        <v>2.0700813276192691</v>
      </c>
      <c r="K11" s="16">
        <f>I11/$I$2*100</f>
        <v>151.23728409952076</v>
      </c>
      <c r="L11" s="16">
        <f t="shared" si="3"/>
        <v>152.27863060156733</v>
      </c>
    </row>
    <row r="12" spans="1:12" x14ac:dyDescent="0.25">
      <c r="A12" s="3" t="s">
        <v>79</v>
      </c>
      <c r="B12" s="3" t="s">
        <v>16</v>
      </c>
      <c r="C12" s="3" t="s">
        <v>11</v>
      </c>
      <c r="D12" s="36">
        <v>1.7509776243120569</v>
      </c>
      <c r="E12" s="36">
        <v>1.317005466061532</v>
      </c>
      <c r="F12" s="6">
        <v>3655069</v>
      </c>
      <c r="G12" s="6">
        <v>2979161</v>
      </c>
      <c r="H12" s="6">
        <v>0.81507654164668297</v>
      </c>
      <c r="I12" s="16">
        <f t="shared" si="0"/>
        <v>1.4271807865249964</v>
      </c>
      <c r="J12" s="16">
        <f t="shared" si="1"/>
        <v>1.0734602606072114</v>
      </c>
      <c r="K12" s="16">
        <f t="shared" si="2"/>
        <v>81.02029113287243</v>
      </c>
      <c r="L12" s="16">
        <f t="shared" si="3"/>
        <v>78.965524836873641</v>
      </c>
    </row>
    <row r="13" spans="1:12" x14ac:dyDescent="0.25">
      <c r="A13" s="3" t="s">
        <v>79</v>
      </c>
      <c r="B13" s="3" t="s">
        <v>16</v>
      </c>
      <c r="C13" s="3" t="s">
        <v>12</v>
      </c>
      <c r="D13" s="36">
        <v>1.6390546156608037</v>
      </c>
      <c r="E13" s="36">
        <v>1.2694028588544886</v>
      </c>
      <c r="F13" s="6">
        <v>3728953</v>
      </c>
      <c r="G13" s="6">
        <v>3174946</v>
      </c>
      <c r="H13" s="6">
        <v>0.85143095126165436</v>
      </c>
      <c r="I13" s="16">
        <f t="shared" si="0"/>
        <v>1.3955418305818834</v>
      </c>
      <c r="J13" s="16">
        <f t="shared" si="1"/>
        <v>1.0808088836487408</v>
      </c>
      <c r="K13" s="16">
        <f t="shared" si="2"/>
        <v>79.224164499264447</v>
      </c>
      <c r="L13" s="16">
        <f t="shared" si="3"/>
        <v>79.506101788436297</v>
      </c>
    </row>
    <row r="14" spans="1:12" x14ac:dyDescent="0.25">
      <c r="A14" s="3" t="s">
        <v>79</v>
      </c>
      <c r="B14" s="3" t="s">
        <v>16</v>
      </c>
      <c r="C14" s="3" t="s">
        <v>13</v>
      </c>
      <c r="D14" s="36">
        <v>1.5217405768743517</v>
      </c>
      <c r="E14" s="36">
        <v>1.2169522182479999</v>
      </c>
      <c r="F14" s="6">
        <v>3711744</v>
      </c>
      <c r="G14" s="6">
        <v>5453382</v>
      </c>
      <c r="H14" s="6">
        <v>1.469223631802193</v>
      </c>
      <c r="I14" s="16">
        <f t="shared" si="0"/>
        <v>2.2357772170160994</v>
      </c>
      <c r="J14" s="16">
        <f t="shared" si="1"/>
        <v>1.7879749578240614</v>
      </c>
      <c r="K14" s="16">
        <f t="shared" si="2"/>
        <v>126.92387869931223</v>
      </c>
      <c r="L14" s="16">
        <f t="shared" si="3"/>
        <v>131.52641613383963</v>
      </c>
    </row>
    <row r="15" spans="1:12" x14ac:dyDescent="0.25">
      <c r="A15" s="3" t="s">
        <v>79</v>
      </c>
      <c r="B15" s="3" t="s">
        <v>16</v>
      </c>
      <c r="C15" s="3" t="s">
        <v>102</v>
      </c>
      <c r="D15" s="36">
        <v>1.2193199553320235</v>
      </c>
      <c r="E15" s="36">
        <v>1.1643247400000001</v>
      </c>
      <c r="F15" s="6">
        <v>3752999</v>
      </c>
      <c r="G15" s="6">
        <v>5461742</v>
      </c>
      <c r="H15" s="6">
        <v>1.45530068086882</v>
      </c>
      <c r="I15" s="16">
        <f t="shared" ref="I15:I16" si="4">H15*D15</f>
        <v>1.774477161191633</v>
      </c>
      <c r="J15" s="16">
        <f t="shared" ref="J15:J16" si="5">H15*E15</f>
        <v>1.694442586874412</v>
      </c>
      <c r="K15" s="16">
        <f t="shared" ref="K15:K16" si="6">I15/$I$2*100</f>
        <v>100.73612086555445</v>
      </c>
      <c r="L15" s="16">
        <f t="shared" ref="L15:L16" si="7">J15/$J$2*100</f>
        <v>124.64601912957755</v>
      </c>
    </row>
    <row r="16" spans="1:12" x14ac:dyDescent="0.25">
      <c r="A16" s="3" t="s">
        <v>79</v>
      </c>
      <c r="B16" s="3" t="s">
        <v>16</v>
      </c>
      <c r="C16" s="3" t="s">
        <v>103</v>
      </c>
      <c r="D16" s="36">
        <v>1.0401624029494931</v>
      </c>
      <c r="E16" s="36">
        <v>1.0579000000000001</v>
      </c>
      <c r="F16" s="6">
        <v>3853464</v>
      </c>
      <c r="G16" s="6">
        <v>5483747</v>
      </c>
      <c r="H16" s="6">
        <v>1.4230694772288</v>
      </c>
      <c r="I16" s="16">
        <f t="shared" si="4"/>
        <v>1.4802233669983875</v>
      </c>
      <c r="J16" s="16">
        <f t="shared" si="5"/>
        <v>1.5054651999603477</v>
      </c>
      <c r="K16" s="16">
        <f t="shared" si="6"/>
        <v>84.031490101474645</v>
      </c>
      <c r="L16" s="16">
        <f t="shared" si="7"/>
        <v>110.74452776786765</v>
      </c>
    </row>
    <row r="17" spans="1:12" x14ac:dyDescent="0.25">
      <c r="A17" s="3" t="s">
        <v>79</v>
      </c>
      <c r="B17" s="3" t="s">
        <v>16</v>
      </c>
      <c r="C17" s="3" t="s">
        <v>119</v>
      </c>
      <c r="D17" s="36">
        <v>1</v>
      </c>
      <c r="E17" s="36">
        <v>1</v>
      </c>
      <c r="F17" s="6">
        <v>3889797</v>
      </c>
      <c r="G17" s="6">
        <v>6728524</v>
      </c>
      <c r="H17" s="6">
        <v>1.7297879555154161</v>
      </c>
      <c r="I17" s="16">
        <f t="shared" ref="I17" si="8">H17*D17</f>
        <v>1.7297879555154161</v>
      </c>
      <c r="J17" s="16">
        <f t="shared" ref="J17" si="9">H17*E17</f>
        <v>1.7297879555154161</v>
      </c>
      <c r="K17" s="16">
        <f t="shared" ref="K17" si="10">I17/$I$2*100</f>
        <v>98.199138523464541</v>
      </c>
      <c r="L17" s="16">
        <f t="shared" ref="L17" si="11">J17/$J$2*100</f>
        <v>127.24608332171718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3713900.875</v>
      </c>
      <c r="G18" s="26">
        <f t="shared" ref="G18:L18" si="12">AVERAGE(G2:G17)</f>
        <v>3807117.8125</v>
      </c>
      <c r="H18" s="26">
        <f t="shared" si="12"/>
        <v>1.0187365444477181</v>
      </c>
      <c r="I18" s="26">
        <f t="shared" si="12"/>
        <v>1.8443825796397149</v>
      </c>
      <c r="J18" s="26">
        <f t="shared" si="12"/>
        <v>1.5010364550561781</v>
      </c>
      <c r="K18" s="26">
        <f t="shared" si="12"/>
        <v>104.70461414118169</v>
      </c>
      <c r="L18" s="26">
        <f t="shared" si="12"/>
        <v>110.41874191574064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140196.79473885984</v>
      </c>
      <c r="G19" s="26">
        <f t="shared" ref="G19:L19" si="13">_xlfn.STDEV.S(G2:G17)</f>
        <v>1522672.4680197081</v>
      </c>
      <c r="H19" s="26">
        <f t="shared" si="13"/>
        <v>0.38488731078137717</v>
      </c>
      <c r="I19" s="26">
        <f t="shared" si="13"/>
        <v>0.37724186678359956</v>
      </c>
      <c r="J19" s="26">
        <f t="shared" si="13"/>
        <v>0.29801579875879136</v>
      </c>
      <c r="K19" s="26">
        <f t="shared" si="13"/>
        <v>21.415819329193539</v>
      </c>
      <c r="L19" s="26">
        <f t="shared" si="13"/>
        <v>21.922538562681968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7123-4B2E-4AF1-89F3-EBF9E6CB82D9}">
  <dimension ref="A1:L19"/>
  <sheetViews>
    <sheetView zoomScale="85" zoomScaleNormal="85" workbookViewId="0"/>
  </sheetViews>
  <sheetFormatPr defaultRowHeight="15" x14ac:dyDescent="0.25"/>
  <cols>
    <col min="1" max="1" width="7" bestFit="1" customWidth="1"/>
    <col min="2" max="2" width="19.8554687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1.42578125" bestFit="1" customWidth="1"/>
    <col min="7" max="7" width="13.42578125" bestFit="1" customWidth="1"/>
    <col min="8" max="8" width="13.85546875" customWidth="1"/>
    <col min="9" max="10" width="10" bestFit="1" customWidth="1"/>
    <col min="11" max="12" width="12.140625" bestFit="1" customWidth="1"/>
  </cols>
  <sheetData>
    <row r="1" spans="1:12" ht="60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80</v>
      </c>
      <c r="B2" s="3" t="s">
        <v>17</v>
      </c>
      <c r="C2" s="3" t="s">
        <v>1</v>
      </c>
      <c r="D2" s="36">
        <v>3.0715013799077373</v>
      </c>
      <c r="E2" s="36">
        <v>2.3703581407530434</v>
      </c>
      <c r="F2" s="6">
        <v>201651</v>
      </c>
      <c r="G2" s="6">
        <v>709514</v>
      </c>
      <c r="H2" s="6">
        <v>3.5185245795954398</v>
      </c>
      <c r="I2" s="16">
        <f t="shared" ref="I2:I14" si="0">H2*D2</f>
        <v>10.807153101466685</v>
      </c>
      <c r="J2" s="16">
        <f>H2*E2</f>
        <v>8.3401633806837303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80</v>
      </c>
      <c r="B3" s="3" t="s">
        <v>17</v>
      </c>
      <c r="C3" s="3" t="s">
        <v>2</v>
      </c>
      <c r="D3" s="36">
        <v>2.8290499227514103</v>
      </c>
      <c r="E3" s="36">
        <v>2.2382985276232708</v>
      </c>
      <c r="F3" s="6">
        <v>202030</v>
      </c>
      <c r="G3" s="6">
        <v>822139</v>
      </c>
      <c r="H3" s="6">
        <v>4.0693906845518004</v>
      </c>
      <c r="I3" s="16">
        <f t="shared" si="0"/>
        <v>11.51250940177658</v>
      </c>
      <c r="J3" s="16">
        <f t="shared" ref="J3:J14" si="1">H3*E3</f>
        <v>9.1085111775561494</v>
      </c>
      <c r="K3" s="16">
        <f t="shared" ref="K3:K14" si="2">I3/$I$2*100</f>
        <v>106.5267540275169</v>
      </c>
      <c r="L3" s="16">
        <f t="shared" ref="L3:L14" si="3">J3/$J$2*100</f>
        <v>109.21262284443915</v>
      </c>
    </row>
    <row r="4" spans="1:12" x14ac:dyDescent="0.25">
      <c r="A4" s="3" t="s">
        <v>80</v>
      </c>
      <c r="B4" s="3" t="s">
        <v>17</v>
      </c>
      <c r="C4" s="3" t="s">
        <v>3</v>
      </c>
      <c r="D4" s="36">
        <v>2.8559230390773478</v>
      </c>
      <c r="E4" s="36">
        <v>2.1458139465279173</v>
      </c>
      <c r="F4" s="6">
        <v>218487</v>
      </c>
      <c r="G4" s="6">
        <v>1079631</v>
      </c>
      <c r="H4" s="6">
        <v>4.9413969709868324</v>
      </c>
      <c r="I4" s="16">
        <f t="shared" si="0"/>
        <v>14.112249454668316</v>
      </c>
      <c r="J4" s="16">
        <f t="shared" si="1"/>
        <v>10.603318535674351</v>
      </c>
      <c r="K4" s="16">
        <f t="shared" si="2"/>
        <v>130.58248848860188</v>
      </c>
      <c r="L4" s="16">
        <f t="shared" si="3"/>
        <v>127.13562135044273</v>
      </c>
    </row>
    <row r="5" spans="1:12" x14ac:dyDescent="0.25">
      <c r="A5" s="3" t="s">
        <v>80</v>
      </c>
      <c r="B5" s="3" t="s">
        <v>17</v>
      </c>
      <c r="C5" s="3" t="s">
        <v>4</v>
      </c>
      <c r="D5" s="36">
        <v>2.5663558130317945</v>
      </c>
      <c r="E5" s="36">
        <v>2.0260730304295325</v>
      </c>
      <c r="F5" s="6">
        <v>235389</v>
      </c>
      <c r="G5" s="6">
        <v>1230188</v>
      </c>
      <c r="H5" s="6">
        <v>5.2261915382621957</v>
      </c>
      <c r="I5" s="16">
        <f t="shared" si="0"/>
        <v>13.412267034236763</v>
      </c>
      <c r="J5" s="16">
        <f>H5*E5</f>
        <v>10.588645727532066</v>
      </c>
      <c r="K5" s="16">
        <f>I5/$I$2*100</f>
        <v>124.10545967389437</v>
      </c>
      <c r="L5" s="16">
        <f>J5/$J$2*100</f>
        <v>126.95969184555716</v>
      </c>
    </row>
    <row r="6" spans="1:12" x14ac:dyDescent="0.25">
      <c r="A6" s="3" t="s">
        <v>80</v>
      </c>
      <c r="B6" s="3" t="s">
        <v>17</v>
      </c>
      <c r="C6" s="3" t="s">
        <v>5</v>
      </c>
      <c r="D6" s="36">
        <v>2.4524708223778742</v>
      </c>
      <c r="E6" s="36">
        <v>1.9024159910136453</v>
      </c>
      <c r="F6" s="6">
        <v>248524</v>
      </c>
      <c r="G6" s="6">
        <v>1272811</v>
      </c>
      <c r="H6" s="6">
        <v>5.1214812251533051</v>
      </c>
      <c r="I6" s="16">
        <f t="shared" si="0"/>
        <v>12.560283272044568</v>
      </c>
      <c r="J6" s="16">
        <f t="shared" si="1"/>
        <v>9.7431877804078031</v>
      </c>
      <c r="K6" s="16">
        <f t="shared" si="2"/>
        <v>116.22194257930849</v>
      </c>
      <c r="L6" s="16">
        <f t="shared" si="3"/>
        <v>116.82250497602425</v>
      </c>
    </row>
    <row r="7" spans="1:12" x14ac:dyDescent="0.25">
      <c r="A7" s="3" t="s">
        <v>80</v>
      </c>
      <c r="B7" s="3" t="s">
        <v>17</v>
      </c>
      <c r="C7" s="3" t="s">
        <v>6</v>
      </c>
      <c r="D7" s="36">
        <v>2.268682898067456</v>
      </c>
      <c r="E7" s="36">
        <v>1.7974451918118344</v>
      </c>
      <c r="F7" s="6">
        <v>253211</v>
      </c>
      <c r="G7" s="6">
        <v>1234157</v>
      </c>
      <c r="H7" s="6">
        <v>4.8740260099284782</v>
      </c>
      <c r="I7" s="16">
        <f t="shared" si="0"/>
        <v>11.057619453460699</v>
      </c>
      <c r="J7" s="16">
        <f t="shared" si="1"/>
        <v>8.7607946163117631</v>
      </c>
      <c r="K7" s="16">
        <f t="shared" si="2"/>
        <v>102.31759788764371</v>
      </c>
      <c r="L7" s="16">
        <f t="shared" si="3"/>
        <v>105.04344119447633</v>
      </c>
    </row>
    <row r="8" spans="1:12" x14ac:dyDescent="0.25">
      <c r="A8" s="3" t="s">
        <v>80</v>
      </c>
      <c r="B8" s="3" t="s">
        <v>17</v>
      </c>
      <c r="C8" s="3" t="s">
        <v>7</v>
      </c>
      <c r="D8" s="36">
        <v>2.1490103648500898</v>
      </c>
      <c r="E8" s="36">
        <v>1.697143982449093</v>
      </c>
      <c r="F8" s="6">
        <v>256186</v>
      </c>
      <c r="G8" s="6">
        <v>1214038</v>
      </c>
      <c r="H8" s="6">
        <v>4.7388928356740809</v>
      </c>
      <c r="I8" s="16">
        <f t="shared" si="0"/>
        <v>10.183929821777433</v>
      </c>
      <c r="J8" s="16">
        <f t="shared" si="1"/>
        <v>8.0425834595353844</v>
      </c>
      <c r="K8" s="16">
        <f>I8/$I$2*100</f>
        <v>94.233233545986579</v>
      </c>
      <c r="L8" s="16">
        <f t="shared" si="3"/>
        <v>96.431965327710998</v>
      </c>
    </row>
    <row r="9" spans="1:12" x14ac:dyDescent="0.25">
      <c r="A9" s="3" t="s">
        <v>80</v>
      </c>
      <c r="B9" s="3" t="s">
        <v>17</v>
      </c>
      <c r="C9" s="3" t="s">
        <v>8</v>
      </c>
      <c r="D9" s="36">
        <v>2.0679312007890212</v>
      </c>
      <c r="E9" s="36">
        <v>1.5949102363021266</v>
      </c>
      <c r="F9" s="6">
        <v>273793</v>
      </c>
      <c r="G9" s="6">
        <v>1589535</v>
      </c>
      <c r="H9" s="6">
        <v>5.8056086167286969</v>
      </c>
      <c r="I9" s="16">
        <f t="shared" si="0"/>
        <v>12.005599198102862</v>
      </c>
      <c r="J9" s="16">
        <f t="shared" si="1"/>
        <v>9.2594246107844285</v>
      </c>
      <c r="K9" s="16">
        <f t="shared" si="2"/>
        <v>111.08937835324579</v>
      </c>
      <c r="L9" s="16">
        <f t="shared" si="3"/>
        <v>111.02210098461329</v>
      </c>
    </row>
    <row r="10" spans="1:12" x14ac:dyDescent="0.25">
      <c r="A10" s="3" t="s">
        <v>80</v>
      </c>
      <c r="B10" s="3" t="s">
        <v>17</v>
      </c>
      <c r="C10" s="3" t="s">
        <v>9</v>
      </c>
      <c r="D10" s="36">
        <v>1.8600722009446564</v>
      </c>
      <c r="E10" s="36">
        <v>1.4411405406181681</v>
      </c>
      <c r="F10" s="6">
        <v>278299</v>
      </c>
      <c r="G10" s="6">
        <v>2202371</v>
      </c>
      <c r="H10" s="6">
        <v>7.9136863589161299</v>
      </c>
      <c r="I10" s="16">
        <f t="shared" si="0"/>
        <v>14.72002800321483</v>
      </c>
      <c r="J10" s="16">
        <f t="shared" si="1"/>
        <v>11.404734237571013</v>
      </c>
      <c r="K10" s="16">
        <f t="shared" si="2"/>
        <v>136.20634282692924</v>
      </c>
      <c r="L10" s="16">
        <f t="shared" si="3"/>
        <v>136.74473408980205</v>
      </c>
    </row>
    <row r="11" spans="1:12" x14ac:dyDescent="0.25">
      <c r="A11" s="3" t="s">
        <v>80</v>
      </c>
      <c r="B11" s="3" t="s">
        <v>17</v>
      </c>
      <c r="C11" s="3" t="s">
        <v>10</v>
      </c>
      <c r="D11" s="36">
        <v>1.7449001545708254</v>
      </c>
      <c r="E11" s="36">
        <v>1.3558571273103475</v>
      </c>
      <c r="F11" s="6">
        <v>213871</v>
      </c>
      <c r="G11" s="6">
        <v>2007189</v>
      </c>
      <c r="H11" s="6">
        <v>9.3850451907925798</v>
      </c>
      <c r="I11" s="16">
        <f t="shared" si="0"/>
        <v>16.375966804068153</v>
      </c>
      <c r="J11" s="16">
        <f t="shared" si="1"/>
        <v>12.724780412065819</v>
      </c>
      <c r="K11" s="16">
        <f t="shared" si="2"/>
        <v>151.52896096054843</v>
      </c>
      <c r="L11" s="16">
        <f t="shared" si="3"/>
        <v>152.57231580783056</v>
      </c>
    </row>
    <row r="12" spans="1:12" x14ac:dyDescent="0.25">
      <c r="A12" s="3" t="s">
        <v>80</v>
      </c>
      <c r="B12" s="3" t="s">
        <v>17</v>
      </c>
      <c r="C12" s="3" t="s">
        <v>11</v>
      </c>
      <c r="D12" s="36">
        <v>1.7509776243120569</v>
      </c>
      <c r="E12" s="36">
        <v>1.317005466061532</v>
      </c>
      <c r="F12" s="6">
        <v>235809</v>
      </c>
      <c r="G12" s="6">
        <v>1686447</v>
      </c>
      <c r="H12" s="6">
        <v>7.1517499332086558</v>
      </c>
      <c r="I12" s="16">
        <f t="shared" si="0"/>
        <v>12.522554107723604</v>
      </c>
      <c r="J12" s="16">
        <f t="shared" si="1"/>
        <v>9.4188937539409956</v>
      </c>
      <c r="K12" s="16">
        <f t="shared" si="2"/>
        <v>115.87282969114329</v>
      </c>
      <c r="L12" s="16">
        <f t="shared" si="3"/>
        <v>112.93416356513666</v>
      </c>
    </row>
    <row r="13" spans="1:12" x14ac:dyDescent="0.25">
      <c r="A13" s="3" t="s">
        <v>80</v>
      </c>
      <c r="B13" s="3" t="s">
        <v>17</v>
      </c>
      <c r="C13" s="3" t="s">
        <v>12</v>
      </c>
      <c r="D13" s="36">
        <v>1.6390546156608037</v>
      </c>
      <c r="E13" s="36">
        <v>1.2694028588544886</v>
      </c>
      <c r="F13" s="6">
        <v>239318</v>
      </c>
      <c r="G13" s="6">
        <v>2167200</v>
      </c>
      <c r="H13" s="6">
        <v>9.0557333756758798</v>
      </c>
      <c r="I13" s="16">
        <f t="shared" si="0"/>
        <v>14.842841587595142</v>
      </c>
      <c r="J13" s="16">
        <f t="shared" si="1"/>
        <v>11.495373836106969</v>
      </c>
      <c r="K13" s="16">
        <f t="shared" si="2"/>
        <v>137.34275297331317</v>
      </c>
      <c r="L13" s="16">
        <f t="shared" si="3"/>
        <v>137.83151853752503</v>
      </c>
    </row>
    <row r="14" spans="1:12" x14ac:dyDescent="0.25">
      <c r="A14" s="3" t="s">
        <v>80</v>
      </c>
      <c r="B14" s="3" t="s">
        <v>17</v>
      </c>
      <c r="C14" s="3" t="s">
        <v>13</v>
      </c>
      <c r="D14" s="36">
        <v>1.5217405768743517</v>
      </c>
      <c r="E14" s="36">
        <v>1.2169522182479999</v>
      </c>
      <c r="F14" s="6">
        <v>259451</v>
      </c>
      <c r="G14" s="6">
        <v>2514258</v>
      </c>
      <c r="H14" s="6">
        <v>9.6906853317196688</v>
      </c>
      <c r="I14" s="16">
        <f t="shared" si="0"/>
        <v>14.746709086998907</v>
      </c>
      <c r="J14" s="16">
        <f t="shared" si="1"/>
        <v>11.793101010779607</v>
      </c>
      <c r="K14" s="16">
        <f t="shared" si="2"/>
        <v>136.45322638204846</v>
      </c>
      <c r="L14" s="16">
        <f t="shared" si="3"/>
        <v>141.40131880501366</v>
      </c>
    </row>
    <row r="15" spans="1:12" x14ac:dyDescent="0.25">
      <c r="A15" s="3" t="s">
        <v>80</v>
      </c>
      <c r="B15" s="3" t="s">
        <v>17</v>
      </c>
      <c r="C15" s="3" t="s">
        <v>102</v>
      </c>
      <c r="D15" s="36">
        <v>1.2193199553320235</v>
      </c>
      <c r="E15" s="36">
        <v>1.1643247400000001</v>
      </c>
      <c r="F15" s="6">
        <v>269740</v>
      </c>
      <c r="G15" s="6">
        <v>3228804</v>
      </c>
      <c r="H15" s="6">
        <v>11.97006005783347</v>
      </c>
      <c r="I15" s="16">
        <f t="shared" ref="I15:I16" si="4">H15*D15</f>
        <v>14.595333095039145</v>
      </c>
      <c r="J15" s="16">
        <f t="shared" ref="J15:J16" si="5">H15*E15</f>
        <v>13.937037064621341</v>
      </c>
      <c r="K15" s="16">
        <f t="shared" ref="K15:K16" si="6">I15/$I$2*100</f>
        <v>135.05252454560258</v>
      </c>
      <c r="L15" s="16">
        <f t="shared" ref="L15:L16" si="7">J15/$J$2*100</f>
        <v>167.10748253325914</v>
      </c>
    </row>
    <row r="16" spans="1:12" x14ac:dyDescent="0.25">
      <c r="A16" s="3" t="s">
        <v>80</v>
      </c>
      <c r="B16" s="3" t="s">
        <v>17</v>
      </c>
      <c r="C16" s="3" t="s">
        <v>103</v>
      </c>
      <c r="D16" s="36">
        <v>1.0401624029494931</v>
      </c>
      <c r="E16" s="36">
        <v>1.0579000000000001</v>
      </c>
      <c r="F16" s="6">
        <v>302126</v>
      </c>
      <c r="G16" s="6">
        <v>3972806</v>
      </c>
      <c r="H16" s="6">
        <v>13.14950053951001</v>
      </c>
      <c r="I16" s="16">
        <f t="shared" si="4"/>
        <v>13.677616078762387</v>
      </c>
      <c r="J16" s="16">
        <f t="shared" si="5"/>
        <v>13.910856620747641</v>
      </c>
      <c r="K16" s="16">
        <f t="shared" si="6"/>
        <v>126.56076906050437</v>
      </c>
      <c r="L16" s="16">
        <f t="shared" si="7"/>
        <v>166.79357448759262</v>
      </c>
    </row>
    <row r="17" spans="1:12" x14ac:dyDescent="0.25">
      <c r="A17" s="3" t="s">
        <v>80</v>
      </c>
      <c r="B17" s="3" t="s">
        <v>17</v>
      </c>
      <c r="C17" s="3" t="s">
        <v>119</v>
      </c>
      <c r="D17" s="36">
        <v>1</v>
      </c>
      <c r="E17" s="36">
        <v>1</v>
      </c>
      <c r="F17" s="6">
        <v>273873</v>
      </c>
      <c r="G17" s="6">
        <v>3486143</v>
      </c>
      <c r="H17" s="6">
        <v>12.729049595980619</v>
      </c>
      <c r="I17" s="16">
        <f t="shared" ref="I17" si="8">H17*D17</f>
        <v>12.729049595980619</v>
      </c>
      <c r="J17" s="16">
        <f t="shared" ref="J17" si="9">H17*E17</f>
        <v>12.729049595980619</v>
      </c>
      <c r="K17" s="16">
        <f t="shared" ref="K17" si="10">I17/$I$2*100</f>
        <v>117.78355943021761</v>
      </c>
      <c r="L17" s="16">
        <f t="shared" ref="L17" si="11">J17/$J$2*100</f>
        <v>152.62350406062532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247609.875</v>
      </c>
      <c r="G18" s="26">
        <f t="shared" ref="G18:L18" si="12">AVERAGE(G2:G17)</f>
        <v>1901076.9375</v>
      </c>
      <c r="H18" s="26">
        <f t="shared" si="12"/>
        <v>7.4588139277823657</v>
      </c>
      <c r="I18" s="26">
        <f t="shared" si="12"/>
        <v>13.116356818557293</v>
      </c>
      <c r="J18" s="26">
        <f t="shared" si="12"/>
        <v>10.741278488768728</v>
      </c>
      <c r="K18" s="26">
        <f t="shared" si="12"/>
        <v>121.36736377665656</v>
      </c>
      <c r="L18" s="26">
        <f t="shared" si="12"/>
        <v>128.78978502562808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28934.884627095602</v>
      </c>
      <c r="G19" s="26">
        <f t="shared" ref="G19:L19" si="13">_xlfn.STDEV.S(G2:G17)</f>
        <v>975692.81875622238</v>
      </c>
      <c r="H19" s="26">
        <f t="shared" si="13"/>
        <v>3.1902453173852368</v>
      </c>
      <c r="I19" s="26">
        <f t="shared" si="13"/>
        <v>1.7359963379925023</v>
      </c>
      <c r="J19" s="26">
        <f t="shared" si="13"/>
        <v>1.9127543380064724</v>
      </c>
      <c r="K19" s="26">
        <f t="shared" si="13"/>
        <v>16.063400987230395</v>
      </c>
      <c r="L19" s="26">
        <f t="shared" si="13"/>
        <v>22.934255010357425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2A23-84C6-4A83-946A-6379678A44FE}">
  <dimension ref="A1:L19"/>
  <sheetViews>
    <sheetView zoomScale="85" zoomScaleNormal="85" workbookViewId="0"/>
  </sheetViews>
  <sheetFormatPr defaultRowHeight="15" x14ac:dyDescent="0.25"/>
  <cols>
    <col min="1" max="1" width="7" bestFit="1" customWidth="1"/>
    <col min="2" max="2" width="19.14062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2.5703125" bestFit="1" customWidth="1"/>
    <col min="7" max="7" width="13.7109375" bestFit="1" customWidth="1"/>
    <col min="8" max="8" width="13.85546875" bestFit="1" customWidth="1"/>
    <col min="9" max="10" width="10" bestFit="1" customWidth="1"/>
    <col min="11" max="12" width="12.14062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81</v>
      </c>
      <c r="B2" s="3" t="s">
        <v>18</v>
      </c>
      <c r="C2" s="3" t="s">
        <v>1</v>
      </c>
      <c r="D2" s="36">
        <v>3.0715013799077373</v>
      </c>
      <c r="E2" s="36">
        <v>2.3703581407530434</v>
      </c>
      <c r="F2" s="6">
        <v>2249011</v>
      </c>
      <c r="G2" s="6">
        <v>8070987</v>
      </c>
      <c r="H2" s="6">
        <v>3.5886827587770802</v>
      </c>
      <c r="I2" s="16">
        <f t="shared" ref="I2:I14" si="0">H2*D2</f>
        <v>11.022644045634907</v>
      </c>
      <c r="J2" s="16">
        <f>H2*E2</f>
        <v>8.5064633918473422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81</v>
      </c>
      <c r="B3" s="3" t="s">
        <v>18</v>
      </c>
      <c r="C3" s="3" t="s">
        <v>2</v>
      </c>
      <c r="D3" s="36">
        <v>2.8290499227514103</v>
      </c>
      <c r="E3" s="36">
        <v>2.2382985276232708</v>
      </c>
      <c r="F3" s="6">
        <v>2796927</v>
      </c>
      <c r="G3" s="6">
        <v>10468475</v>
      </c>
      <c r="H3" s="6">
        <v>3.7428488480392952</v>
      </c>
      <c r="I3" s="16">
        <f t="shared" si="0"/>
        <v>10.588706244415773</v>
      </c>
      <c r="J3" s="16">
        <f t="shared" ref="J3:J14" si="1">H3*E3</f>
        <v>8.3776130656828087</v>
      </c>
      <c r="K3" s="16">
        <f t="shared" ref="K3:K14" si="2">I3/$I$2*100</f>
        <v>96.063214965278874</v>
      </c>
      <c r="L3" s="16">
        <f t="shared" ref="L3:L14" si="3">J3/$J$2*100</f>
        <v>98.485265612404504</v>
      </c>
    </row>
    <row r="4" spans="1:12" x14ac:dyDescent="0.25">
      <c r="A4" s="3" t="s">
        <v>81</v>
      </c>
      <c r="B4" s="3" t="s">
        <v>18</v>
      </c>
      <c r="C4" s="3" t="s">
        <v>3</v>
      </c>
      <c r="D4" s="36">
        <v>2.8559230390773478</v>
      </c>
      <c r="E4" s="36">
        <v>2.1458139465279173</v>
      </c>
      <c r="F4" s="6">
        <v>2440056</v>
      </c>
      <c r="G4" s="6">
        <v>8613912</v>
      </c>
      <c r="H4" s="6">
        <v>3.5302107820476252</v>
      </c>
      <c r="I4" s="16">
        <f t="shared" si="0"/>
        <v>10.082010305249074</v>
      </c>
      <c r="J4" s="16">
        <f t="shared" si="1"/>
        <v>7.5751755303010198</v>
      </c>
      <c r="K4" s="16">
        <f t="shared" si="2"/>
        <v>91.466351117830627</v>
      </c>
      <c r="L4" s="16">
        <f t="shared" si="3"/>
        <v>89.051997068030929</v>
      </c>
    </row>
    <row r="5" spans="1:12" x14ac:dyDescent="0.25">
      <c r="A5" s="3" t="s">
        <v>81</v>
      </c>
      <c r="B5" s="3" t="s">
        <v>18</v>
      </c>
      <c r="C5" s="3" t="s">
        <v>4</v>
      </c>
      <c r="D5" s="36">
        <v>2.5663558130317945</v>
      </c>
      <c r="E5" s="36">
        <v>2.0260730304295325</v>
      </c>
      <c r="F5" s="6">
        <v>2907265</v>
      </c>
      <c r="G5" s="6">
        <v>11580975</v>
      </c>
      <c r="H5" s="6">
        <v>3.98346040006673</v>
      </c>
      <c r="I5" s="16">
        <f t="shared" si="0"/>
        <v>10.22297675369321</v>
      </c>
      <c r="J5" s="16">
        <f t="shared" si="1"/>
        <v>8.0707816843592379</v>
      </c>
      <c r="K5" s="16">
        <f t="shared" si="2"/>
        <v>92.745231646499775</v>
      </c>
      <c r="L5" s="16">
        <f t="shared" si="3"/>
        <v>94.878227444020212</v>
      </c>
    </row>
    <row r="6" spans="1:12" x14ac:dyDescent="0.25">
      <c r="A6" s="3" t="s">
        <v>81</v>
      </c>
      <c r="B6" s="3" t="s">
        <v>18</v>
      </c>
      <c r="C6" s="3" t="s">
        <v>5</v>
      </c>
      <c r="D6" s="36">
        <v>2.4524708223778742</v>
      </c>
      <c r="E6" s="36">
        <v>1.9024159910136453</v>
      </c>
      <c r="F6" s="6">
        <v>2700540</v>
      </c>
      <c r="G6" s="6">
        <v>16228961</v>
      </c>
      <c r="H6" s="6">
        <v>6.0095243914180134</v>
      </c>
      <c r="I6" s="16">
        <f t="shared" si="0"/>
        <v>14.73818322632083</v>
      </c>
      <c r="J6" s="16">
        <f t="shared" si="1"/>
        <v>11.432615300620174</v>
      </c>
      <c r="K6" s="16">
        <f t="shared" si="2"/>
        <v>133.70823883365188</v>
      </c>
      <c r="L6" s="16">
        <f t="shared" si="3"/>
        <v>134.3991594859184</v>
      </c>
    </row>
    <row r="7" spans="1:12" x14ac:dyDescent="0.25">
      <c r="A7" s="3" t="s">
        <v>81</v>
      </c>
      <c r="B7" s="3" t="s">
        <v>18</v>
      </c>
      <c r="C7" s="3" t="s">
        <v>6</v>
      </c>
      <c r="D7" s="36">
        <v>2.268682898067456</v>
      </c>
      <c r="E7" s="36">
        <v>1.7974451918118344</v>
      </c>
      <c r="F7" s="6">
        <v>3037534</v>
      </c>
      <c r="G7" s="6">
        <v>16711208</v>
      </c>
      <c r="H7" s="6">
        <v>5.5015706820071806</v>
      </c>
      <c r="I7" s="16">
        <f t="shared" si="0"/>
        <v>12.481319318779001</v>
      </c>
      <c r="J7" s="16">
        <f>H7*E7</f>
        <v>9.8887717697867608</v>
      </c>
      <c r="K7" s="16">
        <f>I7/$I$2*100</f>
        <v>113.23344260329031</v>
      </c>
      <c r="L7" s="16">
        <f>J7/$J$2*100</f>
        <v>116.25009494855681</v>
      </c>
    </row>
    <row r="8" spans="1:12" x14ac:dyDescent="0.25">
      <c r="A8" s="3" t="s">
        <v>81</v>
      </c>
      <c r="B8" s="3" t="s">
        <v>18</v>
      </c>
      <c r="C8" s="3" t="s">
        <v>7</v>
      </c>
      <c r="D8" s="36">
        <v>2.1490103648500898</v>
      </c>
      <c r="E8" s="36">
        <v>1.697143982449093</v>
      </c>
      <c r="F8" s="6">
        <v>2964538</v>
      </c>
      <c r="G8" s="6">
        <v>12820331</v>
      </c>
      <c r="H8" s="6">
        <v>4.324562882985477</v>
      </c>
      <c r="I8" s="16">
        <f t="shared" si="0"/>
        <v>9.2935304589817758</v>
      </c>
      <c r="J8" s="16">
        <f t="shared" si="1"/>
        <v>7.3394058735815033</v>
      </c>
      <c r="K8" s="16">
        <f t="shared" si="2"/>
        <v>84.313077883179218</v>
      </c>
      <c r="L8" s="16">
        <f t="shared" si="3"/>
        <v>86.280343963105096</v>
      </c>
    </row>
    <row r="9" spans="1:12" x14ac:dyDescent="0.25">
      <c r="A9" s="3" t="s">
        <v>81</v>
      </c>
      <c r="B9" s="3" t="s">
        <v>18</v>
      </c>
      <c r="C9" s="3" t="s">
        <v>8</v>
      </c>
      <c r="D9" s="36">
        <v>2.0679312007890212</v>
      </c>
      <c r="E9" s="36">
        <v>1.5949102363021266</v>
      </c>
      <c r="F9" s="6">
        <v>2804070</v>
      </c>
      <c r="G9" s="6">
        <v>15683860</v>
      </c>
      <c r="H9" s="6">
        <v>5.593248385382676</v>
      </c>
      <c r="I9" s="16">
        <f t="shared" si="0"/>
        <v>11.566452849895651</v>
      </c>
      <c r="J9" s="16">
        <f t="shared" si="1"/>
        <v>8.9207291040271723</v>
      </c>
      <c r="K9" s="16">
        <f t="shared" si="2"/>
        <v>104.93356042351833</v>
      </c>
      <c r="L9" s="16">
        <f t="shared" si="3"/>
        <v>104.87001110916276</v>
      </c>
    </row>
    <row r="10" spans="1:12" x14ac:dyDescent="0.25">
      <c r="A10" s="3" t="s">
        <v>81</v>
      </c>
      <c r="B10" s="3" t="s">
        <v>18</v>
      </c>
      <c r="C10" s="3" t="s">
        <v>9</v>
      </c>
      <c r="D10" s="36">
        <v>1.8600722009446564</v>
      </c>
      <c r="E10" s="36">
        <v>1.4411405406181681</v>
      </c>
      <c r="F10" s="6">
        <v>2647504</v>
      </c>
      <c r="G10" s="6">
        <v>15875703</v>
      </c>
      <c r="H10" s="6">
        <v>5.9964793254325581</v>
      </c>
      <c r="I10" s="16">
        <f t="shared" si="0"/>
        <v>11.153884496776467</v>
      </c>
      <c r="J10" s="16">
        <f t="shared" si="1"/>
        <v>8.641769456859544</v>
      </c>
      <c r="K10" s="16">
        <f t="shared" si="2"/>
        <v>101.19064401062224</v>
      </c>
      <c r="L10" s="16">
        <f t="shared" si="3"/>
        <v>101.59062654806557</v>
      </c>
    </row>
    <row r="11" spans="1:12" x14ac:dyDescent="0.25">
      <c r="A11" s="3" t="s">
        <v>81</v>
      </c>
      <c r="B11" s="3" t="s">
        <v>18</v>
      </c>
      <c r="C11" s="3" t="s">
        <v>10</v>
      </c>
      <c r="D11" s="36">
        <v>1.7449001545708254</v>
      </c>
      <c r="E11" s="36">
        <v>1.3558571273103475</v>
      </c>
      <c r="F11" s="6">
        <v>3023602</v>
      </c>
      <c r="G11" s="6">
        <v>21392102</v>
      </c>
      <c r="H11" s="6">
        <v>7.0750389766907151</v>
      </c>
      <c r="I11" s="16">
        <f t="shared" si="0"/>
        <v>12.345236604022244</v>
      </c>
      <c r="J11" s="16">
        <f t="shared" si="1"/>
        <v>9.5927420225446127</v>
      </c>
      <c r="K11" s="16">
        <f t="shared" si="2"/>
        <v>111.99886844673259</v>
      </c>
      <c r="L11" s="16">
        <f t="shared" si="3"/>
        <v>112.77003827158497</v>
      </c>
    </row>
    <row r="12" spans="1:12" x14ac:dyDescent="0.25">
      <c r="A12" s="3" t="s">
        <v>81</v>
      </c>
      <c r="B12" s="3" t="s">
        <v>18</v>
      </c>
      <c r="C12" s="3" t="s">
        <v>11</v>
      </c>
      <c r="D12" s="36">
        <v>1.7509776243120569</v>
      </c>
      <c r="E12" s="36">
        <v>1.317005466061532</v>
      </c>
      <c r="F12" s="6">
        <v>2683644</v>
      </c>
      <c r="G12" s="6">
        <v>18540010</v>
      </c>
      <c r="H12" s="6">
        <v>6.9085206532610126</v>
      </c>
      <c r="I12" s="16">
        <f t="shared" si="0"/>
        <v>12.096665080957747</v>
      </c>
      <c r="J12" s="16">
        <f t="shared" si="1"/>
        <v>9.0985594627437401</v>
      </c>
      <c r="K12" s="16">
        <f t="shared" si="2"/>
        <v>109.74376956088103</v>
      </c>
      <c r="L12" s="16">
        <f t="shared" si="3"/>
        <v>106.96054333771502</v>
      </c>
    </row>
    <row r="13" spans="1:12" x14ac:dyDescent="0.25">
      <c r="A13" s="3" t="s">
        <v>81</v>
      </c>
      <c r="B13" s="3" t="s">
        <v>18</v>
      </c>
      <c r="C13" s="3" t="s">
        <v>12</v>
      </c>
      <c r="D13" s="36">
        <v>1.6390546156608037</v>
      </c>
      <c r="E13" s="36">
        <v>1.2694028588544886</v>
      </c>
      <c r="F13" s="6">
        <v>3551865</v>
      </c>
      <c r="G13" s="6">
        <v>22620812</v>
      </c>
      <c r="H13" s="6">
        <v>6.3687139010069354</v>
      </c>
      <c r="I13" s="16">
        <f t="shared" si="0"/>
        <v>10.438669915268541</v>
      </c>
      <c r="J13" s="16">
        <f t="shared" si="1"/>
        <v>8.0844636331645265</v>
      </c>
      <c r="K13" s="16">
        <f t="shared" si="2"/>
        <v>94.702050361522595</v>
      </c>
      <c r="L13" s="16">
        <f t="shared" si="3"/>
        <v>95.039069243661672</v>
      </c>
    </row>
    <row r="14" spans="1:12" x14ac:dyDescent="0.25">
      <c r="A14" s="3" t="s">
        <v>81</v>
      </c>
      <c r="B14" s="3" t="s">
        <v>18</v>
      </c>
      <c r="C14" s="3" t="s">
        <v>13</v>
      </c>
      <c r="D14" s="36">
        <v>1.5217405768743517</v>
      </c>
      <c r="E14" s="36">
        <v>1.2169522182479999</v>
      </c>
      <c r="F14" s="6">
        <v>3011745</v>
      </c>
      <c r="G14" s="6">
        <v>17653770</v>
      </c>
      <c r="H14" s="6">
        <v>5.861641672850789</v>
      </c>
      <c r="I14" s="16">
        <f t="shared" si="0"/>
        <v>8.9198979806746994</v>
      </c>
      <c r="J14" s="16">
        <f t="shared" si="1"/>
        <v>7.1333378363506847</v>
      </c>
      <c r="K14" s="16">
        <f t="shared" si="2"/>
        <v>80.923396816094055</v>
      </c>
      <c r="L14" s="16">
        <f t="shared" si="3"/>
        <v>83.857856170724588</v>
      </c>
    </row>
    <row r="15" spans="1:12" x14ac:dyDescent="0.25">
      <c r="A15" s="3" t="s">
        <v>81</v>
      </c>
      <c r="B15" s="3" t="s">
        <v>18</v>
      </c>
      <c r="C15" s="3" t="s">
        <v>102</v>
      </c>
      <c r="D15" s="36">
        <v>1.2193199553320235</v>
      </c>
      <c r="E15" s="36">
        <v>1.1643247400000001</v>
      </c>
      <c r="F15" s="6">
        <v>3705719</v>
      </c>
      <c r="G15" s="6">
        <v>27284219</v>
      </c>
      <c r="H15" s="6">
        <v>7.3627328461764101</v>
      </c>
      <c r="I15" s="16">
        <f t="shared" ref="I15" si="4">H15*D15</f>
        <v>8.9775270851214426</v>
      </c>
      <c r="J15" s="16">
        <f t="shared" ref="J15" si="5">H15*E15</f>
        <v>8.5726120068138094</v>
      </c>
      <c r="K15" s="16">
        <f t="shared" ref="K15:K16" si="6">I15/$I$2*100</f>
        <v>81.446221505053913</v>
      </c>
      <c r="L15" s="16">
        <f t="shared" ref="L15:L16" si="7">J15/$J$2*100</f>
        <v>100.77762769225416</v>
      </c>
    </row>
    <row r="16" spans="1:12" x14ac:dyDescent="0.25">
      <c r="A16" s="3" t="s">
        <v>81</v>
      </c>
      <c r="B16" s="3" t="s">
        <v>18</v>
      </c>
      <c r="C16" s="3" t="s">
        <v>103</v>
      </c>
      <c r="D16" s="36">
        <v>1.0401624029494931</v>
      </c>
      <c r="E16" s="36">
        <v>1.0579000000000001</v>
      </c>
      <c r="F16" s="6">
        <v>2985581</v>
      </c>
      <c r="G16" s="6">
        <v>34829901</v>
      </c>
      <c r="H16" s="6">
        <v>11.666037866666491</v>
      </c>
      <c r="I16" s="16">
        <f>H16*D16</f>
        <v>12.134573980291595</v>
      </c>
      <c r="J16" s="16">
        <f>H16*E16</f>
        <v>12.341501459146482</v>
      </c>
      <c r="K16" s="16">
        <f t="shared" si="6"/>
        <v>110.08768794540748</v>
      </c>
      <c r="L16" s="16">
        <f t="shared" si="7"/>
        <v>145.08381322106987</v>
      </c>
    </row>
    <row r="17" spans="1:12" x14ac:dyDescent="0.25">
      <c r="A17" s="3" t="s">
        <v>81</v>
      </c>
      <c r="B17" s="3" t="s">
        <v>18</v>
      </c>
      <c r="C17" s="3" t="s">
        <v>119</v>
      </c>
      <c r="D17" s="36">
        <v>1</v>
      </c>
      <c r="E17" s="36">
        <v>1</v>
      </c>
      <c r="F17" s="6">
        <v>3172562</v>
      </c>
      <c r="G17" s="6">
        <v>51813884</v>
      </c>
      <c r="H17" s="6">
        <v>16.331874365260632</v>
      </c>
      <c r="I17" s="16">
        <f>H17*D17</f>
        <v>16.331874365260632</v>
      </c>
      <c r="J17" s="16">
        <f>H17*E17</f>
        <v>16.331874365260632</v>
      </c>
      <c r="K17" s="16">
        <f t="shared" ref="K17" si="8">I17/$I$2*100</f>
        <v>148.16657689067117</v>
      </c>
      <c r="L17" s="16">
        <f t="shared" ref="L17" si="9">J17/$J$2*100</f>
        <v>191.99370658449223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2917635.1875</v>
      </c>
      <c r="G18" s="26">
        <f t="shared" ref="G18:L18" si="10">AVERAGE(G2:G17)</f>
        <v>19386819.375</v>
      </c>
      <c r="H18" s="26">
        <f t="shared" si="10"/>
        <v>6.4903217961293516</v>
      </c>
      <c r="I18" s="26">
        <f t="shared" si="10"/>
        <v>11.399634544458976</v>
      </c>
      <c r="J18" s="26">
        <f t="shared" si="10"/>
        <v>9.3692759976931281</v>
      </c>
      <c r="K18" s="26">
        <f t="shared" si="10"/>
        <v>103.42014581313963</v>
      </c>
      <c r="L18" s="26">
        <f t="shared" si="10"/>
        <v>110.14302379379792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365801.16486714815</v>
      </c>
      <c r="G19" s="26">
        <f t="shared" ref="G19:L19" si="11">_xlfn.STDEV.S(G2:G17)</f>
        <v>11079813.097612185</v>
      </c>
      <c r="H19" s="26">
        <f t="shared" si="11"/>
        <v>3.2994419946947247</v>
      </c>
      <c r="I19" s="26">
        <f t="shared" si="11"/>
        <v>1.9991084725835633</v>
      </c>
      <c r="J19" s="26">
        <f t="shared" si="11"/>
        <v>2.3199247572313983</v>
      </c>
      <c r="K19" s="26">
        <f t="shared" si="11"/>
        <v>18.136378751840802</v>
      </c>
      <c r="L19" s="26">
        <f t="shared" si="11"/>
        <v>27.272494459387559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9A0-F529-4D93-BDED-5E2BF915602F}">
  <dimension ref="A1:L19"/>
  <sheetViews>
    <sheetView zoomScale="85" zoomScaleNormal="85" workbookViewId="0"/>
  </sheetViews>
  <sheetFormatPr defaultRowHeight="15" x14ac:dyDescent="0.25"/>
  <cols>
    <col min="1" max="1" width="7.140625" bestFit="1" customWidth="1"/>
    <col min="2" max="2" width="8.2851562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2.5703125" bestFit="1" customWidth="1"/>
    <col min="7" max="7" width="13.42578125" bestFit="1" customWidth="1"/>
    <col min="8" max="8" width="13.85546875" customWidth="1"/>
    <col min="9" max="10" width="10" bestFit="1" customWidth="1"/>
    <col min="11" max="11" width="12.140625" bestFit="1" customWidth="1"/>
    <col min="12" max="12" width="12.28515625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19</v>
      </c>
      <c r="B2" s="3" t="s">
        <v>19</v>
      </c>
      <c r="C2" s="3" t="s">
        <v>1</v>
      </c>
      <c r="D2" s="36">
        <v>3.0715013799077373</v>
      </c>
      <c r="E2" s="36">
        <v>2.3703581407530434</v>
      </c>
      <c r="F2" s="6">
        <v>1360301</v>
      </c>
      <c r="G2" s="6">
        <v>774527</v>
      </c>
      <c r="H2" s="6">
        <v>0.56937913006018526</v>
      </c>
      <c r="I2" s="16">
        <f t="shared" ref="I2:I14" si="0">H2*D2</f>
        <v>1.748848783670526</v>
      </c>
      <c r="J2" s="16">
        <f>H2*E2</f>
        <v>1.3496324561130459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19</v>
      </c>
      <c r="B3" s="3" t="s">
        <v>19</v>
      </c>
      <c r="C3" s="3" t="s">
        <v>2</v>
      </c>
      <c r="D3" s="36">
        <v>2.8290499227514103</v>
      </c>
      <c r="E3" s="36">
        <v>2.2382985276232708</v>
      </c>
      <c r="F3" s="6">
        <v>1367066</v>
      </c>
      <c r="G3" s="6">
        <v>974124</v>
      </c>
      <c r="H3" s="6">
        <v>0.71256545038791108</v>
      </c>
      <c r="I3" s="16">
        <f t="shared" si="0"/>
        <v>2.0158832323752436</v>
      </c>
      <c r="J3" s="16">
        <f t="shared" ref="J3:J14" si="1">H3*E3</f>
        <v>1.5949341984384742</v>
      </c>
      <c r="K3" s="16">
        <f t="shared" ref="K3:K14" si="2">I3/$I$2*100</f>
        <v>115.26915598410167</v>
      </c>
      <c r="L3" s="16">
        <f t="shared" ref="L3:L14" si="3">J3/$J$2*100</f>
        <v>118.1754477831616</v>
      </c>
    </row>
    <row r="4" spans="1:12" x14ac:dyDescent="0.25">
      <c r="A4" s="3" t="s">
        <v>19</v>
      </c>
      <c r="B4" s="3" t="s">
        <v>19</v>
      </c>
      <c r="C4" s="3" t="s">
        <v>3</v>
      </c>
      <c r="D4" s="36">
        <v>2.8559230390773478</v>
      </c>
      <c r="E4" s="36">
        <v>2.1458139465279173</v>
      </c>
      <c r="F4" s="6">
        <v>1511853</v>
      </c>
      <c r="G4" s="6">
        <v>1065810</v>
      </c>
      <c r="H4" s="6">
        <v>0.70496933233588188</v>
      </c>
      <c r="I4" s="16">
        <f t="shared" si="0"/>
        <v>2.0133381580610208</v>
      </c>
      <c r="J4" s="16">
        <f t="shared" si="1"/>
        <v>1.5127330252008095</v>
      </c>
      <c r="K4" s="16">
        <f t="shared" si="2"/>
        <v>115.12362743194859</v>
      </c>
      <c r="L4" s="16">
        <f t="shared" si="3"/>
        <v>112.08481378385748</v>
      </c>
    </row>
    <row r="5" spans="1:12" x14ac:dyDescent="0.25">
      <c r="A5" s="3" t="s">
        <v>19</v>
      </c>
      <c r="B5" s="3" t="s">
        <v>19</v>
      </c>
      <c r="C5" s="3" t="s">
        <v>4</v>
      </c>
      <c r="D5" s="36">
        <v>2.5663558130317945</v>
      </c>
      <c r="E5" s="36">
        <v>2.0260730304295325</v>
      </c>
      <c r="F5" s="6">
        <v>1753311</v>
      </c>
      <c r="G5" s="6">
        <v>1307984</v>
      </c>
      <c r="H5" s="6">
        <v>0.74600798147048641</v>
      </c>
      <c r="I5" s="16">
        <f t="shared" si="0"/>
        <v>1.9145219198148979</v>
      </c>
      <c r="J5" s="16">
        <f>H5*E5</f>
        <v>1.5114666517425268</v>
      </c>
      <c r="K5" s="16">
        <f>I5/$I$2*100</f>
        <v>109.47326822600712</v>
      </c>
      <c r="L5" s="16">
        <f t="shared" si="3"/>
        <v>111.99098279657301</v>
      </c>
    </row>
    <row r="6" spans="1:12" x14ac:dyDescent="0.25">
      <c r="A6" s="3" t="s">
        <v>19</v>
      </c>
      <c r="B6" s="3" t="s">
        <v>19</v>
      </c>
      <c r="C6" s="3" t="s">
        <v>5</v>
      </c>
      <c r="D6" s="36">
        <v>2.4524708223778742</v>
      </c>
      <c r="E6" s="36">
        <v>1.9024159910136453</v>
      </c>
      <c r="F6" s="6">
        <v>1523316</v>
      </c>
      <c r="G6" s="6">
        <v>900348</v>
      </c>
      <c r="H6" s="6">
        <v>0.59104479963448164</v>
      </c>
      <c r="I6" s="16">
        <f t="shared" si="0"/>
        <v>1.4495201258217432</v>
      </c>
      <c r="J6" s="16">
        <f t="shared" si="1"/>
        <v>1.1244130782300938</v>
      </c>
      <c r="K6" s="16">
        <f t="shared" si="2"/>
        <v>82.884245873988903</v>
      </c>
      <c r="L6" s="16">
        <f>J6/$J$2*100</f>
        <v>83.31253987981394</v>
      </c>
    </row>
    <row r="7" spans="1:12" x14ac:dyDescent="0.25">
      <c r="A7" s="3" t="s">
        <v>19</v>
      </c>
      <c r="B7" s="3" t="s">
        <v>19</v>
      </c>
      <c r="C7" s="3" t="s">
        <v>6</v>
      </c>
      <c r="D7" s="36">
        <v>2.268682898067456</v>
      </c>
      <c r="E7" s="36">
        <v>1.7974451918118344</v>
      </c>
      <c r="F7" s="6">
        <v>1519022</v>
      </c>
      <c r="G7" s="6">
        <v>1181946</v>
      </c>
      <c r="H7" s="6">
        <v>0.77809669642704316</v>
      </c>
      <c r="I7" s="16">
        <f t="shared" si="0"/>
        <v>1.7652546682268178</v>
      </c>
      <c r="J7" s="16">
        <f t="shared" si="1"/>
        <v>1.3985861657574612</v>
      </c>
      <c r="K7" s="16">
        <f t="shared" si="2"/>
        <v>100.93809623276053</v>
      </c>
      <c r="L7" s="16">
        <f t="shared" si="3"/>
        <v>103.62718823355823</v>
      </c>
    </row>
    <row r="8" spans="1:12" x14ac:dyDescent="0.25">
      <c r="A8" s="3" t="s">
        <v>19</v>
      </c>
      <c r="B8" s="3" t="s">
        <v>19</v>
      </c>
      <c r="C8" s="3" t="s">
        <v>7</v>
      </c>
      <c r="D8" s="36">
        <v>2.1490103648500898</v>
      </c>
      <c r="E8" s="36">
        <v>1.697143982449093</v>
      </c>
      <c r="F8" s="6">
        <v>1538929</v>
      </c>
      <c r="G8" s="6">
        <v>1305038</v>
      </c>
      <c r="H8" s="6">
        <v>0.84801703002542672</v>
      </c>
      <c r="I8" s="16">
        <f t="shared" si="0"/>
        <v>1.8223973870940318</v>
      </c>
      <c r="J8" s="16">
        <f t="shared" si="1"/>
        <v>1.4392069995220047</v>
      </c>
      <c r="K8" s="16">
        <f t="shared" si="2"/>
        <v>104.20554390466741</v>
      </c>
      <c r="L8" s="16">
        <f t="shared" si="3"/>
        <v>106.63695830692559</v>
      </c>
    </row>
    <row r="9" spans="1:12" x14ac:dyDescent="0.25">
      <c r="A9" s="3" t="s">
        <v>19</v>
      </c>
      <c r="B9" s="3" t="s">
        <v>19</v>
      </c>
      <c r="C9" s="3" t="s">
        <v>8</v>
      </c>
      <c r="D9" s="36">
        <v>2.0679312007890212</v>
      </c>
      <c r="E9" s="36">
        <v>1.5949102363021266</v>
      </c>
      <c r="F9" s="6">
        <v>1646498</v>
      </c>
      <c r="G9" s="6">
        <v>1340507</v>
      </c>
      <c r="H9" s="6">
        <v>0.81415647027812965</v>
      </c>
      <c r="I9" s="16">
        <f t="shared" si="0"/>
        <v>1.6836195672124037</v>
      </c>
      <c r="J9" s="16">
        <f t="shared" si="1"/>
        <v>1.2985064883981972</v>
      </c>
      <c r="K9" s="16">
        <f t="shared" si="2"/>
        <v>96.270162573963788</v>
      </c>
      <c r="L9" s="16">
        <f t="shared" si="3"/>
        <v>96.211859941328612</v>
      </c>
    </row>
    <row r="10" spans="1:12" x14ac:dyDescent="0.25">
      <c r="A10" s="3" t="s">
        <v>19</v>
      </c>
      <c r="B10" s="3" t="s">
        <v>19</v>
      </c>
      <c r="C10" s="3" t="s">
        <v>9</v>
      </c>
      <c r="D10" s="36">
        <v>1.8600722009446564</v>
      </c>
      <c r="E10" s="36">
        <v>1.4411405406181681</v>
      </c>
      <c r="F10" s="6">
        <v>1445989</v>
      </c>
      <c r="G10" s="6">
        <v>1814510</v>
      </c>
      <c r="H10" s="6">
        <v>1.25485740209642</v>
      </c>
      <c r="I10" s="16">
        <f t="shared" si="0"/>
        <v>2.3341253697891817</v>
      </c>
      <c r="J10" s="16">
        <f t="shared" si="1"/>
        <v>1.8084258748559447</v>
      </c>
      <c r="K10" s="16">
        <f t="shared" si="2"/>
        <v>133.4663918106323</v>
      </c>
      <c r="L10" s="16">
        <f t="shared" si="3"/>
        <v>133.99395269910951</v>
      </c>
    </row>
    <row r="11" spans="1:12" x14ac:dyDescent="0.25">
      <c r="A11" s="3" t="s">
        <v>19</v>
      </c>
      <c r="B11" s="3" t="s">
        <v>19</v>
      </c>
      <c r="C11" s="3" t="s">
        <v>10</v>
      </c>
      <c r="D11" s="36">
        <v>1.7449001545708254</v>
      </c>
      <c r="E11" s="36">
        <v>1.3558571273103475</v>
      </c>
      <c r="F11" s="6">
        <v>1654546</v>
      </c>
      <c r="G11" s="6">
        <v>1852659</v>
      </c>
      <c r="H11" s="6">
        <v>1.119738586899367</v>
      </c>
      <c r="I11" s="16">
        <f t="shared" si="0"/>
        <v>1.9538320333596231</v>
      </c>
      <c r="J11" s="16">
        <f t="shared" si="1"/>
        <v>1.5182055437719235</v>
      </c>
      <c r="K11" s="16">
        <f t="shared" si="2"/>
        <v>111.72103909743834</v>
      </c>
      <c r="L11" s="16">
        <f t="shared" si="3"/>
        <v>112.49029592429703</v>
      </c>
    </row>
    <row r="12" spans="1:12" x14ac:dyDescent="0.25">
      <c r="A12" s="3" t="s">
        <v>19</v>
      </c>
      <c r="B12" s="3" t="s">
        <v>19</v>
      </c>
      <c r="C12" s="3" t="s">
        <v>11</v>
      </c>
      <c r="D12" s="36">
        <v>1.7509776243120569</v>
      </c>
      <c r="E12" s="36">
        <v>1.317005466061532</v>
      </c>
      <c r="F12" s="6">
        <v>1615316</v>
      </c>
      <c r="G12" s="6">
        <v>1422217</v>
      </c>
      <c r="H12" s="6">
        <v>0.8804574460972342</v>
      </c>
      <c r="I12" s="16">
        <f t="shared" si="0"/>
        <v>1.541661287275196</v>
      </c>
      <c r="J12" s="16">
        <f t="shared" si="1"/>
        <v>1.1595672691446341</v>
      </c>
      <c r="K12" s="16">
        <f t="shared" si="2"/>
        <v>88.152921034117099</v>
      </c>
      <c r="L12" s="16">
        <f t="shared" si="3"/>
        <v>85.917263169870608</v>
      </c>
    </row>
    <row r="13" spans="1:12" x14ac:dyDescent="0.25">
      <c r="A13" s="3" t="s">
        <v>19</v>
      </c>
      <c r="B13" s="3" t="s">
        <v>19</v>
      </c>
      <c r="C13" s="3" t="s">
        <v>12</v>
      </c>
      <c r="D13" s="36">
        <v>1.6390546156608037</v>
      </c>
      <c r="E13" s="36">
        <v>1.2694028588544886</v>
      </c>
      <c r="F13" s="6">
        <v>1540191</v>
      </c>
      <c r="G13" s="6">
        <v>1639519</v>
      </c>
      <c r="H13" s="6">
        <v>1.0644907027764741</v>
      </c>
      <c r="I13" s="16">
        <f t="shared" si="0"/>
        <v>1.7447583997137925</v>
      </c>
      <c r="J13" s="16">
        <f t="shared" si="1"/>
        <v>1.3512675413284798</v>
      </c>
      <c r="K13" s="16">
        <f t="shared" si="2"/>
        <v>99.766109912136116</v>
      </c>
      <c r="L13" s="16">
        <f t="shared" si="3"/>
        <v>100.12115040713698</v>
      </c>
    </row>
    <row r="14" spans="1:12" x14ac:dyDescent="0.25">
      <c r="A14" s="3" t="s">
        <v>19</v>
      </c>
      <c r="B14" s="3" t="s">
        <v>19</v>
      </c>
      <c r="C14" s="3" t="s">
        <v>13</v>
      </c>
      <c r="D14" s="36">
        <v>1.5217405768743517</v>
      </c>
      <c r="E14" s="36">
        <v>1.2169522182479999</v>
      </c>
      <c r="F14" s="6">
        <v>1560655</v>
      </c>
      <c r="G14" s="6">
        <v>2230364</v>
      </c>
      <c r="H14" s="6">
        <v>1.429120465445598</v>
      </c>
      <c r="I14" s="16">
        <f t="shared" si="0"/>
        <v>2.1747506015101266</v>
      </c>
      <c r="J14" s="16">
        <f t="shared" si="1"/>
        <v>1.7391713205676347</v>
      </c>
      <c r="K14" s="16">
        <f t="shared" si="2"/>
        <v>124.35326723593035</v>
      </c>
      <c r="L14" s="16">
        <f t="shared" si="3"/>
        <v>128.86258867665825</v>
      </c>
    </row>
    <row r="15" spans="1:12" x14ac:dyDescent="0.25">
      <c r="A15" s="3" t="s">
        <v>19</v>
      </c>
      <c r="B15" s="3" t="s">
        <v>19</v>
      </c>
      <c r="C15" s="3" t="s">
        <v>102</v>
      </c>
      <c r="D15" s="36">
        <v>1.2193199553320235</v>
      </c>
      <c r="E15" s="36">
        <v>1.1643247400000001</v>
      </c>
      <c r="F15" s="6">
        <v>1499618</v>
      </c>
      <c r="G15" s="6">
        <v>2556826</v>
      </c>
      <c r="H15" s="6">
        <v>1.704984869480094</v>
      </c>
      <c r="I15" s="16">
        <f t="shared" ref="I15:I16" si="4">H15*D15</f>
        <v>2.0789220748962443</v>
      </c>
      <c r="J15" s="16">
        <f t="shared" ref="J15:J16" si="5">H15*E15</f>
        <v>1.9851560648613444</v>
      </c>
      <c r="K15" s="16">
        <f t="shared" ref="K15:K16" si="6">I15/$I$2*100</f>
        <v>118.87374679318772</v>
      </c>
      <c r="L15" s="16">
        <f t="shared" ref="L15:L16" si="7">J15/$J$2*100</f>
        <v>147.08864297607457</v>
      </c>
    </row>
    <row r="16" spans="1:12" x14ac:dyDescent="0.25">
      <c r="A16" s="3" t="s">
        <v>19</v>
      </c>
      <c r="B16" s="3" t="s">
        <v>19</v>
      </c>
      <c r="C16" s="3" t="s">
        <v>103</v>
      </c>
      <c r="D16" s="36">
        <v>1.0401624029494931</v>
      </c>
      <c r="E16" s="36">
        <v>1.0579000000000001</v>
      </c>
      <c r="F16" s="6">
        <v>1638410</v>
      </c>
      <c r="G16" s="6">
        <v>2487115</v>
      </c>
      <c r="H16" s="6">
        <v>1.518005261198357</v>
      </c>
      <c r="I16" s="16">
        <f t="shared" si="4"/>
        <v>1.5789720001780561</v>
      </c>
      <c r="J16" s="16">
        <f t="shared" si="5"/>
        <v>1.6058977658217419</v>
      </c>
      <c r="K16" s="16">
        <f t="shared" si="6"/>
        <v>90.286365231879657</v>
      </c>
      <c r="L16" s="16">
        <f t="shared" si="7"/>
        <v>118.98778504828955</v>
      </c>
    </row>
    <row r="17" spans="1:12" x14ac:dyDescent="0.25">
      <c r="A17" s="3" t="s">
        <v>19</v>
      </c>
      <c r="B17" s="3" t="s">
        <v>19</v>
      </c>
      <c r="C17" s="3" t="s">
        <v>119</v>
      </c>
      <c r="D17" s="36">
        <v>1</v>
      </c>
      <c r="E17" s="36">
        <v>1</v>
      </c>
      <c r="F17" s="6">
        <v>1656076</v>
      </c>
      <c r="G17" s="6">
        <v>4107583</v>
      </c>
      <c r="H17" s="6">
        <v>2.480310686224545</v>
      </c>
      <c r="I17" s="16">
        <f t="shared" ref="I17" si="8">H17*D17</f>
        <v>2.480310686224545</v>
      </c>
      <c r="J17" s="16">
        <f t="shared" ref="J17" si="9">H17*E17</f>
        <v>2.480310686224545</v>
      </c>
      <c r="K17" s="16">
        <f t="shared" ref="K17" si="10">I17/$I$2*100</f>
        <v>141.82533729524681</v>
      </c>
      <c r="L17" s="16">
        <f t="shared" ref="L17" si="11">J17/$J$2*100</f>
        <v>183.7767515881963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1551943.5625</v>
      </c>
      <c r="G18" s="26">
        <f t="shared" ref="G18:L18" si="12">AVERAGE(G2:G17)</f>
        <v>1685067.3125</v>
      </c>
      <c r="H18" s="26">
        <f t="shared" si="12"/>
        <v>1.0760126444273523</v>
      </c>
      <c r="I18" s="26">
        <f t="shared" si="12"/>
        <v>1.8937947684514658</v>
      </c>
      <c r="J18" s="26">
        <f t="shared" si="12"/>
        <v>1.5548425706236788</v>
      </c>
      <c r="K18" s="26">
        <f t="shared" si="12"/>
        <v>108.28807991487541</v>
      </c>
      <c r="L18" s="26">
        <f t="shared" si="12"/>
        <v>115.20488882592824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106807.50632420847</v>
      </c>
      <c r="G19" s="26">
        <f t="shared" ref="G19:L19" si="13">_xlfn.STDEV.S(G2:G17)</f>
        <v>843699.66197280725</v>
      </c>
      <c r="H19" s="26">
        <f t="shared" si="13"/>
        <v>0.50595254251694821</v>
      </c>
      <c r="I19" s="26">
        <f t="shared" si="13"/>
        <v>0.28446872369736381</v>
      </c>
      <c r="J19" s="26">
        <f t="shared" si="13"/>
        <v>0.33443637919886299</v>
      </c>
      <c r="K19" s="26">
        <f t="shared" si="13"/>
        <v>16.266056068055942</v>
      </c>
      <c r="L19" s="26">
        <f t="shared" si="13"/>
        <v>24.779811546770336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3E3B-3149-4EE2-BA18-86542B609258}">
  <dimension ref="A1:L19"/>
  <sheetViews>
    <sheetView zoomScale="85" zoomScaleNormal="85" workbookViewId="0"/>
  </sheetViews>
  <sheetFormatPr defaultRowHeight="15" x14ac:dyDescent="0.25"/>
  <cols>
    <col min="1" max="1" width="7" bestFit="1" customWidth="1"/>
    <col min="2" max="2" width="15.570312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2.5703125" bestFit="1" customWidth="1"/>
    <col min="7" max="7" width="13.42578125" bestFit="1" customWidth="1"/>
    <col min="8" max="8" width="13.85546875" bestFit="1" customWidth="1"/>
    <col min="9" max="10" width="10" bestFit="1" customWidth="1"/>
    <col min="11" max="12" width="12.14062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82</v>
      </c>
      <c r="B2" s="3" t="s">
        <v>20</v>
      </c>
      <c r="C2" s="3" t="s">
        <v>1</v>
      </c>
      <c r="D2" s="36">
        <v>3.0715013799077373</v>
      </c>
      <c r="E2" s="36">
        <v>2.3703581407530434</v>
      </c>
      <c r="F2" s="6">
        <v>3169356</v>
      </c>
      <c r="G2" s="6">
        <v>3880952</v>
      </c>
      <c r="H2" s="6">
        <v>1.2245238464849011</v>
      </c>
      <c r="I2" s="16">
        <f t="shared" ref="I2:I14" si="0">H2*D2</f>
        <v>3.7611266842083038</v>
      </c>
      <c r="J2" s="16">
        <f>H2*E2</f>
        <v>2.9025600680617152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82</v>
      </c>
      <c r="B3" s="3" t="s">
        <v>20</v>
      </c>
      <c r="C3" s="3" t="s">
        <v>2</v>
      </c>
      <c r="D3" s="36">
        <v>2.8290499227514103</v>
      </c>
      <c r="E3" s="36">
        <v>2.2382985276232708</v>
      </c>
      <c r="F3" s="6">
        <v>3461194</v>
      </c>
      <c r="G3" s="6">
        <v>7161004</v>
      </c>
      <c r="H3" s="6">
        <v>2.0689403714440742</v>
      </c>
      <c r="I3" s="16">
        <f t="shared" si="0"/>
        <v>5.8531355980111321</v>
      </c>
      <c r="J3" s="16">
        <f t="shared" ref="J3:J14" si="1">H3*E3</f>
        <v>4.6309061871436139</v>
      </c>
      <c r="K3" s="16">
        <f t="shared" ref="K3:K13" si="2">I3/$I$2*100</f>
        <v>155.62186784578316</v>
      </c>
      <c r="L3" s="16">
        <f t="shared" ref="L3:L14" si="3">J3/$J$2*100</f>
        <v>159.54557626902314</v>
      </c>
    </row>
    <row r="4" spans="1:12" x14ac:dyDescent="0.25">
      <c r="A4" s="3" t="s">
        <v>82</v>
      </c>
      <c r="B4" s="3" t="s">
        <v>20</v>
      </c>
      <c r="C4" s="3" t="s">
        <v>3</v>
      </c>
      <c r="D4" s="36">
        <v>2.8559230390773478</v>
      </c>
      <c r="E4" s="36">
        <v>2.1458139465279173</v>
      </c>
      <c r="F4" s="6">
        <v>3486763</v>
      </c>
      <c r="G4" s="6">
        <v>4436430</v>
      </c>
      <c r="H4" s="6">
        <v>1.27236350735625</v>
      </c>
      <c r="I4" s="16">
        <f t="shared" si="0"/>
        <v>3.6337722547399749</v>
      </c>
      <c r="J4" s="16">
        <f t="shared" si="1"/>
        <v>2.7302553591382175</v>
      </c>
      <c r="K4" s="16">
        <f t="shared" si="2"/>
        <v>96.613928746323623</v>
      </c>
      <c r="L4" s="16">
        <f>J4/$J$2*100</f>
        <v>94.063698773388012</v>
      </c>
    </row>
    <row r="5" spans="1:12" x14ac:dyDescent="0.25">
      <c r="A5" s="3" t="s">
        <v>82</v>
      </c>
      <c r="B5" s="3" t="s">
        <v>20</v>
      </c>
      <c r="C5" s="3" t="s">
        <v>4</v>
      </c>
      <c r="D5" s="36">
        <v>2.5663558130317945</v>
      </c>
      <c r="E5" s="36">
        <v>2.0260730304295325</v>
      </c>
      <c r="F5" s="6">
        <v>3158905</v>
      </c>
      <c r="G5" s="6">
        <v>4944932</v>
      </c>
      <c r="H5" s="6">
        <v>1.5653943375948309</v>
      </c>
      <c r="I5" s="16">
        <f t="shared" si="0"/>
        <v>4.0173588579735497</v>
      </c>
      <c r="J5" s="16">
        <f>H5*E5</f>
        <v>3.1716032493879895</v>
      </c>
      <c r="K5" s="16">
        <f>I5/$I$2*100</f>
        <v>106.81264406330895</v>
      </c>
      <c r="L5" s="16">
        <f t="shared" si="3"/>
        <v>109.26916842433987</v>
      </c>
    </row>
    <row r="6" spans="1:12" x14ac:dyDescent="0.25">
      <c r="A6" s="3" t="s">
        <v>82</v>
      </c>
      <c r="B6" s="3" t="s">
        <v>20</v>
      </c>
      <c r="C6" s="3" t="s">
        <v>5</v>
      </c>
      <c r="D6" s="36">
        <v>2.4524708223778742</v>
      </c>
      <c r="E6" s="36">
        <v>1.9024159910136453</v>
      </c>
      <c r="F6" s="6">
        <v>3435366</v>
      </c>
      <c r="G6" s="6">
        <v>5148770</v>
      </c>
      <c r="H6" s="6">
        <v>1.498754426748125</v>
      </c>
      <c r="I6" s="16">
        <f t="shared" si="0"/>
        <v>3.6756515015094533</v>
      </c>
      <c r="J6" s="16">
        <f t="shared" si="1"/>
        <v>2.851254388048122</v>
      </c>
      <c r="K6" s="16">
        <f t="shared" si="2"/>
        <v>97.727404847655578</v>
      </c>
      <c r="L6" s="16">
        <f t="shared" si="3"/>
        <v>98.232399026702851</v>
      </c>
    </row>
    <row r="7" spans="1:12" x14ac:dyDescent="0.25">
      <c r="A7" s="3" t="s">
        <v>82</v>
      </c>
      <c r="B7" s="3" t="s">
        <v>20</v>
      </c>
      <c r="C7" s="3" t="s">
        <v>6</v>
      </c>
      <c r="D7" s="36">
        <v>2.268682898067456</v>
      </c>
      <c r="E7" s="36">
        <v>1.7974451918118344</v>
      </c>
      <c r="F7" s="6">
        <v>2794854</v>
      </c>
      <c r="G7" s="6">
        <v>6216876</v>
      </c>
      <c r="H7" s="6">
        <v>2.224400988387945</v>
      </c>
      <c r="I7" s="16">
        <f t="shared" si="0"/>
        <v>5.0464604808000768</v>
      </c>
      <c r="J7" s="16">
        <f t="shared" si="1"/>
        <v>3.9982388612394035</v>
      </c>
      <c r="K7" s="16">
        <f t="shared" si="2"/>
        <v>134.17416919213207</v>
      </c>
      <c r="L7" s="16">
        <f t="shared" si="3"/>
        <v>137.74870347160001</v>
      </c>
    </row>
    <row r="8" spans="1:12" x14ac:dyDescent="0.25">
      <c r="A8" s="3" t="s">
        <v>82</v>
      </c>
      <c r="B8" s="3" t="s">
        <v>20</v>
      </c>
      <c r="C8" s="3" t="s">
        <v>7</v>
      </c>
      <c r="D8" s="36">
        <v>2.1490103648500898</v>
      </c>
      <c r="E8" s="36">
        <v>1.697143982449093</v>
      </c>
      <c r="F8" s="6">
        <v>2892599</v>
      </c>
      <c r="G8" s="6">
        <v>6945595</v>
      </c>
      <c r="H8" s="6">
        <v>2.4011606862893888</v>
      </c>
      <c r="I8" s="16">
        <f t="shared" si="0"/>
        <v>5.1601192025064515</v>
      </c>
      <c r="J8" s="16">
        <f t="shared" si="1"/>
        <v>4.0751154096293707</v>
      </c>
      <c r="K8" s="16">
        <f>I8/$I$2*100</f>
        <v>137.19610201304954</v>
      </c>
      <c r="L8" s="16">
        <f t="shared" si="3"/>
        <v>140.39728081667815</v>
      </c>
    </row>
    <row r="9" spans="1:12" x14ac:dyDescent="0.25">
      <c r="A9" s="3" t="s">
        <v>82</v>
      </c>
      <c r="B9" s="3" t="s">
        <v>20</v>
      </c>
      <c r="C9" s="3" t="s">
        <v>8</v>
      </c>
      <c r="D9" s="36">
        <v>2.0679312007890212</v>
      </c>
      <c r="E9" s="36">
        <v>1.5949102363021266</v>
      </c>
      <c r="F9" s="6">
        <v>3294586</v>
      </c>
      <c r="G9" s="6">
        <v>5173995</v>
      </c>
      <c r="H9" s="6">
        <v>1.5704537686980999</v>
      </c>
      <c r="I9" s="16">
        <f t="shared" si="0"/>
        <v>3.2475903476875057</v>
      </c>
      <c r="J9" s="16">
        <f t="shared" si="1"/>
        <v>2.5047327913358517</v>
      </c>
      <c r="K9" s="16">
        <f>I9/$I$2*100</f>
        <v>86.346210068462653</v>
      </c>
      <c r="L9" s="16">
        <f t="shared" si="3"/>
        <v>86.293917528069414</v>
      </c>
    </row>
    <row r="10" spans="1:12" x14ac:dyDescent="0.25">
      <c r="A10" s="3" t="s">
        <v>82</v>
      </c>
      <c r="B10" s="3" t="s">
        <v>20</v>
      </c>
      <c r="C10" s="3" t="s">
        <v>9</v>
      </c>
      <c r="D10" s="36">
        <v>1.8600722009446564</v>
      </c>
      <c r="E10" s="36">
        <v>1.4411405406181681</v>
      </c>
      <c r="F10" s="6">
        <v>3089333</v>
      </c>
      <c r="G10" s="6">
        <v>6031840</v>
      </c>
      <c r="H10" s="6">
        <v>1.952473236132201</v>
      </c>
      <c r="I10" s="16">
        <f t="shared" si="0"/>
        <v>3.631741189617959</v>
      </c>
      <c r="J10" s="16">
        <f t="shared" si="1"/>
        <v>2.8137883350620645</v>
      </c>
      <c r="K10" s="16">
        <f t="shared" si="2"/>
        <v>96.559927238463132</v>
      </c>
      <c r="L10" s="16">
        <f t="shared" si="3"/>
        <v>96.941605654385953</v>
      </c>
    </row>
    <row r="11" spans="1:12" x14ac:dyDescent="0.25">
      <c r="A11" s="3" t="s">
        <v>82</v>
      </c>
      <c r="B11" s="3" t="s">
        <v>20</v>
      </c>
      <c r="C11" s="3" t="s">
        <v>10</v>
      </c>
      <c r="D11" s="36">
        <v>1.7449001545708254</v>
      </c>
      <c r="E11" s="36">
        <v>1.3558571273103475</v>
      </c>
      <c r="F11" s="6">
        <v>2621267</v>
      </c>
      <c r="G11" s="6">
        <v>9754040</v>
      </c>
      <c r="H11" s="6">
        <v>3.7211165440224141</v>
      </c>
      <c r="I11" s="16">
        <f t="shared" si="0"/>
        <v>6.4929768328407658</v>
      </c>
      <c r="J11" s="16">
        <f t="shared" si="1"/>
        <v>5.0453023877652381</v>
      </c>
      <c r="K11" s="16">
        <f t="shared" si="2"/>
        <v>172.63382432988962</v>
      </c>
      <c r="L11" s="16">
        <f t="shared" si="3"/>
        <v>173.82249701844802</v>
      </c>
    </row>
    <row r="12" spans="1:12" x14ac:dyDescent="0.25">
      <c r="A12" s="3" t="s">
        <v>82</v>
      </c>
      <c r="B12" s="3" t="s">
        <v>20</v>
      </c>
      <c r="C12" s="3" t="s">
        <v>11</v>
      </c>
      <c r="D12" s="36">
        <v>1.7509776243120569</v>
      </c>
      <c r="E12" s="36">
        <v>1.317005466061532</v>
      </c>
      <c r="F12" s="6">
        <v>3046079</v>
      </c>
      <c r="G12" s="6">
        <v>6962922</v>
      </c>
      <c r="H12" s="6">
        <v>2.2858638925648349</v>
      </c>
      <c r="I12" s="16">
        <f t="shared" si="0"/>
        <v>4.0024965281038858</v>
      </c>
      <c r="J12" s="16">
        <f t="shared" si="1"/>
        <v>3.0104952411805783</v>
      </c>
      <c r="K12" s="16">
        <f t="shared" si="2"/>
        <v>106.41748774134656</v>
      </c>
      <c r="L12" s="16">
        <f t="shared" si="3"/>
        <v>103.71861979038871</v>
      </c>
    </row>
    <row r="13" spans="1:12" x14ac:dyDescent="0.25">
      <c r="A13" s="3" t="s">
        <v>82</v>
      </c>
      <c r="B13" s="3" t="s">
        <v>20</v>
      </c>
      <c r="C13" s="3" t="s">
        <v>12</v>
      </c>
      <c r="D13" s="36">
        <v>1.6390546156608037</v>
      </c>
      <c r="E13" s="36">
        <v>1.2694028588544886</v>
      </c>
      <c r="F13" s="6">
        <v>2916365</v>
      </c>
      <c r="G13" s="6">
        <v>5588931</v>
      </c>
      <c r="H13" s="6">
        <v>1.916403125123227</v>
      </c>
      <c r="I13" s="16">
        <f t="shared" si="0"/>
        <v>3.1410893877000139</v>
      </c>
      <c r="J13" s="16">
        <f t="shared" si="1"/>
        <v>2.4326876057491003</v>
      </c>
      <c r="K13" s="16">
        <f t="shared" si="2"/>
        <v>83.514586224611463</v>
      </c>
      <c r="L13" s="16">
        <f>J13/$J$2*100</f>
        <v>83.811791959696166</v>
      </c>
    </row>
    <row r="14" spans="1:12" x14ac:dyDescent="0.25">
      <c r="A14" s="3" t="s">
        <v>82</v>
      </c>
      <c r="B14" s="3" t="s">
        <v>20</v>
      </c>
      <c r="C14" s="3" t="s">
        <v>13</v>
      </c>
      <c r="D14" s="36">
        <v>1.5217405768743517</v>
      </c>
      <c r="E14" s="36">
        <v>1.2169522182479999</v>
      </c>
      <c r="F14" s="6">
        <v>2908075</v>
      </c>
      <c r="G14" s="6">
        <v>7474391</v>
      </c>
      <c r="H14" s="6">
        <v>2.5702194750823142</v>
      </c>
      <c r="I14" s="16">
        <f t="shared" si="0"/>
        <v>3.9112072667054543</v>
      </c>
      <c r="J14" s="16">
        <f t="shared" si="1"/>
        <v>3.1278342915856321</v>
      </c>
      <c r="K14" s="16">
        <f>I14/$I$2*100</f>
        <v>103.99030915728757</v>
      </c>
      <c r="L14" s="16">
        <f t="shared" si="3"/>
        <v>107.76122520263125</v>
      </c>
    </row>
    <row r="15" spans="1:12" x14ac:dyDescent="0.25">
      <c r="A15" s="3" t="s">
        <v>82</v>
      </c>
      <c r="B15" s="3" t="s">
        <v>20</v>
      </c>
      <c r="C15" s="3" t="s">
        <v>102</v>
      </c>
      <c r="D15" s="36">
        <v>1.2193199553320235</v>
      </c>
      <c r="E15" s="36">
        <v>1.1643247400000001</v>
      </c>
      <c r="F15" s="6">
        <v>3036254</v>
      </c>
      <c r="G15" s="6">
        <v>10780677</v>
      </c>
      <c r="H15" s="6">
        <v>3.550650571394883</v>
      </c>
      <c r="I15" s="16">
        <f t="shared" ref="I15:I16" si="4">H15*D15</f>
        <v>4.3293790961128327</v>
      </c>
      <c r="J15" s="16">
        <f t="shared" ref="J15:J16" si="5">H15*E15</f>
        <v>4.1341103033701989</v>
      </c>
      <c r="K15" s="16">
        <f t="shared" ref="K15" si="6">I15/$I$2*100</f>
        <v>115.10856877781936</v>
      </c>
      <c r="L15" s="16">
        <f t="shared" ref="L15" si="7">J15/$J$2*100</f>
        <v>142.42979323183806</v>
      </c>
    </row>
    <row r="16" spans="1:12" x14ac:dyDescent="0.25">
      <c r="A16" s="3" t="s">
        <v>82</v>
      </c>
      <c r="B16" s="3" t="s">
        <v>20</v>
      </c>
      <c r="C16" s="3" t="s">
        <v>103</v>
      </c>
      <c r="D16" s="36">
        <v>1.0401624029494931</v>
      </c>
      <c r="E16" s="36">
        <v>1.0579000000000001</v>
      </c>
      <c r="F16" s="6">
        <v>2900805</v>
      </c>
      <c r="G16" s="6">
        <v>12051858</v>
      </c>
      <c r="H16" s="6">
        <v>4.1546598271859017</v>
      </c>
      <c r="I16" s="16">
        <f t="shared" si="4"/>
        <v>4.3215209492834132</v>
      </c>
      <c r="J16" s="16">
        <f t="shared" si="5"/>
        <v>4.3952146311799654</v>
      </c>
      <c r="K16" s="16">
        <f>I16/$I$2*100</f>
        <v>114.89963811716353</v>
      </c>
      <c r="L16" s="16">
        <f>J16/$J$2*100</f>
        <v>151.42544953824236</v>
      </c>
    </row>
    <row r="17" spans="1:12" x14ac:dyDescent="0.25">
      <c r="A17" s="3" t="s">
        <v>82</v>
      </c>
      <c r="B17" s="3" t="s">
        <v>20</v>
      </c>
      <c r="C17" s="3" t="s">
        <v>119</v>
      </c>
      <c r="D17" s="36">
        <v>1</v>
      </c>
      <c r="E17" s="36">
        <v>1</v>
      </c>
      <c r="F17" s="6">
        <v>2842395</v>
      </c>
      <c r="G17" s="6">
        <v>12374460</v>
      </c>
      <c r="H17" s="6">
        <v>4.3535328481790883</v>
      </c>
      <c r="I17" s="16">
        <f t="shared" ref="I17" si="8">H17*D17</f>
        <v>4.3535328481790883</v>
      </c>
      <c r="J17" s="16">
        <f t="shared" ref="J17" si="9">H17*E17</f>
        <v>4.3535328481790883</v>
      </c>
      <c r="K17" s="16">
        <f>I17/$I$2*100</f>
        <v>115.75076336721379</v>
      </c>
      <c r="L17" s="16">
        <f>J17/$J$2*100</f>
        <v>149.98941438225981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3065887.25</v>
      </c>
      <c r="G18" s="26">
        <f t="shared" ref="G18:L18" si="10">AVERAGE(G2:G17)</f>
        <v>7182979.5625</v>
      </c>
      <c r="H18" s="26">
        <f t="shared" si="10"/>
        <v>2.3956819657930297</v>
      </c>
      <c r="I18" s="26">
        <f t="shared" si="10"/>
        <v>4.2861974391237414</v>
      </c>
      <c r="J18" s="26">
        <f t="shared" si="10"/>
        <v>3.5111019973785091</v>
      </c>
      <c r="K18" s="26">
        <f t="shared" si="10"/>
        <v>113.96046448315691</v>
      </c>
      <c r="L18" s="26">
        <f t="shared" si="10"/>
        <v>120.96569631798076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254170.19540313273</v>
      </c>
      <c r="G19" s="26">
        <f t="shared" ref="G19:L19" si="11">_xlfn.STDEV.S(G2:G17)</f>
        <v>2668716.0389284082</v>
      </c>
      <c r="H19" s="26">
        <f t="shared" si="11"/>
        <v>1.0142655511524765</v>
      </c>
      <c r="I19" s="26">
        <f t="shared" si="11"/>
        <v>0.92593550865213015</v>
      </c>
      <c r="J19" s="26">
        <f t="shared" si="11"/>
        <v>0.84193575180208713</v>
      </c>
      <c r="K19" s="26">
        <f t="shared" si="11"/>
        <v>24.6185674239536</v>
      </c>
      <c r="L19" s="26">
        <f t="shared" si="11"/>
        <v>29.006660742918342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8D2A-B83E-4927-BA30-B9112029AB0E}">
  <dimension ref="A1:L19"/>
  <sheetViews>
    <sheetView zoomScale="85" zoomScaleNormal="85" workbookViewId="0"/>
  </sheetViews>
  <sheetFormatPr defaultRowHeight="15" x14ac:dyDescent="0.25"/>
  <cols>
    <col min="1" max="1" width="7.42578125" bestFit="1" customWidth="1"/>
    <col min="2" max="2" width="8.28515625" bestFit="1" customWidth="1"/>
    <col min="3" max="3" width="5.42578125" bestFit="1" customWidth="1"/>
    <col min="4" max="4" width="10" bestFit="1" customWidth="1"/>
    <col min="5" max="5" width="8.42578125" bestFit="1" customWidth="1"/>
    <col min="6" max="7" width="13.7109375" bestFit="1" customWidth="1"/>
    <col min="8" max="8" width="16.42578125" bestFit="1" customWidth="1"/>
    <col min="9" max="10" width="10" bestFit="1" customWidth="1"/>
    <col min="11" max="11" width="12.140625" customWidth="1"/>
    <col min="12" max="12" width="14.5703125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21</v>
      </c>
      <c r="B2" s="3" t="s">
        <v>21</v>
      </c>
      <c r="C2" s="3" t="s">
        <v>1</v>
      </c>
      <c r="D2" s="36">
        <v>3.0715013799077373</v>
      </c>
      <c r="E2" s="36">
        <v>2.3703581407530434</v>
      </c>
      <c r="F2" s="6">
        <v>18684985</v>
      </c>
      <c r="G2" s="6">
        <v>5154435</v>
      </c>
      <c r="H2" s="6">
        <v>0.27585973443382478</v>
      </c>
      <c r="I2" s="16">
        <f t="shared" ref="I2:I14" si="0">H2*D2</f>
        <v>0.84730355497447474</v>
      </c>
      <c r="J2" s="16">
        <f>H2*E2</f>
        <v>0.6538863672211892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21</v>
      </c>
      <c r="B3" s="3" t="s">
        <v>21</v>
      </c>
      <c r="C3" s="3" t="s">
        <v>2</v>
      </c>
      <c r="D3" s="36">
        <v>2.8290499227514103</v>
      </c>
      <c r="E3" s="36">
        <v>2.2382985276232708</v>
      </c>
      <c r="F3" s="6">
        <v>18538084</v>
      </c>
      <c r="G3" s="6">
        <v>5100062</v>
      </c>
      <c r="H3" s="6">
        <v>0.27511268154788809</v>
      </c>
      <c r="I3" s="16">
        <f t="shared" si="0"/>
        <v>0.77830751048098612</v>
      </c>
      <c r="J3" s="16">
        <f>H3*E3</f>
        <v>0.6157843100391277</v>
      </c>
      <c r="K3" s="16">
        <f t="shared" ref="K3:K14" si="1">I3/$I$2*100</f>
        <v>91.85698630810451</v>
      </c>
      <c r="L3" s="16">
        <f t="shared" ref="L3:L14" si="2">J3/$J$2*100</f>
        <v>94.172984926420284</v>
      </c>
    </row>
    <row r="4" spans="1:12" x14ac:dyDescent="0.25">
      <c r="A4" s="3" t="s">
        <v>21</v>
      </c>
      <c r="B4" s="3" t="s">
        <v>21</v>
      </c>
      <c r="C4" s="3" t="s">
        <v>3</v>
      </c>
      <c r="D4" s="36">
        <v>2.8559230390773478</v>
      </c>
      <c r="E4" s="36">
        <v>2.1458139465279173</v>
      </c>
      <c r="F4" s="6">
        <v>17618450</v>
      </c>
      <c r="G4" s="6">
        <v>4695049</v>
      </c>
      <c r="H4" s="6">
        <v>0.2664847929301386</v>
      </c>
      <c r="I4" s="16">
        <f t="shared" si="0"/>
        <v>0.76106005969293922</v>
      </c>
      <c r="J4" s="16">
        <f t="shared" ref="J4:J14" si="3">H4*E4</f>
        <v>0.57182678520709551</v>
      </c>
      <c r="K4" s="16">
        <f t="shared" si="1"/>
        <v>89.821417038178993</v>
      </c>
      <c r="L4" s="16">
        <f t="shared" si="2"/>
        <v>87.450482816636622</v>
      </c>
    </row>
    <row r="5" spans="1:12" x14ac:dyDescent="0.25">
      <c r="A5" s="3" t="s">
        <v>21</v>
      </c>
      <c r="B5" s="3" t="s">
        <v>21</v>
      </c>
      <c r="C5" s="3" t="s">
        <v>4</v>
      </c>
      <c r="D5" s="36">
        <v>2.5663558130317945</v>
      </c>
      <c r="E5" s="36">
        <v>2.0260730304295325</v>
      </c>
      <c r="F5" s="6">
        <v>18503139</v>
      </c>
      <c r="G5" s="6">
        <v>6151544</v>
      </c>
      <c r="H5" s="6">
        <v>0.33245948160471578</v>
      </c>
      <c r="I5" s="16">
        <f t="shared" si="0"/>
        <v>0.85320932321379928</v>
      </c>
      <c r="J5" s="16">
        <f t="shared" si="3"/>
        <v>0.67358718938989792</v>
      </c>
      <c r="K5" s="16">
        <f>I5/$I$2*100</f>
        <v>100.69700737175621</v>
      </c>
      <c r="L5" s="16">
        <f>J5/$J$2*100</f>
        <v>103.01288161923776</v>
      </c>
    </row>
    <row r="6" spans="1:12" x14ac:dyDescent="0.25">
      <c r="A6" s="3" t="s">
        <v>21</v>
      </c>
      <c r="B6" s="3" t="s">
        <v>21</v>
      </c>
      <c r="C6" s="3" t="s">
        <v>5</v>
      </c>
      <c r="D6" s="36">
        <v>2.4524708223778742</v>
      </c>
      <c r="E6" s="36">
        <v>1.9024159910136453</v>
      </c>
      <c r="F6" s="6">
        <v>19811064</v>
      </c>
      <c r="G6" s="6">
        <v>6555645</v>
      </c>
      <c r="H6" s="6">
        <v>0.33090827428552039</v>
      </c>
      <c r="I6" s="16">
        <f t="shared" si="0"/>
        <v>0.81154288756865334</v>
      </c>
      <c r="J6" s="16">
        <f t="shared" si="3"/>
        <v>0.62952519255950345</v>
      </c>
      <c r="K6" s="16">
        <f>I6/$I$2*100</f>
        <v>95.779473932822256</v>
      </c>
      <c r="L6" s="16">
        <f>J6/$J$2*100</f>
        <v>96.2744024217521</v>
      </c>
    </row>
    <row r="7" spans="1:12" x14ac:dyDescent="0.25">
      <c r="A7" s="3" t="s">
        <v>21</v>
      </c>
      <c r="B7" s="3" t="s">
        <v>21</v>
      </c>
      <c r="C7" s="3" t="s">
        <v>6</v>
      </c>
      <c r="D7" s="36">
        <v>2.268682898067456</v>
      </c>
      <c r="E7" s="36">
        <v>1.7974451918118344</v>
      </c>
      <c r="F7" s="6">
        <v>18012560</v>
      </c>
      <c r="G7" s="6">
        <v>4595830</v>
      </c>
      <c r="H7" s="6">
        <v>0.25514585378202759</v>
      </c>
      <c r="I7" s="16">
        <f t="shared" si="0"/>
        <v>0.57884503498810569</v>
      </c>
      <c r="J7" s="16">
        <f t="shared" si="3"/>
        <v>0.45861068809123084</v>
      </c>
      <c r="K7" s="16">
        <f t="shared" si="1"/>
        <v>68.31613435229167</v>
      </c>
      <c r="L7" s="16">
        <f t="shared" si="2"/>
        <v>70.136144608761555</v>
      </c>
    </row>
    <row r="8" spans="1:12" x14ac:dyDescent="0.25">
      <c r="A8" s="3" t="s">
        <v>21</v>
      </c>
      <c r="B8" s="3" t="s">
        <v>21</v>
      </c>
      <c r="C8" s="3" t="s">
        <v>7</v>
      </c>
      <c r="D8" s="36">
        <v>2.1490103648500898</v>
      </c>
      <c r="E8" s="36">
        <v>1.697143982449093</v>
      </c>
      <c r="F8" s="6">
        <v>17549536</v>
      </c>
      <c r="G8" s="6">
        <v>4765624</v>
      </c>
      <c r="H8" s="6">
        <v>0.27155270657868108</v>
      </c>
      <c r="I8" s="16">
        <f t="shared" si="0"/>
        <v>0.5835695810406808</v>
      </c>
      <c r="J8" s="16">
        <f t="shared" si="3"/>
        <v>0.46086404188777286</v>
      </c>
      <c r="K8" s="16">
        <f t="shared" si="1"/>
        <v>68.87373216063763</v>
      </c>
      <c r="L8" s="16">
        <f t="shared" si="2"/>
        <v>70.480753994963948</v>
      </c>
    </row>
    <row r="9" spans="1:12" x14ac:dyDescent="0.25">
      <c r="A9" s="3" t="s">
        <v>21</v>
      </c>
      <c r="B9" s="3" t="s">
        <v>21</v>
      </c>
      <c r="C9" s="3" t="s">
        <v>8</v>
      </c>
      <c r="D9" s="36">
        <v>2.0679312007890212</v>
      </c>
      <c r="E9" s="36">
        <v>1.5949102363021266</v>
      </c>
      <c r="F9" s="6">
        <v>16928457</v>
      </c>
      <c r="G9" s="6">
        <v>5535749</v>
      </c>
      <c r="H9" s="6">
        <v>0.32700848045394798</v>
      </c>
      <c r="I9" s="16">
        <f t="shared" si="0"/>
        <v>0.67623103965332576</v>
      </c>
      <c r="J9" s="16">
        <f t="shared" si="3"/>
        <v>0.52154917283360547</v>
      </c>
      <c r="K9" s="16">
        <f t="shared" si="1"/>
        <v>79.809772505167572</v>
      </c>
      <c r="L9" s="16">
        <f t="shared" si="2"/>
        <v>79.761438527924184</v>
      </c>
    </row>
    <row r="10" spans="1:12" x14ac:dyDescent="0.25">
      <c r="A10" s="3" t="s">
        <v>21</v>
      </c>
      <c r="B10" s="3" t="s">
        <v>21</v>
      </c>
      <c r="C10" s="3" t="s">
        <v>9</v>
      </c>
      <c r="D10" s="36">
        <v>1.8600722009446564</v>
      </c>
      <c r="E10" s="36">
        <v>1.4411405406181681</v>
      </c>
      <c r="F10" s="6">
        <v>16953015</v>
      </c>
      <c r="G10" s="6">
        <v>5697578</v>
      </c>
      <c r="H10" s="6">
        <v>0.33608051429200059</v>
      </c>
      <c r="I10" s="16">
        <f t="shared" si="0"/>
        <v>0.62513402191373357</v>
      </c>
      <c r="J10" s="16">
        <f t="shared" si="3"/>
        <v>0.48433925405800571</v>
      </c>
      <c r="K10" s="16">
        <f t="shared" si="1"/>
        <v>73.779228027972323</v>
      </c>
      <c r="L10" s="16">
        <f t="shared" si="2"/>
        <v>74.070859760587254</v>
      </c>
    </row>
    <row r="11" spans="1:12" x14ac:dyDescent="0.25">
      <c r="A11" s="3" t="s">
        <v>21</v>
      </c>
      <c r="B11" s="3" t="s">
        <v>21</v>
      </c>
      <c r="C11" s="3" t="s">
        <v>10</v>
      </c>
      <c r="D11" s="36">
        <v>1.7449001545708254</v>
      </c>
      <c r="E11" s="36">
        <v>1.3558571273103475</v>
      </c>
      <c r="F11" s="6">
        <v>16980379</v>
      </c>
      <c r="G11" s="6">
        <v>8299850</v>
      </c>
      <c r="H11" s="6">
        <v>0.48879062122229427</v>
      </c>
      <c r="I11" s="16">
        <f t="shared" si="0"/>
        <v>0.85289083052355108</v>
      </c>
      <c r="J11" s="16">
        <f t="shared" si="3"/>
        <v>0.66273024754670007</v>
      </c>
      <c r="K11" s="16">
        <f t="shared" si="1"/>
        <v>100.65941840043911</v>
      </c>
      <c r="L11" s="16">
        <f t="shared" si="2"/>
        <v>101.35251027836756</v>
      </c>
    </row>
    <row r="12" spans="1:12" x14ac:dyDescent="0.25">
      <c r="A12" s="3" t="s">
        <v>21</v>
      </c>
      <c r="B12" s="3" t="s">
        <v>21</v>
      </c>
      <c r="C12" s="3" t="s">
        <v>11</v>
      </c>
      <c r="D12" s="36">
        <v>1.7509776243120569</v>
      </c>
      <c r="E12" s="36">
        <v>1.317005466061532</v>
      </c>
      <c r="F12" s="6">
        <v>17492882</v>
      </c>
      <c r="G12" s="6">
        <v>8579027</v>
      </c>
      <c r="H12" s="6">
        <v>0.49042959301960648</v>
      </c>
      <c r="I12" s="16">
        <f t="shared" si="0"/>
        <v>0.85873124367779952</v>
      </c>
      <c r="J12" s="16">
        <f t="shared" si="3"/>
        <v>0.64589845472515428</v>
      </c>
      <c r="K12" s="16">
        <f t="shared" si="1"/>
        <v>101.34871246983839</v>
      </c>
      <c r="L12" s="16">
        <f t="shared" si="2"/>
        <v>98.778394397488199</v>
      </c>
    </row>
    <row r="13" spans="1:12" x14ac:dyDescent="0.25">
      <c r="A13" s="3" t="s">
        <v>21</v>
      </c>
      <c r="B13" s="3" t="s">
        <v>21</v>
      </c>
      <c r="C13" s="3" t="s">
        <v>12</v>
      </c>
      <c r="D13" s="36">
        <v>1.6390546156608037</v>
      </c>
      <c r="E13" s="36">
        <v>1.2694028588544886</v>
      </c>
      <c r="F13" s="6">
        <v>16841549</v>
      </c>
      <c r="G13" s="6">
        <v>9440027</v>
      </c>
      <c r="H13" s="6">
        <v>0.56052011605345797</v>
      </c>
      <c r="I13" s="16">
        <f t="shared" si="0"/>
        <v>0.91872308338814967</v>
      </c>
      <c r="J13" s="16">
        <f t="shared" si="3"/>
        <v>0.71152583776370926</v>
      </c>
      <c r="K13" s="16">
        <f t="shared" si="1"/>
        <v>108.42903679494493</v>
      </c>
      <c r="L13" s="16">
        <f t="shared" si="2"/>
        <v>108.81490629441772</v>
      </c>
    </row>
    <row r="14" spans="1:12" x14ac:dyDescent="0.25">
      <c r="A14" s="3" t="s">
        <v>21</v>
      </c>
      <c r="B14" s="3" t="s">
        <v>21</v>
      </c>
      <c r="C14" s="3" t="s">
        <v>13</v>
      </c>
      <c r="D14" s="36">
        <v>1.5217405768743517</v>
      </c>
      <c r="E14" s="36">
        <v>1.2169522182479999</v>
      </c>
      <c r="F14" s="6">
        <v>17090343</v>
      </c>
      <c r="G14" s="6">
        <v>9535252</v>
      </c>
      <c r="H14" s="6">
        <v>0.5579321608700305</v>
      </c>
      <c r="I14" s="16">
        <f t="shared" si="0"/>
        <v>0.84902800833911385</v>
      </c>
      <c r="J14" s="16">
        <f t="shared" si="3"/>
        <v>0.67897678080268353</v>
      </c>
      <c r="K14" s="16">
        <f t="shared" si="1"/>
        <v>100.20352249846174</v>
      </c>
      <c r="L14" s="16">
        <f t="shared" si="2"/>
        <v>103.83712137754463</v>
      </c>
    </row>
    <row r="15" spans="1:12" x14ac:dyDescent="0.25">
      <c r="A15" s="3" t="s">
        <v>21</v>
      </c>
      <c r="B15" s="3" t="s">
        <v>21</v>
      </c>
      <c r="C15" s="3" t="s">
        <v>102</v>
      </c>
      <c r="D15" s="36">
        <v>1.2193199553320235</v>
      </c>
      <c r="E15" s="36">
        <v>1.1643247400000001</v>
      </c>
      <c r="F15" s="6">
        <v>16721556</v>
      </c>
      <c r="G15" s="6">
        <v>10729298</v>
      </c>
      <c r="H15" s="6">
        <v>0.64164471296809933</v>
      </c>
      <c r="I15" s="16">
        <f t="shared" ref="I15:I16" si="4">H15*D15</f>
        <v>0.7823702027552919</v>
      </c>
      <c r="J15" s="16">
        <f t="shared" ref="J15:J16" si="5">H15*E15</f>
        <v>0.7470828135989569</v>
      </c>
      <c r="K15" s="16">
        <f t="shared" ref="K15:K16" si="6">I15/$I$2*100</f>
        <v>92.336471169280173</v>
      </c>
      <c r="L15" s="16">
        <f t="shared" ref="L15:L16" si="7">J15/$J$2*100</f>
        <v>114.2526975709592</v>
      </c>
    </row>
    <row r="16" spans="1:12" x14ac:dyDescent="0.25">
      <c r="A16" s="3" t="s">
        <v>21</v>
      </c>
      <c r="B16" s="3" t="s">
        <v>21</v>
      </c>
      <c r="C16" s="3" t="s">
        <v>103</v>
      </c>
      <c r="D16" s="36">
        <v>1.0401624029494931</v>
      </c>
      <c r="E16" s="36">
        <v>1.0579000000000001</v>
      </c>
      <c r="F16" s="6">
        <v>16217839</v>
      </c>
      <c r="G16" s="6">
        <v>12537708</v>
      </c>
      <c r="H16" s="6">
        <v>0.77308129646619383</v>
      </c>
      <c r="I16" s="16">
        <f t="shared" si="4"/>
        <v>0.8041300990075857</v>
      </c>
      <c r="J16" s="16">
        <f t="shared" si="5"/>
        <v>0.8178427035315865</v>
      </c>
      <c r="K16" s="16">
        <f t="shared" si="6"/>
        <v>94.904605827106479</v>
      </c>
      <c r="L16" s="16">
        <f t="shared" si="7"/>
        <v>125.07413283552002</v>
      </c>
    </row>
    <row r="17" spans="1:12" x14ac:dyDescent="0.25">
      <c r="A17" s="3" t="s">
        <v>21</v>
      </c>
      <c r="B17" s="3" t="s">
        <v>21</v>
      </c>
      <c r="C17" s="3" t="s">
        <v>119</v>
      </c>
      <c r="D17" s="36">
        <v>1</v>
      </c>
      <c r="E17" s="36">
        <v>1</v>
      </c>
      <c r="F17" s="6">
        <v>16929631</v>
      </c>
      <c r="G17" s="6">
        <v>14367012</v>
      </c>
      <c r="H17" s="6">
        <v>0.84863113673298607</v>
      </c>
      <c r="I17" s="16">
        <f t="shared" ref="I17" si="8">H17*D17</f>
        <v>0.84863113673298607</v>
      </c>
      <c r="J17" s="16">
        <f t="shared" ref="J17" si="9">H17*E17</f>
        <v>0.84863113673298607</v>
      </c>
      <c r="K17" s="16">
        <f t="shared" ref="K17" si="10">I17/$I$2*100</f>
        <v>100.15668313330177</v>
      </c>
      <c r="L17" s="16">
        <f t="shared" ref="L17" si="11">J17/$J$2*100</f>
        <v>129.78266244323166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17554591.8125</v>
      </c>
      <c r="G18" s="26">
        <f t="shared" ref="G18:L18" si="12">AVERAGE(G2:G17)</f>
        <v>7608730.625</v>
      </c>
      <c r="H18" s="26">
        <f t="shared" si="12"/>
        <v>0.43947763482758834</v>
      </c>
      <c r="I18" s="26">
        <f t="shared" si="12"/>
        <v>0.77685672612194856</v>
      </c>
      <c r="J18" s="26">
        <f t="shared" si="12"/>
        <v>0.63641631099932527</v>
      </c>
      <c r="K18" s="26">
        <f t="shared" si="12"/>
        <v>91.685762624393988</v>
      </c>
      <c r="L18" s="26">
        <f t="shared" si="12"/>
        <v>97.328273367113312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935704.73003430013</v>
      </c>
      <c r="G19" s="26">
        <f t="shared" ref="G19:L19" si="13">_xlfn.STDEV.S(G2:G17)</f>
        <v>3025897.8682638947</v>
      </c>
      <c r="H19" s="26">
        <f t="shared" si="13"/>
        <v>0.19074429310796062</v>
      </c>
      <c r="I19" s="26">
        <f t="shared" si="13"/>
        <v>0.1051051163734288</v>
      </c>
      <c r="J19" s="26">
        <f t="shared" si="13"/>
        <v>0.11648178460257438</v>
      </c>
      <c r="K19" s="26">
        <f t="shared" si="13"/>
        <v>12.404658962701475</v>
      </c>
      <c r="L19" s="26">
        <f t="shared" si="13"/>
        <v>17.81376557789158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166-C6F3-482B-BD25-0620879453A6}">
  <dimension ref="A1:L19"/>
  <sheetViews>
    <sheetView zoomScale="85" zoomScaleNormal="85" workbookViewId="0"/>
  </sheetViews>
  <sheetFormatPr defaultRowHeight="15" x14ac:dyDescent="0.25"/>
  <cols>
    <col min="1" max="2" width="9.5703125" bestFit="1" customWidth="1"/>
    <col min="3" max="3" width="5.42578125" customWidth="1"/>
    <col min="4" max="4" width="10" bestFit="1" customWidth="1"/>
    <col min="5" max="5" width="8.42578125" bestFit="1" customWidth="1"/>
    <col min="6" max="7" width="13.7109375" bestFit="1" customWidth="1"/>
    <col min="8" max="8" width="13.85546875" bestFit="1" customWidth="1"/>
    <col min="9" max="10" width="10" bestFit="1" customWidth="1"/>
    <col min="11" max="12" width="12.14062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22</v>
      </c>
      <c r="B2" s="3" t="s">
        <v>22</v>
      </c>
      <c r="C2" s="3" t="s">
        <v>1</v>
      </c>
      <c r="D2" s="36">
        <v>3.0715013799077373</v>
      </c>
      <c r="E2" s="36">
        <v>2.3703581407530434</v>
      </c>
      <c r="F2" s="6">
        <v>26541200</v>
      </c>
      <c r="G2" s="6">
        <v>4976437</v>
      </c>
      <c r="H2" s="6">
        <v>0.18749856826368061</v>
      </c>
      <c r="I2" s="16">
        <f t="shared" ref="I2:I14" si="0">H2*D2</f>
        <v>0.57590211115262002</v>
      </c>
      <c r="J2" s="16">
        <f>H2*E2</f>
        <v>0.44443875766335555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22</v>
      </c>
      <c r="B3" s="3" t="s">
        <v>22</v>
      </c>
      <c r="C3" s="3" t="s">
        <v>2</v>
      </c>
      <c r="D3" s="36">
        <v>2.8290499227514103</v>
      </c>
      <c r="E3" s="36">
        <v>2.2382985276232708</v>
      </c>
      <c r="F3" s="6">
        <v>26703039</v>
      </c>
      <c r="G3" s="6">
        <v>5610590</v>
      </c>
      <c r="H3" s="6">
        <v>0.2101105420997213</v>
      </c>
      <c r="I3" s="16">
        <f t="shared" si="0"/>
        <v>0.59441321289647353</v>
      </c>
      <c r="J3" s="16">
        <f t="shared" ref="J3:J14" si="1">H3*E3</f>
        <v>0.47029011701993345</v>
      </c>
      <c r="K3" s="16">
        <f t="shared" ref="K3:K14" si="2">I3/$I$2*100</f>
        <v>103.21427919526202</v>
      </c>
      <c r="L3" s="16">
        <f t="shared" ref="L3:L14" si="3">J3/$J$2*100</f>
        <v>105.81663028051196</v>
      </c>
    </row>
    <row r="4" spans="1:12" x14ac:dyDescent="0.25">
      <c r="A4" s="3" t="s">
        <v>22</v>
      </c>
      <c r="B4" s="3" t="s">
        <v>22</v>
      </c>
      <c r="C4" s="3" t="s">
        <v>3</v>
      </c>
      <c r="D4" s="36">
        <v>2.8559230390773478</v>
      </c>
      <c r="E4" s="36">
        <v>2.1458139465279173</v>
      </c>
      <c r="F4" s="6">
        <v>24403981</v>
      </c>
      <c r="G4" s="6">
        <v>5575307</v>
      </c>
      <c r="H4" s="6">
        <v>0.2284589141419181</v>
      </c>
      <c r="I4" s="16">
        <f t="shared" si="0"/>
        <v>0.65246107638049766</v>
      </c>
      <c r="J4" s="16">
        <f t="shared" si="1"/>
        <v>0.49023032417435192</v>
      </c>
      <c r="K4" s="16">
        <f t="shared" si="2"/>
        <v>113.29374623660455</v>
      </c>
      <c r="L4" s="16">
        <f t="shared" si="3"/>
        <v>110.30323429750959</v>
      </c>
    </row>
    <row r="5" spans="1:12" x14ac:dyDescent="0.25">
      <c r="A5" s="3" t="s">
        <v>22</v>
      </c>
      <c r="B5" s="3" t="s">
        <v>22</v>
      </c>
      <c r="C5" s="3" t="s">
        <v>4</v>
      </c>
      <c r="D5" s="36">
        <v>2.5663558130317945</v>
      </c>
      <c r="E5" s="36">
        <v>2.0260730304295325</v>
      </c>
      <c r="F5" s="6">
        <v>24967052</v>
      </c>
      <c r="G5" s="6">
        <v>7003761</v>
      </c>
      <c r="H5" s="6">
        <v>0.28052014310700357</v>
      </c>
      <c r="I5" s="16">
        <f t="shared" si="0"/>
        <v>0.71991449993516954</v>
      </c>
      <c r="J5" s="16">
        <f t="shared" si="1"/>
        <v>0.56835429644133284</v>
      </c>
      <c r="K5" s="16">
        <f t="shared" si="2"/>
        <v>125.00640056594352</v>
      </c>
      <c r="L5" s="16">
        <f>J5/$J$2*100</f>
        <v>127.88135297413426</v>
      </c>
    </row>
    <row r="6" spans="1:12" x14ac:dyDescent="0.25">
      <c r="A6" s="3" t="s">
        <v>22</v>
      </c>
      <c r="B6" s="3" t="s">
        <v>22</v>
      </c>
      <c r="C6" s="3" t="s">
        <v>5</v>
      </c>
      <c r="D6" s="36">
        <v>2.4524708223778742</v>
      </c>
      <c r="E6" s="36">
        <v>1.9024159910136453</v>
      </c>
      <c r="F6" s="6">
        <v>25349542</v>
      </c>
      <c r="G6" s="6">
        <v>7133063</v>
      </c>
      <c r="H6" s="6">
        <v>0.28138823967707188</v>
      </c>
      <c r="I6" s="16">
        <f t="shared" si="0"/>
        <v>0.69009644756829081</v>
      </c>
      <c r="J6" s="16">
        <f t="shared" si="1"/>
        <v>0.53531748684484182</v>
      </c>
      <c r="K6" s="16">
        <f t="shared" si="2"/>
        <v>119.828775447119</v>
      </c>
      <c r="L6" s="16">
        <f t="shared" si="3"/>
        <v>120.44797570294786</v>
      </c>
    </row>
    <row r="7" spans="1:12" x14ac:dyDescent="0.25">
      <c r="A7" s="3" t="s">
        <v>22</v>
      </c>
      <c r="B7" s="3" t="s">
        <v>22</v>
      </c>
      <c r="C7" s="3" t="s">
        <v>6</v>
      </c>
      <c r="D7" s="36">
        <v>2.268682898067456</v>
      </c>
      <c r="E7" s="36">
        <v>1.7974451918118344</v>
      </c>
      <c r="F7" s="6">
        <v>23044557</v>
      </c>
      <c r="G7" s="6">
        <v>7885089</v>
      </c>
      <c r="H7" s="6">
        <v>0.34216708960818809</v>
      </c>
      <c r="I7" s="16">
        <f t="shared" si="0"/>
        <v>0.77626862447561107</v>
      </c>
      <c r="J7" s="16">
        <f t="shared" si="1"/>
        <v>0.61502659001248672</v>
      </c>
      <c r="K7" s="16">
        <f t="shared" si="2"/>
        <v>134.79176572594503</v>
      </c>
      <c r="L7" s="16">
        <f t="shared" si="3"/>
        <v>138.38275339576583</v>
      </c>
    </row>
    <row r="8" spans="1:12" x14ac:dyDescent="0.25">
      <c r="A8" s="3" t="s">
        <v>22</v>
      </c>
      <c r="B8" s="3" t="s">
        <v>22</v>
      </c>
      <c r="C8" s="3" t="s">
        <v>7</v>
      </c>
      <c r="D8" s="36">
        <v>2.1490103648500898</v>
      </c>
      <c r="E8" s="36">
        <v>1.697143982449093</v>
      </c>
      <c r="F8" s="6">
        <v>21484218</v>
      </c>
      <c r="G8" s="6">
        <v>10130512</v>
      </c>
      <c r="H8" s="6">
        <v>0.47153273160791798</v>
      </c>
      <c r="I8" s="16">
        <f t="shared" si="0"/>
        <v>1.0133287275914913</v>
      </c>
      <c r="J8" s="16">
        <f t="shared" si="1"/>
        <v>0.80025893797616121</v>
      </c>
      <c r="K8" s="16">
        <f t="shared" si="2"/>
        <v>175.95502915649993</v>
      </c>
      <c r="L8" s="16">
        <f t="shared" si="3"/>
        <v>180.0605649659216</v>
      </c>
    </row>
    <row r="9" spans="1:12" x14ac:dyDescent="0.25">
      <c r="A9" s="3" t="s">
        <v>22</v>
      </c>
      <c r="B9" s="3" t="s">
        <v>22</v>
      </c>
      <c r="C9" s="3" t="s">
        <v>8</v>
      </c>
      <c r="D9" s="36">
        <v>2.0679312007890212</v>
      </c>
      <c r="E9" s="36">
        <v>1.5949102363021266</v>
      </c>
      <c r="F9" s="6">
        <v>23253514</v>
      </c>
      <c r="G9" s="6">
        <v>9555735</v>
      </c>
      <c r="H9" s="6">
        <v>0.41093724587174218</v>
      </c>
      <c r="I9" s="16">
        <f t="shared" si="0"/>
        <v>0.84978995230448506</v>
      </c>
      <c r="J9" s="16">
        <f t="shared" si="1"/>
        <v>0.65540801991864539</v>
      </c>
      <c r="K9" s="16">
        <f t="shared" si="2"/>
        <v>147.55805471935176</v>
      </c>
      <c r="L9" s="16">
        <f t="shared" si="3"/>
        <v>147.46869138156725</v>
      </c>
    </row>
    <row r="10" spans="1:12" x14ac:dyDescent="0.25">
      <c r="A10" s="3" t="s">
        <v>22</v>
      </c>
      <c r="B10" s="3" t="s">
        <v>22</v>
      </c>
      <c r="C10" s="3" t="s">
        <v>9</v>
      </c>
      <c r="D10" s="36">
        <v>1.8600722009446564</v>
      </c>
      <c r="E10" s="36">
        <v>1.4411405406181681</v>
      </c>
      <c r="F10" s="6">
        <v>23059704</v>
      </c>
      <c r="G10" s="6">
        <v>8234091</v>
      </c>
      <c r="H10" s="6">
        <v>0.35707704660909778</v>
      </c>
      <c r="I10" s="16">
        <f t="shared" si="0"/>
        <v>0.66418908799300214</v>
      </c>
      <c r="J10" s="16">
        <f t="shared" si="1"/>
        <v>0.51459820799257394</v>
      </c>
      <c r="K10" s="16">
        <f t="shared" si="2"/>
        <v>115.33020545170135</v>
      </c>
      <c r="L10" s="16">
        <f t="shared" si="3"/>
        <v>115.78607831101024</v>
      </c>
    </row>
    <row r="11" spans="1:12" x14ac:dyDescent="0.25">
      <c r="A11" s="3" t="s">
        <v>22</v>
      </c>
      <c r="B11" s="3" t="s">
        <v>22</v>
      </c>
      <c r="C11" s="3" t="s">
        <v>10</v>
      </c>
      <c r="D11" s="36">
        <v>1.7449001545708254</v>
      </c>
      <c r="E11" s="36">
        <v>1.3558571273103475</v>
      </c>
      <c r="F11" s="6">
        <v>21036314</v>
      </c>
      <c r="G11" s="6">
        <v>10397959</v>
      </c>
      <c r="H11" s="6">
        <v>0.49428616629320138</v>
      </c>
      <c r="I11" s="16">
        <f t="shared" si="0"/>
        <v>0.86248000796722779</v>
      </c>
      <c r="J11" s="16">
        <f t="shared" si="1"/>
        <v>0.67018142149954474</v>
      </c>
      <c r="K11" s="16">
        <f t="shared" si="2"/>
        <v>149.76156386040088</v>
      </c>
      <c r="L11" s="16">
        <f t="shared" si="3"/>
        <v>150.79274926944606</v>
      </c>
    </row>
    <row r="12" spans="1:12" x14ac:dyDescent="0.25">
      <c r="A12" s="3" t="s">
        <v>22</v>
      </c>
      <c r="B12" s="3" t="s">
        <v>22</v>
      </c>
      <c r="C12" s="3" t="s">
        <v>11</v>
      </c>
      <c r="D12" s="36">
        <v>1.7509776243120569</v>
      </c>
      <c r="E12" s="36">
        <v>1.317005466061532</v>
      </c>
      <c r="F12" s="6">
        <v>18501645</v>
      </c>
      <c r="G12" s="6">
        <v>11002098</v>
      </c>
      <c r="H12" s="6">
        <v>0.59465512390925235</v>
      </c>
      <c r="I12" s="16">
        <f t="shared" si="0"/>
        <v>1.0412278161476145</v>
      </c>
      <c r="J12" s="16">
        <f t="shared" si="1"/>
        <v>0.78316404860998301</v>
      </c>
      <c r="K12" s="16">
        <f t="shared" si="2"/>
        <v>180.79944420826726</v>
      </c>
      <c r="L12" s="16">
        <f t="shared" si="3"/>
        <v>176.21416564286193</v>
      </c>
    </row>
    <row r="13" spans="1:12" x14ac:dyDescent="0.25">
      <c r="A13" s="3" t="s">
        <v>22</v>
      </c>
      <c r="B13" s="3" t="s">
        <v>22</v>
      </c>
      <c r="C13" s="3" t="s">
        <v>12</v>
      </c>
      <c r="D13" s="36">
        <v>1.6390546156608037</v>
      </c>
      <c r="E13" s="36">
        <v>1.2694028588544886</v>
      </c>
      <c r="F13" s="6">
        <v>17877163</v>
      </c>
      <c r="G13" s="6">
        <v>9954056</v>
      </c>
      <c r="H13" s="6">
        <v>0.55680288869100758</v>
      </c>
      <c r="I13" s="16">
        <f t="shared" si="0"/>
        <v>0.91263034472226467</v>
      </c>
      <c r="J13" s="16">
        <f t="shared" si="1"/>
        <v>0.70680717872280263</v>
      </c>
      <c r="K13" s="16">
        <f t="shared" si="2"/>
        <v>158.46969945911661</v>
      </c>
      <c r="L13" s="16">
        <f t="shared" si="3"/>
        <v>159.0336500891267</v>
      </c>
    </row>
    <row r="14" spans="1:12" x14ac:dyDescent="0.25">
      <c r="A14" s="3" t="s">
        <v>22</v>
      </c>
      <c r="B14" s="3" t="s">
        <v>22</v>
      </c>
      <c r="C14" s="3" t="s">
        <v>13</v>
      </c>
      <c r="D14" s="36">
        <v>1.5217405768743517</v>
      </c>
      <c r="E14" s="36">
        <v>1.2169522182479999</v>
      </c>
      <c r="F14" s="6">
        <v>17593186</v>
      </c>
      <c r="G14" s="6">
        <v>8854355</v>
      </c>
      <c r="H14" s="6">
        <v>0.50328320294004736</v>
      </c>
      <c r="I14" s="16">
        <f t="shared" si="0"/>
        <v>0.76586647157315912</v>
      </c>
      <c r="J14" s="16">
        <f t="shared" si="1"/>
        <v>0.61247161022484897</v>
      </c>
      <c r="K14" s="16">
        <f t="shared" si="2"/>
        <v>132.98552944012329</v>
      </c>
      <c r="L14" s="16">
        <f t="shared" si="3"/>
        <v>137.8078755878378</v>
      </c>
    </row>
    <row r="15" spans="1:12" x14ac:dyDescent="0.25">
      <c r="A15" s="3" t="s">
        <v>22</v>
      </c>
      <c r="B15" s="3" t="s">
        <v>22</v>
      </c>
      <c r="C15" s="3" t="s">
        <v>102</v>
      </c>
      <c r="D15" s="36">
        <v>1.2193199553320235</v>
      </c>
      <c r="E15" s="36">
        <v>1.1643247400000001</v>
      </c>
      <c r="F15" s="6">
        <v>18197572</v>
      </c>
      <c r="G15" s="6">
        <v>10896746</v>
      </c>
      <c r="H15" s="6">
        <v>0.59880219185284722</v>
      </c>
      <c r="I15" s="16">
        <f t="shared" ref="I15:I16" si="4">H15*D15</f>
        <v>0.73013146182273148</v>
      </c>
      <c r="J15" s="16">
        <f t="shared" ref="J15:J16" si="5">H15*E15</f>
        <v>0.69720020634049651</v>
      </c>
      <c r="K15" s="16">
        <f t="shared" ref="K15:K16" si="6">I15/$I$2*100</f>
        <v>126.78048016900551</v>
      </c>
      <c r="L15" s="16">
        <f t="shared" ref="L15:L16" si="7">J15/$J$2*100</f>
        <v>156.87205364492479</v>
      </c>
    </row>
    <row r="16" spans="1:12" x14ac:dyDescent="0.25">
      <c r="A16" s="3" t="s">
        <v>22</v>
      </c>
      <c r="B16" s="3" t="s">
        <v>22</v>
      </c>
      <c r="C16" s="3" t="s">
        <v>103</v>
      </c>
      <c r="D16" s="36">
        <v>1.0401624029494931</v>
      </c>
      <c r="E16" s="36">
        <v>1.0579000000000001</v>
      </c>
      <c r="F16" s="6">
        <v>18220656</v>
      </c>
      <c r="G16" s="6">
        <v>12760013</v>
      </c>
      <c r="H16" s="6">
        <v>0.70030480790592831</v>
      </c>
      <c r="I16" s="16">
        <f t="shared" si="4"/>
        <v>0.72843073178851359</v>
      </c>
      <c r="J16" s="16">
        <f t="shared" si="5"/>
        <v>0.74085245628368157</v>
      </c>
      <c r="K16" s="16">
        <f t="shared" si="6"/>
        <v>126.48516435034772</v>
      </c>
      <c r="L16" s="16">
        <f t="shared" si="7"/>
        <v>166.69393555564912</v>
      </c>
    </row>
    <row r="17" spans="1:12" x14ac:dyDescent="0.25">
      <c r="A17" s="3" t="s">
        <v>22</v>
      </c>
      <c r="B17" s="3" t="s">
        <v>22</v>
      </c>
      <c r="C17" s="3" t="s">
        <v>119</v>
      </c>
      <c r="D17" s="36">
        <v>1</v>
      </c>
      <c r="E17" s="36">
        <v>1</v>
      </c>
      <c r="F17" s="6">
        <v>17648564</v>
      </c>
      <c r="G17" s="6">
        <v>15298408</v>
      </c>
      <c r="H17" s="6">
        <v>0.86683585134745245</v>
      </c>
      <c r="I17" s="16">
        <f t="shared" ref="I17" si="8">H17*D17</f>
        <v>0.86683585134745245</v>
      </c>
      <c r="J17" s="16">
        <f t="shared" ref="J17" si="9">H17*E17</f>
        <v>0.86683585134745245</v>
      </c>
      <c r="K17" s="16">
        <f t="shared" ref="K17" si="10">I17/$I$2*100</f>
        <v>150.51791520828996</v>
      </c>
      <c r="L17" s="16">
        <f t="shared" ref="L17" si="11">J17/$J$2*100</f>
        <v>195.04056214738267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21742619.1875</v>
      </c>
      <c r="G18" s="26">
        <f t="shared" ref="G18:L18" si="12">AVERAGE(G2:G17)</f>
        <v>9079263.75</v>
      </c>
      <c r="H18" s="26">
        <f t="shared" si="12"/>
        <v>0.44279129712037985</v>
      </c>
      <c r="I18" s="26">
        <f t="shared" si="12"/>
        <v>0.77774790160416296</v>
      </c>
      <c r="J18" s="26">
        <f t="shared" si="12"/>
        <v>0.63571471944203073</v>
      </c>
      <c r="K18" s="26">
        <f t="shared" si="12"/>
        <v>135.04862832462365</v>
      </c>
      <c r="L18" s="26">
        <f t="shared" si="12"/>
        <v>143.03764207791235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3354562.8358505573</v>
      </c>
      <c r="G19" s="26">
        <f t="shared" ref="G19:L19" si="13">_xlfn.STDEV.S(G2:G17)</f>
        <v>2762746.5924999225</v>
      </c>
      <c r="H19" s="26">
        <f t="shared" si="13"/>
        <v>0.19144842979279847</v>
      </c>
      <c r="I19" s="26">
        <f t="shared" si="13"/>
        <v>0.13717035223865393</v>
      </c>
      <c r="J19" s="26">
        <f t="shared" si="13"/>
        <v>0.12624563129734193</v>
      </c>
      <c r="K19" s="26">
        <f t="shared" si="13"/>
        <v>23.818345094120193</v>
      </c>
      <c r="L19" s="26">
        <f t="shared" si="13"/>
        <v>28.405630499257196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4E5E-2B43-435C-A0B5-872161DD657D}">
  <dimension ref="A1:I10"/>
  <sheetViews>
    <sheetView zoomScale="85" zoomScaleNormal="85" workbookViewId="0"/>
  </sheetViews>
  <sheetFormatPr defaultRowHeight="15" x14ac:dyDescent="0.25"/>
  <cols>
    <col min="1" max="1" width="10.42578125" bestFit="1" customWidth="1"/>
    <col min="2" max="2" width="9.5703125" bestFit="1" customWidth="1"/>
    <col min="3" max="3" width="33.140625" customWidth="1"/>
    <col min="4" max="4" width="57" customWidth="1"/>
    <col min="5" max="5" width="58.7109375" bestFit="1" customWidth="1"/>
    <col min="6" max="6" width="40.42578125" customWidth="1"/>
    <col min="7" max="7" width="10.7109375" bestFit="1" customWidth="1"/>
    <col min="8" max="8" width="10.85546875" bestFit="1" customWidth="1"/>
    <col min="9" max="9" width="58.42578125" customWidth="1"/>
  </cols>
  <sheetData>
    <row r="1" spans="1:9" ht="42" customHeight="1" x14ac:dyDescent="0.25">
      <c r="A1" s="29" t="s">
        <v>43</v>
      </c>
      <c r="B1" s="29" t="s">
        <v>45</v>
      </c>
      <c r="C1" s="29" t="s">
        <v>44</v>
      </c>
      <c r="D1" s="29" t="s">
        <v>42</v>
      </c>
      <c r="E1" s="29" t="s">
        <v>41</v>
      </c>
      <c r="F1" s="29" t="s">
        <v>49</v>
      </c>
      <c r="G1" s="30" t="s">
        <v>46</v>
      </c>
      <c r="H1" s="30" t="s">
        <v>47</v>
      </c>
      <c r="I1" s="29" t="s">
        <v>50</v>
      </c>
    </row>
    <row r="2" spans="1:9" s="12" customFormat="1" ht="45" x14ac:dyDescent="0.25">
      <c r="A2" s="9" t="s">
        <v>38</v>
      </c>
      <c r="B2" s="9" t="s">
        <v>48</v>
      </c>
      <c r="C2" s="10" t="s">
        <v>51</v>
      </c>
      <c r="D2" s="10" t="s">
        <v>40</v>
      </c>
      <c r="E2" s="10" t="s">
        <v>55</v>
      </c>
      <c r="F2" s="10" t="s">
        <v>58</v>
      </c>
      <c r="G2" s="10" t="s">
        <v>118</v>
      </c>
      <c r="H2" s="10" t="s">
        <v>32</v>
      </c>
      <c r="I2" s="11" t="s">
        <v>52</v>
      </c>
    </row>
    <row r="3" spans="1:9" s="12" customFormat="1" ht="45" x14ac:dyDescent="0.25">
      <c r="A3" s="9" t="s">
        <v>38</v>
      </c>
      <c r="B3" s="9" t="s">
        <v>48</v>
      </c>
      <c r="C3" s="10" t="s">
        <v>39</v>
      </c>
      <c r="D3" s="10" t="s">
        <v>53</v>
      </c>
      <c r="E3" s="10" t="s">
        <v>56</v>
      </c>
      <c r="F3" s="10" t="s">
        <v>57</v>
      </c>
      <c r="G3" s="10" t="s">
        <v>118</v>
      </c>
      <c r="H3" s="10" t="s">
        <v>32</v>
      </c>
      <c r="I3" s="11" t="s">
        <v>54</v>
      </c>
    </row>
    <row r="4" spans="1:9" s="12" customFormat="1" ht="30" x14ac:dyDescent="0.25">
      <c r="A4" s="10" t="s">
        <v>36</v>
      </c>
      <c r="B4" s="10" t="s">
        <v>36</v>
      </c>
      <c r="C4" s="10" t="s">
        <v>37</v>
      </c>
      <c r="D4" s="10" t="s">
        <v>35</v>
      </c>
      <c r="E4" s="10" t="s">
        <v>34</v>
      </c>
      <c r="F4" s="10" t="s">
        <v>33</v>
      </c>
      <c r="G4" s="10" t="s">
        <v>121</v>
      </c>
      <c r="H4" s="10" t="s">
        <v>32</v>
      </c>
      <c r="I4" s="13" t="s">
        <v>65</v>
      </c>
    </row>
    <row r="5" spans="1:9" s="12" customFormat="1" ht="30" x14ac:dyDescent="0.25">
      <c r="A5" s="10" t="s">
        <v>60</v>
      </c>
      <c r="B5" s="10" t="s">
        <v>60</v>
      </c>
      <c r="C5" s="10" t="s">
        <v>61</v>
      </c>
      <c r="D5" s="10" t="s">
        <v>69</v>
      </c>
      <c r="E5" s="10" t="s">
        <v>87</v>
      </c>
      <c r="F5" s="10" t="s">
        <v>62</v>
      </c>
      <c r="G5" s="10" t="s">
        <v>121</v>
      </c>
      <c r="H5" s="10" t="s">
        <v>32</v>
      </c>
      <c r="I5" s="13" t="s">
        <v>59</v>
      </c>
    </row>
    <row r="6" spans="1:9" s="12" customFormat="1" ht="30" x14ac:dyDescent="0.25">
      <c r="A6" s="10" t="s">
        <v>60</v>
      </c>
      <c r="B6" s="10" t="s">
        <v>60</v>
      </c>
      <c r="C6" s="10" t="s">
        <v>61</v>
      </c>
      <c r="D6" s="10" t="s">
        <v>63</v>
      </c>
      <c r="E6" s="10" t="s">
        <v>88</v>
      </c>
      <c r="F6" s="10" t="s">
        <v>62</v>
      </c>
      <c r="G6" s="10" t="s">
        <v>121</v>
      </c>
      <c r="H6" s="10" t="s">
        <v>32</v>
      </c>
      <c r="I6" s="13" t="s">
        <v>59</v>
      </c>
    </row>
    <row r="7" spans="1:9" s="12" customFormat="1" ht="30" x14ac:dyDescent="0.25">
      <c r="A7" s="10" t="s">
        <v>60</v>
      </c>
      <c r="B7" s="10" t="s">
        <v>60</v>
      </c>
      <c r="C7" s="10" t="s">
        <v>61</v>
      </c>
      <c r="D7" s="10" t="s">
        <v>64</v>
      </c>
      <c r="E7" s="9" t="s">
        <v>87</v>
      </c>
      <c r="F7" s="10" t="s">
        <v>62</v>
      </c>
      <c r="G7" s="9" t="s">
        <v>122</v>
      </c>
      <c r="H7" s="10" t="s">
        <v>32</v>
      </c>
      <c r="I7" s="13" t="s">
        <v>59</v>
      </c>
    </row>
    <row r="8" spans="1:9" s="12" customFormat="1" ht="30" x14ac:dyDescent="0.25">
      <c r="A8" s="10" t="s">
        <v>60</v>
      </c>
      <c r="B8" s="10" t="s">
        <v>60</v>
      </c>
      <c r="C8" s="10" t="s">
        <v>61</v>
      </c>
      <c r="D8" s="10" t="s">
        <v>89</v>
      </c>
      <c r="E8" s="9" t="s">
        <v>87</v>
      </c>
      <c r="F8" s="10" t="s">
        <v>62</v>
      </c>
      <c r="G8" s="10" t="s">
        <v>121</v>
      </c>
      <c r="H8" s="10" t="s">
        <v>32</v>
      </c>
      <c r="I8" s="13" t="s">
        <v>59</v>
      </c>
    </row>
    <row r="9" spans="1:9" ht="30" x14ac:dyDescent="0.25">
      <c r="A9" s="27" t="s">
        <v>115</v>
      </c>
      <c r="B9" s="27" t="s">
        <v>100</v>
      </c>
      <c r="C9" s="27" t="s">
        <v>99</v>
      </c>
      <c r="D9" s="27" t="s">
        <v>116</v>
      </c>
      <c r="E9" s="27" t="s">
        <v>99</v>
      </c>
      <c r="F9" s="27" t="s">
        <v>97</v>
      </c>
      <c r="G9" s="10" t="s">
        <v>121</v>
      </c>
      <c r="H9" s="27" t="s">
        <v>32</v>
      </c>
      <c r="I9" s="28" t="s">
        <v>90</v>
      </c>
    </row>
    <row r="10" spans="1:9" ht="45" x14ac:dyDescent="0.25">
      <c r="A10" s="10" t="s">
        <v>38</v>
      </c>
      <c r="B10" s="10" t="s">
        <v>48</v>
      </c>
      <c r="C10" s="10" t="s">
        <v>94</v>
      </c>
      <c r="D10" s="10" t="s">
        <v>95</v>
      </c>
      <c r="E10" s="10" t="s">
        <v>96</v>
      </c>
      <c r="F10" s="10" t="s">
        <v>97</v>
      </c>
      <c r="G10" s="10" t="s">
        <v>121</v>
      </c>
      <c r="H10" s="10" t="s">
        <v>32</v>
      </c>
      <c r="I10" s="17" t="s">
        <v>98</v>
      </c>
    </row>
  </sheetData>
  <phoneticPr fontId="7" type="noConversion"/>
  <hyperlinks>
    <hyperlink ref="I2" r:id="rId1" xr:uid="{2440E96D-E60C-43E5-8A2D-24F9331895AE}"/>
    <hyperlink ref="I3" r:id="rId2" xr:uid="{E0E8E0CA-ABAD-43E1-BC75-575C446C7B74}"/>
    <hyperlink ref="I5" r:id="rId3" xr:uid="{619A4C40-F079-4387-AD04-D58EE2E54166}"/>
    <hyperlink ref="I6" r:id="rId4" xr:uid="{4305B46F-EDFF-49BE-8C96-5150872EC910}"/>
    <hyperlink ref="I7" r:id="rId5" xr:uid="{08D58C69-B101-4E72-8ABE-0686AF8DEBCE}"/>
    <hyperlink ref="I8" r:id="rId6" xr:uid="{A903AD13-CAEB-455B-B505-5087ECAA6BF7}"/>
    <hyperlink ref="I4" r:id="rId7" xr:uid="{B41D119C-7125-4CF7-9CBD-0D5F582EB504}"/>
    <hyperlink ref="I10" r:id="rId8" xr:uid="{2C00ADD9-81FE-4199-B9A2-AF3D1E923DA4}"/>
    <hyperlink ref="I9" r:id="rId9" xr:uid="{365DBC4A-C1BA-4BDE-82F0-4B5C64589286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6FDA-9E2C-4CDA-815F-BE1781DB556A}">
  <dimension ref="A1:L19"/>
  <sheetViews>
    <sheetView zoomScale="85" zoomScaleNormal="85" workbookViewId="0">
      <selection activeCell="D17" sqref="D17:E17"/>
    </sheetView>
  </sheetViews>
  <sheetFormatPr defaultRowHeight="15" x14ac:dyDescent="0.25"/>
  <cols>
    <col min="1" max="1" width="7" bestFit="1" customWidth="1"/>
    <col min="2" max="2" width="15.28515625" bestFit="1" customWidth="1"/>
    <col min="3" max="3" width="5.42578125" bestFit="1" customWidth="1"/>
    <col min="4" max="4" width="10" bestFit="1" customWidth="1"/>
    <col min="5" max="5" width="8.42578125" bestFit="1" customWidth="1"/>
    <col min="6" max="7" width="14.85546875" bestFit="1" customWidth="1"/>
    <col min="8" max="8" width="13.85546875" bestFit="1" customWidth="1"/>
    <col min="9" max="10" width="10" bestFit="1" customWidth="1"/>
    <col min="11" max="12" width="12.14062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83</v>
      </c>
      <c r="B2" s="3" t="s">
        <v>23</v>
      </c>
      <c r="C2" s="3" t="s">
        <v>1</v>
      </c>
      <c r="D2" s="36">
        <v>3.0715013799077373</v>
      </c>
      <c r="E2" s="36">
        <v>2.3703581407530434</v>
      </c>
      <c r="F2" s="6">
        <v>52112217</v>
      </c>
      <c r="G2" s="6">
        <v>15616489</v>
      </c>
      <c r="H2" s="6">
        <v>0.29967040166416248</v>
      </c>
      <c r="I2" s="16">
        <f t="shared" ref="I2:I14" si="0">H2*D2</f>
        <v>0.9204380522289809</v>
      </c>
      <c r="J2" s="16">
        <f>H2*E2</f>
        <v>0.71032617612738191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83</v>
      </c>
      <c r="B3" s="3" t="s">
        <v>23</v>
      </c>
      <c r="C3" s="3" t="s">
        <v>2</v>
      </c>
      <c r="D3" s="36">
        <v>2.8290499227514103</v>
      </c>
      <c r="E3" s="36">
        <v>2.2382985276232708</v>
      </c>
      <c r="F3" s="6">
        <v>58933347</v>
      </c>
      <c r="G3" s="6">
        <v>20746305</v>
      </c>
      <c r="H3" s="6">
        <v>0.35202998058128282</v>
      </c>
      <c r="I3" s="16">
        <f t="shared" si="0"/>
        <v>0.99591038936965859</v>
      </c>
      <c r="J3" s="16">
        <f t="shared" ref="J3:J14" si="1">H3*E3</f>
        <v>0.78794818721433391</v>
      </c>
      <c r="K3" s="16">
        <f t="shared" ref="K3:K14" si="2">I3/$I$2*100</f>
        <v>108.19961071338912</v>
      </c>
      <c r="L3" s="16">
        <f t="shared" ref="L3:L14" si="3">J3/$J$2*100</f>
        <v>110.92765741931944</v>
      </c>
    </row>
    <row r="4" spans="1:12" x14ac:dyDescent="0.25">
      <c r="A4" s="3" t="s">
        <v>83</v>
      </c>
      <c r="B4" s="3" t="s">
        <v>23</v>
      </c>
      <c r="C4" s="3" t="s">
        <v>3</v>
      </c>
      <c r="D4" s="36">
        <v>2.8559230390773478</v>
      </c>
      <c r="E4" s="36">
        <v>2.1458139465279173</v>
      </c>
      <c r="F4" s="6">
        <v>50719822</v>
      </c>
      <c r="G4" s="6">
        <v>15032484</v>
      </c>
      <c r="H4" s="6">
        <v>0.29638282247914832</v>
      </c>
      <c r="I4" s="16">
        <f t="shared" si="0"/>
        <v>0.84644653110497137</v>
      </c>
      <c r="J4" s="16">
        <f t="shared" si="1"/>
        <v>0.63598239398706435</v>
      </c>
      <c r="K4" s="16">
        <f t="shared" si="2"/>
        <v>91.961270946499027</v>
      </c>
      <c r="L4" s="16">
        <f t="shared" si="3"/>
        <v>89.53385294828476</v>
      </c>
    </row>
    <row r="5" spans="1:12" x14ac:dyDescent="0.25">
      <c r="A5" s="3" t="s">
        <v>83</v>
      </c>
      <c r="B5" s="3" t="s">
        <v>23</v>
      </c>
      <c r="C5" s="3" t="s">
        <v>4</v>
      </c>
      <c r="D5" s="36">
        <v>2.5663558130317945</v>
      </c>
      <c r="E5" s="36">
        <v>2.0260730304295325</v>
      </c>
      <c r="F5" s="6">
        <v>55364271</v>
      </c>
      <c r="G5" s="6">
        <v>15181295</v>
      </c>
      <c r="H5" s="6">
        <v>0.27420743966808492</v>
      </c>
      <c r="I5" s="16">
        <f t="shared" si="0"/>
        <v>0.70371385676875475</v>
      </c>
      <c r="J5" s="16">
        <f t="shared" si="1"/>
        <v>0.55556429825464004</v>
      </c>
      <c r="K5" s="16">
        <f t="shared" si="2"/>
        <v>76.454233401650924</v>
      </c>
      <c r="L5" s="16">
        <f>J5/$J$2*100</f>
        <v>78.212561626760518</v>
      </c>
    </row>
    <row r="6" spans="1:12" x14ac:dyDescent="0.25">
      <c r="A6" s="3" t="s">
        <v>83</v>
      </c>
      <c r="B6" s="3" t="s">
        <v>23</v>
      </c>
      <c r="C6" s="3" t="s">
        <v>5</v>
      </c>
      <c r="D6" s="36">
        <v>2.4524708223778742</v>
      </c>
      <c r="E6" s="36">
        <v>1.9024159910136453</v>
      </c>
      <c r="F6" s="6">
        <v>55660235</v>
      </c>
      <c r="G6" s="6">
        <v>22229336</v>
      </c>
      <c r="H6" s="6">
        <v>0.39937553264013348</v>
      </c>
      <c r="I6" s="16">
        <f t="shared" si="0"/>
        <v>0.97945684097154972</v>
      </c>
      <c r="J6" s="16">
        <f>H6*E6</f>
        <v>0.75977839971418204</v>
      </c>
      <c r="K6" s="16">
        <f>I6/$I$2*100</f>
        <v>106.41203268374726</v>
      </c>
      <c r="L6" s="16">
        <f t="shared" si="3"/>
        <v>106.96190359426258</v>
      </c>
    </row>
    <row r="7" spans="1:12" x14ac:dyDescent="0.25">
      <c r="A7" s="3" t="s">
        <v>83</v>
      </c>
      <c r="B7" s="3" t="s">
        <v>23</v>
      </c>
      <c r="C7" s="3" t="s">
        <v>6</v>
      </c>
      <c r="D7" s="36">
        <v>2.268682898067456</v>
      </c>
      <c r="E7" s="36">
        <v>1.7974451918118344</v>
      </c>
      <c r="F7" s="6">
        <v>71072810</v>
      </c>
      <c r="G7" s="6">
        <v>26824867</v>
      </c>
      <c r="H7" s="6">
        <v>0.37742797843507242</v>
      </c>
      <c r="I7" s="16">
        <f t="shared" si="0"/>
        <v>0.85626439992782144</v>
      </c>
      <c r="J7" s="16">
        <f t="shared" si="1"/>
        <v>0.67840610509338162</v>
      </c>
      <c r="K7" s="16">
        <f t="shared" si="2"/>
        <v>93.027922721604867</v>
      </c>
      <c r="L7" s="16">
        <f t="shared" si="3"/>
        <v>95.506279775859454</v>
      </c>
    </row>
    <row r="8" spans="1:12" x14ac:dyDescent="0.25">
      <c r="A8" s="3" t="s">
        <v>83</v>
      </c>
      <c r="B8" s="3" t="s">
        <v>23</v>
      </c>
      <c r="C8" s="3" t="s">
        <v>7</v>
      </c>
      <c r="D8" s="36">
        <v>2.1490103648500898</v>
      </c>
      <c r="E8" s="36">
        <v>1.697143982449093</v>
      </c>
      <c r="F8" s="6">
        <v>80273172</v>
      </c>
      <c r="G8" s="6">
        <v>26723097</v>
      </c>
      <c r="H8" s="6">
        <v>0.33290196879226353</v>
      </c>
      <c r="I8" s="16">
        <f t="shared" si="0"/>
        <v>0.71540978141357547</v>
      </c>
      <c r="J8" s="16">
        <f t="shared" si="1"/>
        <v>0.56498257308124578</v>
      </c>
      <c r="K8" s="16">
        <f t="shared" si="2"/>
        <v>77.724924527088135</v>
      </c>
      <c r="L8" s="16">
        <f t="shared" si="3"/>
        <v>79.538470081655575</v>
      </c>
    </row>
    <row r="9" spans="1:12" x14ac:dyDescent="0.25">
      <c r="A9" s="3" t="s">
        <v>83</v>
      </c>
      <c r="B9" s="3" t="s">
        <v>23</v>
      </c>
      <c r="C9" s="3" t="s">
        <v>8</v>
      </c>
      <c r="D9" s="36">
        <v>2.0679312007890212</v>
      </c>
      <c r="E9" s="36">
        <v>1.5949102363021266</v>
      </c>
      <c r="F9" s="6">
        <v>79881614</v>
      </c>
      <c r="G9" s="6">
        <v>25998864</v>
      </c>
      <c r="H9" s="6">
        <v>0.32546743484677221</v>
      </c>
      <c r="I9" s="16">
        <f t="shared" si="0"/>
        <v>0.67304426336040812</v>
      </c>
      <c r="J9" s="16">
        <f t="shared" si="1"/>
        <v>0.51909134342011243</v>
      </c>
      <c r="K9" s="16">
        <f>I9/$I$2*100</f>
        <v>73.122168486029992</v>
      </c>
      <c r="L9" s="16">
        <f t="shared" si="3"/>
        <v>73.077884620575276</v>
      </c>
    </row>
    <row r="10" spans="1:12" x14ac:dyDescent="0.25">
      <c r="A10" s="3" t="s">
        <v>83</v>
      </c>
      <c r="B10" s="3" t="s">
        <v>23</v>
      </c>
      <c r="C10" s="3" t="s">
        <v>9</v>
      </c>
      <c r="D10" s="36">
        <v>1.8600722009446564</v>
      </c>
      <c r="E10" s="36">
        <v>1.4411405406181681</v>
      </c>
      <c r="F10" s="6">
        <v>85283700</v>
      </c>
      <c r="G10" s="6">
        <v>29770753</v>
      </c>
      <c r="H10" s="6">
        <v>0.34907905027572678</v>
      </c>
      <c r="I10" s="16">
        <f t="shared" si="0"/>
        <v>0.64931223735004151</v>
      </c>
      <c r="J10" s="16">
        <f t="shared" si="1"/>
        <v>0.50307197123283753</v>
      </c>
      <c r="K10" s="16">
        <f t="shared" si="2"/>
        <v>70.54382810202523</v>
      </c>
      <c r="L10" s="16">
        <f t="shared" si="3"/>
        <v>70.822671068596847</v>
      </c>
    </row>
    <row r="11" spans="1:12" x14ac:dyDescent="0.25">
      <c r="A11" s="3" t="s">
        <v>83</v>
      </c>
      <c r="B11" s="3" t="s">
        <v>23</v>
      </c>
      <c r="C11" s="3" t="s">
        <v>10</v>
      </c>
      <c r="D11" s="36">
        <v>1.7449001545708254</v>
      </c>
      <c r="E11" s="36">
        <v>1.3558571273103475</v>
      </c>
      <c r="F11" s="6">
        <v>64188314</v>
      </c>
      <c r="G11" s="6">
        <v>37693016</v>
      </c>
      <c r="H11" s="6">
        <v>0.58722551896284425</v>
      </c>
      <c r="I11" s="16">
        <f t="shared" si="0"/>
        <v>1.0246498988062001</v>
      </c>
      <c r="J11" s="16">
        <f t="shared" si="1"/>
        <v>0.79619390522429001</v>
      </c>
      <c r="K11" s="16">
        <f t="shared" si="2"/>
        <v>111.32198373642356</v>
      </c>
      <c r="L11" s="16">
        <f t="shared" si="3"/>
        <v>112.08849286183558</v>
      </c>
    </row>
    <row r="12" spans="1:12" x14ac:dyDescent="0.25">
      <c r="A12" s="3" t="s">
        <v>83</v>
      </c>
      <c r="B12" s="3" t="s">
        <v>23</v>
      </c>
      <c r="C12" s="3" t="s">
        <v>11</v>
      </c>
      <c r="D12" s="36">
        <v>1.7509776243120569</v>
      </c>
      <c r="E12" s="36">
        <v>1.317005466061532</v>
      </c>
      <c r="F12" s="6">
        <v>97910658</v>
      </c>
      <c r="G12" s="6">
        <v>33001411</v>
      </c>
      <c r="H12" s="6">
        <v>0.33705637030853169</v>
      </c>
      <c r="I12" s="16">
        <f t="shared" si="0"/>
        <v>0.59017816254207778</v>
      </c>
      <c r="J12" s="16">
        <f t="shared" si="1"/>
        <v>0.44390508206719609</v>
      </c>
      <c r="K12" s="16">
        <f t="shared" si="2"/>
        <v>64.119270287975553</v>
      </c>
      <c r="L12" s="16">
        <f t="shared" si="3"/>
        <v>62.493133012120779</v>
      </c>
    </row>
    <row r="13" spans="1:12" x14ac:dyDescent="0.25">
      <c r="A13" s="3" t="s">
        <v>83</v>
      </c>
      <c r="B13" s="3" t="s">
        <v>23</v>
      </c>
      <c r="C13" s="3" t="s">
        <v>12</v>
      </c>
      <c r="D13" s="36">
        <v>1.6390546156608037</v>
      </c>
      <c r="E13" s="36">
        <v>1.2694028588544886</v>
      </c>
      <c r="F13" s="6">
        <v>82366531</v>
      </c>
      <c r="G13" s="6">
        <v>37678190</v>
      </c>
      <c r="H13" s="6">
        <v>0.45744539125970962</v>
      </c>
      <c r="I13" s="16">
        <f t="shared" si="0"/>
        <v>0.74977797995698936</v>
      </c>
      <c r="J13" s="16">
        <f t="shared" si="1"/>
        <v>0.58068248743488549</v>
      </c>
      <c r="K13" s="16">
        <f t="shared" si="2"/>
        <v>81.45882041070422</v>
      </c>
      <c r="L13" s="16">
        <f t="shared" si="3"/>
        <v>81.748710233473417</v>
      </c>
    </row>
    <row r="14" spans="1:12" x14ac:dyDescent="0.25">
      <c r="A14" s="3" t="s">
        <v>83</v>
      </c>
      <c r="B14" s="3" t="s">
        <v>23</v>
      </c>
      <c r="C14" s="3" t="s">
        <v>13</v>
      </c>
      <c r="D14" s="36">
        <v>1.5217405768743517</v>
      </c>
      <c r="E14" s="36">
        <v>1.2169522182479999</v>
      </c>
      <c r="F14" s="6">
        <v>101126409</v>
      </c>
      <c r="G14" s="6">
        <v>47591383</v>
      </c>
      <c r="H14" s="6">
        <v>0.47061280500922359</v>
      </c>
      <c r="I14" s="16">
        <f t="shared" si="0"/>
        <v>0.71615060137919273</v>
      </c>
      <c r="J14" s="16">
        <f t="shared" si="1"/>
        <v>0.57271329699188811</v>
      </c>
      <c r="K14" s="16">
        <f t="shared" si="2"/>
        <v>77.805410113687174</v>
      </c>
      <c r="L14" s="16">
        <f t="shared" si="3"/>
        <v>80.626804451196818</v>
      </c>
    </row>
    <row r="15" spans="1:12" x14ac:dyDescent="0.25">
      <c r="A15" s="3" t="s">
        <v>83</v>
      </c>
      <c r="B15" s="3" t="s">
        <v>23</v>
      </c>
      <c r="C15" s="3" t="s">
        <v>102</v>
      </c>
      <c r="D15" s="36">
        <v>1.2193199553320235</v>
      </c>
      <c r="E15" s="36">
        <v>1.1643247400000001</v>
      </c>
      <c r="F15" s="6">
        <v>103990935</v>
      </c>
      <c r="G15" s="6">
        <v>72423545</v>
      </c>
      <c r="H15" s="6">
        <v>0.69644094458810279</v>
      </c>
      <c r="I15" s="16">
        <f t="shared" ref="I15:I16" si="4">H15*D15</f>
        <v>0.84918434144655774</v>
      </c>
      <c r="J15" s="16">
        <f t="shared" ref="J15:J16" si="5">H15*E15</f>
        <v>0.81088342173289729</v>
      </c>
      <c r="K15" s="16">
        <f t="shared" ref="K15:K16" si="6">I15/$I$2*100</f>
        <v>92.25871739984332</v>
      </c>
      <c r="L15" s="16">
        <f t="shared" ref="L15:L16" si="7">J15/$J$2*100</f>
        <v>114.1564888054305</v>
      </c>
    </row>
    <row r="16" spans="1:12" x14ac:dyDescent="0.25">
      <c r="A16" s="3" t="s">
        <v>83</v>
      </c>
      <c r="B16" s="3" t="s">
        <v>23</v>
      </c>
      <c r="C16" s="3" t="s">
        <v>103</v>
      </c>
      <c r="D16" s="36">
        <v>1.0401624029494931</v>
      </c>
      <c r="E16" s="36">
        <v>1.0579000000000001</v>
      </c>
      <c r="F16" s="6">
        <v>88272116</v>
      </c>
      <c r="G16" s="6">
        <v>116141528</v>
      </c>
      <c r="H16" s="6">
        <v>1.3157215807537681</v>
      </c>
      <c r="I16" s="16">
        <f t="shared" si="4"/>
        <v>1.3685641210493451</v>
      </c>
      <c r="J16" s="16">
        <f t="shared" si="5"/>
        <v>1.3919018602794113</v>
      </c>
      <c r="K16" s="16">
        <f t="shared" si="6"/>
        <v>148.68617369035957</v>
      </c>
      <c r="L16" s="16">
        <f t="shared" si="7"/>
        <v>195.95249436926329</v>
      </c>
    </row>
    <row r="17" spans="1:12" x14ac:dyDescent="0.25">
      <c r="A17" s="3" t="s">
        <v>83</v>
      </c>
      <c r="B17" s="3" t="s">
        <v>23</v>
      </c>
      <c r="C17" s="3" t="s">
        <v>119</v>
      </c>
      <c r="D17" s="36">
        <v>1</v>
      </c>
      <c r="E17" s="36">
        <v>1</v>
      </c>
      <c r="F17" s="6">
        <v>109420717</v>
      </c>
      <c r="G17" s="6">
        <v>137743946</v>
      </c>
      <c r="H17" s="6">
        <v>1.258847042649154</v>
      </c>
      <c r="I17" s="16">
        <f t="shared" ref="I17" si="8">H17*D17</f>
        <v>1.258847042649154</v>
      </c>
      <c r="J17" s="16">
        <f t="shared" ref="J17" si="9">H17*E17</f>
        <v>1.258847042649154</v>
      </c>
      <c r="K17" s="16">
        <f t="shared" ref="K17" si="10">I17/$I$2*100</f>
        <v>136.76607997688322</v>
      </c>
      <c r="L17" s="16">
        <f t="shared" ref="L17" si="11">J17/$J$2*100</f>
        <v>177.22098452182152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77286054.25</v>
      </c>
      <c r="G18" s="26">
        <f t="shared" ref="G18:L18" si="12">AVERAGE(G2:G17)</f>
        <v>42524781.8125</v>
      </c>
      <c r="H18" s="26">
        <f t="shared" si="12"/>
        <v>0.50811826643212388</v>
      </c>
      <c r="I18" s="26">
        <f t="shared" si="12"/>
        <v>0.86858428127032994</v>
      </c>
      <c r="J18" s="26">
        <f t="shared" si="12"/>
        <v>0.72314240903155635</v>
      </c>
      <c r="K18" s="26">
        <f t="shared" si="12"/>
        <v>94.366402949869453</v>
      </c>
      <c r="L18" s="26">
        <f t="shared" si="12"/>
        <v>101.80427433690353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19664444.091957781</v>
      </c>
      <c r="G19" s="26">
        <f t="shared" ref="G19:L19" si="13">_xlfn.STDEV.S(G2:G17)</f>
        <v>36137661.72469005</v>
      </c>
      <c r="H19" s="26">
        <f t="shared" si="13"/>
        <v>0.3241807613998266</v>
      </c>
      <c r="I19" s="26">
        <f t="shared" si="13"/>
        <v>0.21766561145318797</v>
      </c>
      <c r="J19" s="26">
        <f t="shared" si="13"/>
        <v>0.26161296270460699</v>
      </c>
      <c r="K19" s="26">
        <f t="shared" si="13"/>
        <v>23.648045724106893</v>
      </c>
      <c r="L19" s="26">
        <f t="shared" si="13"/>
        <v>36.829976354087229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B3DD-7BC0-4B7F-914C-6D36801AA2C3}">
  <dimension ref="A1:L19"/>
  <sheetViews>
    <sheetView zoomScale="85" zoomScaleNormal="85" workbookViewId="0"/>
  </sheetViews>
  <sheetFormatPr defaultRowHeight="15" x14ac:dyDescent="0.25"/>
  <cols>
    <col min="1" max="1" width="7" bestFit="1" customWidth="1"/>
    <col min="2" max="2" width="13.85546875" bestFit="1" customWidth="1"/>
    <col min="3" max="3" width="5.42578125" bestFit="1" customWidth="1"/>
    <col min="4" max="4" width="10" bestFit="1" customWidth="1"/>
    <col min="5" max="5" width="8.42578125" bestFit="1" customWidth="1"/>
    <col min="6" max="7" width="14.85546875" bestFit="1" customWidth="1"/>
    <col min="8" max="8" width="13.7109375" customWidth="1"/>
    <col min="9" max="10" width="10" bestFit="1" customWidth="1"/>
    <col min="11" max="12" width="12.140625" bestFit="1" customWidth="1"/>
  </cols>
  <sheetData>
    <row r="1" spans="1:12" ht="60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84</v>
      </c>
      <c r="B2" s="3" t="s">
        <v>24</v>
      </c>
      <c r="C2" s="3" t="s">
        <v>1</v>
      </c>
      <c r="D2" s="36">
        <v>3.0715013799077373</v>
      </c>
      <c r="E2" s="36">
        <v>2.3703581407530434</v>
      </c>
      <c r="F2" s="6">
        <v>57857172</v>
      </c>
      <c r="G2" s="6">
        <v>25794985</v>
      </c>
      <c r="H2" s="6">
        <v>0.44583902234281342</v>
      </c>
      <c r="I2" s="16">
        <f t="shared" ref="I2:I14" si="0">H2*D2</f>
        <v>1.3693951723426678</v>
      </c>
      <c r="J2" s="16">
        <f>H2*E2</f>
        <v>1.0567981560756659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84</v>
      </c>
      <c r="B3" s="3" t="s">
        <v>24</v>
      </c>
      <c r="C3" s="3" t="s">
        <v>2</v>
      </c>
      <c r="D3" s="36">
        <v>2.8290499227514103</v>
      </c>
      <c r="E3" s="36">
        <v>2.2382985276232708</v>
      </c>
      <c r="F3" s="6">
        <v>59833105</v>
      </c>
      <c r="G3" s="6">
        <v>39077161</v>
      </c>
      <c r="H3" s="6">
        <v>0.65310267618570017</v>
      </c>
      <c r="I3" s="16">
        <f t="shared" si="0"/>
        <v>1.8476600756118944</v>
      </c>
      <c r="J3" s="16">
        <f t="shared" ref="J3:J14" si="1">H3*E3</f>
        <v>1.4618387584932704</v>
      </c>
      <c r="K3" s="16">
        <f t="shared" ref="K3:K14" si="2">I3/$I$2*100</f>
        <v>134.92526576174819</v>
      </c>
      <c r="L3" s="16">
        <f t="shared" ref="L3:L14" si="3">J3/$J$2*100</f>
        <v>138.32714885893535</v>
      </c>
    </row>
    <row r="4" spans="1:12" x14ac:dyDescent="0.25">
      <c r="A4" s="3" t="s">
        <v>84</v>
      </c>
      <c r="B4" s="3" t="s">
        <v>24</v>
      </c>
      <c r="C4" s="3" t="s">
        <v>3</v>
      </c>
      <c r="D4" s="36">
        <v>2.8559230390773478</v>
      </c>
      <c r="E4" s="36">
        <v>2.1458139465279173</v>
      </c>
      <c r="F4" s="6">
        <v>57345382</v>
      </c>
      <c r="G4" s="6">
        <v>37988045</v>
      </c>
      <c r="H4" s="6">
        <v>0.6624429670727453</v>
      </c>
      <c r="I4" s="16">
        <f t="shared" si="0"/>
        <v>1.8918861317378102</v>
      </c>
      <c r="J4" s="16">
        <f>H4*E4</f>
        <v>1.4214793575240308</v>
      </c>
      <c r="K4" s="16">
        <f>I4/$I$2*100</f>
        <v>138.15487084720041</v>
      </c>
      <c r="L4" s="16">
        <f>J4/$J$2*100</f>
        <v>134.50812242165324</v>
      </c>
    </row>
    <row r="5" spans="1:12" x14ac:dyDescent="0.25">
      <c r="A5" s="3" t="s">
        <v>84</v>
      </c>
      <c r="B5" s="3" t="s">
        <v>24</v>
      </c>
      <c r="C5" s="3" t="s">
        <v>4</v>
      </c>
      <c r="D5" s="36">
        <v>2.5663558130317945</v>
      </c>
      <c r="E5" s="36">
        <v>2.0260730304295325</v>
      </c>
      <c r="F5" s="6">
        <v>68756343</v>
      </c>
      <c r="G5" s="6">
        <v>37332815</v>
      </c>
      <c r="H5" s="6">
        <v>0.5429726679907918</v>
      </c>
      <c r="I5" s="16">
        <f t="shared" si="0"/>
        <v>1.393461062815551</v>
      </c>
      <c r="J5" s="16">
        <f t="shared" si="1"/>
        <v>1.100102278876512</v>
      </c>
      <c r="K5" s="16">
        <f t="shared" si="2"/>
        <v>101.75741020261617</v>
      </c>
      <c r="L5" s="16">
        <f t="shared" si="3"/>
        <v>104.09767206271938</v>
      </c>
    </row>
    <row r="6" spans="1:12" x14ac:dyDescent="0.25">
      <c r="A6" s="3" t="s">
        <v>84</v>
      </c>
      <c r="B6" s="3" t="s">
        <v>24</v>
      </c>
      <c r="C6" s="3" t="s">
        <v>5</v>
      </c>
      <c r="D6" s="36">
        <v>2.4524708223778742</v>
      </c>
      <c r="E6" s="36">
        <v>1.9024159910136453</v>
      </c>
      <c r="F6" s="6">
        <v>74815447</v>
      </c>
      <c r="G6" s="6">
        <v>50369438</v>
      </c>
      <c r="H6" s="6">
        <v>0.67324917540090345</v>
      </c>
      <c r="I6" s="16">
        <f t="shared" si="0"/>
        <v>1.6511239588606794</v>
      </c>
      <c r="J6" s="16">
        <f t="shared" si="1"/>
        <v>1.2807999972194293</v>
      </c>
      <c r="K6" s="16">
        <f t="shared" si="2"/>
        <v>120.57322767072773</v>
      </c>
      <c r="L6" s="16">
        <f t="shared" si="3"/>
        <v>121.19627479059729</v>
      </c>
    </row>
    <row r="7" spans="1:12" x14ac:dyDescent="0.25">
      <c r="A7" s="3" t="s">
        <v>84</v>
      </c>
      <c r="B7" s="3" t="s">
        <v>24</v>
      </c>
      <c r="C7" s="3" t="s">
        <v>6</v>
      </c>
      <c r="D7" s="36">
        <v>2.268682898067456</v>
      </c>
      <c r="E7" s="36">
        <v>1.7974451918118344</v>
      </c>
      <c r="F7" s="6">
        <v>65848857</v>
      </c>
      <c r="G7" s="6">
        <v>50465629</v>
      </c>
      <c r="H7" s="6">
        <v>0.76638580074366358</v>
      </c>
      <c r="I7" s="16">
        <f t="shared" si="0"/>
        <v>1.7386863594688826</v>
      </c>
      <c r="J7" s="16">
        <f t="shared" si="1"/>
        <v>1.3775364726195607</v>
      </c>
      <c r="K7" s="16">
        <f t="shared" si="2"/>
        <v>126.96746670243159</v>
      </c>
      <c r="L7" s="16">
        <f t="shared" si="3"/>
        <v>130.35000720808699</v>
      </c>
    </row>
    <row r="8" spans="1:12" x14ac:dyDescent="0.25">
      <c r="A8" s="3" t="s">
        <v>84</v>
      </c>
      <c r="B8" s="3" t="s">
        <v>24</v>
      </c>
      <c r="C8" s="3" t="s">
        <v>7</v>
      </c>
      <c r="D8" s="36">
        <v>2.1490103648500898</v>
      </c>
      <c r="E8" s="36">
        <v>1.697143982449093</v>
      </c>
      <c r="F8" s="6">
        <v>81724477</v>
      </c>
      <c r="G8" s="6">
        <v>68934363</v>
      </c>
      <c r="H8" s="6">
        <v>0.84349714468041193</v>
      </c>
      <c r="I8" s="16">
        <f t="shared" si="0"/>
        <v>1.8126841066396611</v>
      </c>
      <c r="J8" s="16">
        <f>H8*E8</f>
        <v>1.431536103307353</v>
      </c>
      <c r="K8" s="16">
        <f t="shared" si="2"/>
        <v>132.37114773368486</v>
      </c>
      <c r="L8" s="16">
        <f t="shared" si="3"/>
        <v>135.45974650667881</v>
      </c>
    </row>
    <row r="9" spans="1:12" x14ac:dyDescent="0.25">
      <c r="A9" s="3" t="s">
        <v>84</v>
      </c>
      <c r="B9" s="3" t="s">
        <v>24</v>
      </c>
      <c r="C9" s="3" t="s">
        <v>8</v>
      </c>
      <c r="D9" s="36">
        <v>2.0679312007890212</v>
      </c>
      <c r="E9" s="36">
        <v>1.5949102363021266</v>
      </c>
      <c r="F9" s="6">
        <v>86760520</v>
      </c>
      <c r="G9" s="6">
        <v>84390011</v>
      </c>
      <c r="H9" s="6">
        <v>0.97267756117644288</v>
      </c>
      <c r="I9" s="16">
        <f t="shared" si="0"/>
        <v>2.0114302770641381</v>
      </c>
      <c r="J9" s="16">
        <f t="shared" si="1"/>
        <v>1.5513333989416966</v>
      </c>
      <c r="K9" s="16">
        <f t="shared" si="2"/>
        <v>146.88457486111335</v>
      </c>
      <c r="L9" s="16">
        <f t="shared" si="3"/>
        <v>146.79561939268018</v>
      </c>
    </row>
    <row r="10" spans="1:12" x14ac:dyDescent="0.25">
      <c r="A10" s="3" t="s">
        <v>84</v>
      </c>
      <c r="B10" s="3" t="s">
        <v>24</v>
      </c>
      <c r="C10" s="3" t="s">
        <v>9</v>
      </c>
      <c r="D10" s="36">
        <v>1.8600722009446564</v>
      </c>
      <c r="E10" s="36">
        <v>1.4411405406181681</v>
      </c>
      <c r="F10" s="6">
        <v>97464936</v>
      </c>
      <c r="G10" s="6">
        <v>90354971</v>
      </c>
      <c r="H10" s="6">
        <v>0.92705104736333077</v>
      </c>
      <c r="I10" s="16">
        <f t="shared" si="0"/>
        <v>1.7243818820571597</v>
      </c>
      <c r="J10" s="16">
        <f t="shared" si="1"/>
        <v>1.3360108475778294</v>
      </c>
      <c r="K10" s="16">
        <f>I10/$I$2*100</f>
        <v>125.92288310080755</v>
      </c>
      <c r="L10" s="16">
        <f t="shared" si="3"/>
        <v>126.42062629433393</v>
      </c>
    </row>
    <row r="11" spans="1:12" x14ac:dyDescent="0.25">
      <c r="A11" s="3" t="s">
        <v>84</v>
      </c>
      <c r="B11" s="3" t="s">
        <v>24</v>
      </c>
      <c r="C11" s="3" t="s">
        <v>10</v>
      </c>
      <c r="D11" s="36">
        <v>1.7449001545708254</v>
      </c>
      <c r="E11" s="36">
        <v>1.3558571273103475</v>
      </c>
      <c r="F11" s="6">
        <v>96394820</v>
      </c>
      <c r="G11" s="6">
        <v>105017264</v>
      </c>
      <c r="H11" s="6">
        <v>1.089449246339171</v>
      </c>
      <c r="I11" s="16">
        <f t="shared" si="0"/>
        <v>1.9009801583342887</v>
      </c>
      <c r="J11" s="16">
        <f t="shared" si="1"/>
        <v>1.4771375254918515</v>
      </c>
      <c r="K11" s="16">
        <f>I11/$I$2*100</f>
        <v>138.81896159179686</v>
      </c>
      <c r="L11" s="16">
        <f>J11/$J$2*100</f>
        <v>139.77480155501803</v>
      </c>
    </row>
    <row r="12" spans="1:12" x14ac:dyDescent="0.25">
      <c r="A12" s="3" t="s">
        <v>84</v>
      </c>
      <c r="B12" s="3" t="s">
        <v>24</v>
      </c>
      <c r="C12" s="3" t="s">
        <v>11</v>
      </c>
      <c r="D12" s="36">
        <v>1.7509776243120569</v>
      </c>
      <c r="E12" s="36">
        <v>1.317005466061532</v>
      </c>
      <c r="F12" s="6">
        <v>114732101</v>
      </c>
      <c r="G12" s="6">
        <v>112305292</v>
      </c>
      <c r="H12" s="6">
        <v>0.97884803835327661</v>
      </c>
      <c r="I12" s="16">
        <f t="shared" si="0"/>
        <v>1.7139410127583374</v>
      </c>
      <c r="J12" s="16">
        <f t="shared" si="1"/>
        <v>1.2891482169548734</v>
      </c>
      <c r="K12" s="16">
        <f t="shared" si="2"/>
        <v>125.16043924897471</v>
      </c>
      <c r="L12" s="16">
        <f t="shared" si="3"/>
        <v>121.98622883124821</v>
      </c>
    </row>
    <row r="13" spans="1:12" x14ac:dyDescent="0.25">
      <c r="A13" s="3" t="s">
        <v>84</v>
      </c>
      <c r="B13" s="3" t="s">
        <v>24</v>
      </c>
      <c r="C13" s="3" t="s">
        <v>12</v>
      </c>
      <c r="D13" s="36">
        <v>1.6390546156608037</v>
      </c>
      <c r="E13" s="36">
        <v>1.2694028588544886</v>
      </c>
      <c r="F13" s="6">
        <v>117912450</v>
      </c>
      <c r="G13" s="6">
        <v>127895812</v>
      </c>
      <c r="H13" s="6">
        <v>1.084667581752393</v>
      </c>
      <c r="I13" s="16">
        <f t="shared" si="0"/>
        <v>1.7778294063289017</v>
      </c>
      <c r="J13" s="16">
        <f t="shared" si="1"/>
        <v>1.3768801291832724</v>
      </c>
      <c r="K13" s="16">
        <f t="shared" si="2"/>
        <v>129.82588534232323</v>
      </c>
      <c r="L13" s="16">
        <f t="shared" si="3"/>
        <v>130.28790041574305</v>
      </c>
    </row>
    <row r="14" spans="1:12" x14ac:dyDescent="0.25">
      <c r="A14" s="3" t="s">
        <v>84</v>
      </c>
      <c r="B14" s="3" t="s">
        <v>24</v>
      </c>
      <c r="C14" s="3" t="s">
        <v>13</v>
      </c>
      <c r="D14" s="36">
        <v>1.5217405768743517</v>
      </c>
      <c r="E14" s="36">
        <v>1.2169522182479999</v>
      </c>
      <c r="F14" s="6">
        <v>114316829</v>
      </c>
      <c r="G14" s="6">
        <v>125270163</v>
      </c>
      <c r="H14" s="6">
        <v>1.095815586347308</v>
      </c>
      <c r="I14" s="16">
        <f t="shared" si="0"/>
        <v>1.6675470425160586</v>
      </c>
      <c r="J14" s="16">
        <f t="shared" si="1"/>
        <v>1.3335552085960891</v>
      </c>
      <c r="K14" s="16">
        <f t="shared" si="2"/>
        <v>121.77252236571951</v>
      </c>
      <c r="L14" s="16">
        <f t="shared" si="3"/>
        <v>126.18826035315374</v>
      </c>
    </row>
    <row r="15" spans="1:12" x14ac:dyDescent="0.25">
      <c r="A15" s="3" t="s">
        <v>84</v>
      </c>
      <c r="B15" s="3" t="s">
        <v>24</v>
      </c>
      <c r="C15" s="3" t="s">
        <v>102</v>
      </c>
      <c r="D15" s="36">
        <v>1.2193199553320235</v>
      </c>
      <c r="E15" s="36">
        <v>1.1643247400000001</v>
      </c>
      <c r="F15" s="6">
        <v>121820949</v>
      </c>
      <c r="G15" s="6">
        <v>169132781</v>
      </c>
      <c r="H15" s="6">
        <v>1.3883718883194709</v>
      </c>
      <c r="I15" s="16">
        <f t="shared" ref="I15:I16" si="4">H15*D15</f>
        <v>1.6928695488499343</v>
      </c>
      <c r="J15" s="16">
        <f t="shared" ref="J15:J16" si="5">H15*E15</f>
        <v>1.616515737890877</v>
      </c>
      <c r="K15" s="16">
        <f>I15/$I$2*100</f>
        <v>123.62169686591554</v>
      </c>
      <c r="L15" s="16">
        <f t="shared" ref="L15:L16" si="6">J15/$J$2*100</f>
        <v>152.96352748131932</v>
      </c>
    </row>
    <row r="16" spans="1:12" x14ac:dyDescent="0.25">
      <c r="A16" s="3" t="s">
        <v>84</v>
      </c>
      <c r="B16" s="3" t="s">
        <v>24</v>
      </c>
      <c r="C16" s="3" t="s">
        <v>103</v>
      </c>
      <c r="D16" s="36">
        <v>1.0401624029494931</v>
      </c>
      <c r="E16" s="36">
        <v>1.0579000000000001</v>
      </c>
      <c r="F16" s="6">
        <v>134799179</v>
      </c>
      <c r="G16" s="6">
        <v>340835793</v>
      </c>
      <c r="H16" s="6">
        <v>2.5284708373483489</v>
      </c>
      <c r="I16" s="16">
        <f t="shared" si="4"/>
        <v>2.6300203019639756</v>
      </c>
      <c r="J16" s="16">
        <f t="shared" si="5"/>
        <v>2.6748692988308185</v>
      </c>
      <c r="K16" s="16">
        <f>I16/$I$2*100</f>
        <v>192.05707418003499</v>
      </c>
      <c r="L16" s="16">
        <f t="shared" si="6"/>
        <v>253.11070836494721</v>
      </c>
    </row>
    <row r="17" spans="1:12" x14ac:dyDescent="0.25">
      <c r="A17" s="3" t="s">
        <v>84</v>
      </c>
      <c r="B17" s="3" t="s">
        <v>24</v>
      </c>
      <c r="C17" s="3" t="s">
        <v>119</v>
      </c>
      <c r="D17" s="36">
        <v>1</v>
      </c>
      <c r="E17" s="36">
        <v>1</v>
      </c>
      <c r="F17" s="6">
        <v>120701031</v>
      </c>
      <c r="G17" s="6">
        <v>345422469</v>
      </c>
      <c r="H17" s="35">
        <v>2.8618021415243748</v>
      </c>
      <c r="I17" s="16">
        <f t="shared" ref="I17" si="7">H17*D17</f>
        <v>2.8618021415243748</v>
      </c>
      <c r="J17" s="16">
        <f t="shared" ref="J17" si="8">H17*E17</f>
        <v>2.8618021415243748</v>
      </c>
      <c r="K17" s="16">
        <f>I17/$I$2*100</f>
        <v>208.98292905681851</v>
      </c>
      <c r="L17" s="16">
        <f t="shared" ref="L17" si="9">J17/$J$2*100</f>
        <v>270.79931253395114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91942724.875</v>
      </c>
      <c r="G18" s="26">
        <f t="shared" ref="G18:L18" si="10">AVERAGE(G2:G17)</f>
        <v>113161687</v>
      </c>
      <c r="H18" s="26">
        <f t="shared" si="10"/>
        <v>1.0946652114338218</v>
      </c>
      <c r="I18" s="26">
        <f t="shared" si="10"/>
        <v>1.8553561649296448</v>
      </c>
      <c r="J18" s="26">
        <f t="shared" si="10"/>
        <v>1.540458976819219</v>
      </c>
      <c r="K18" s="26">
        <f t="shared" si="10"/>
        <v>135.48727222074456</v>
      </c>
      <c r="L18" s="26">
        <f t="shared" si="10"/>
        <v>145.76662231694164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26247617.497486379</v>
      </c>
      <c r="G19" s="26">
        <f t="shared" ref="G19:L19" si="11">_xlfn.STDEV.S(G2:G17)</f>
        <v>98334237.295723468</v>
      </c>
      <c r="H19" s="26">
        <f t="shared" si="11"/>
        <v>0.67215725249127056</v>
      </c>
      <c r="I19" s="26">
        <f t="shared" si="11"/>
        <v>0.38750123969408595</v>
      </c>
      <c r="J19" s="26">
        <f t="shared" si="11"/>
        <v>0.50141667250234156</v>
      </c>
      <c r="K19" s="26">
        <f t="shared" si="11"/>
        <v>28.297254694653105</v>
      </c>
      <c r="L19" s="26">
        <f t="shared" si="11"/>
        <v>47.446777761640931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9025-DFFB-4A1F-8AAC-21F590A90393}">
  <dimension ref="A1:L19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8.28515625" bestFit="1" customWidth="1"/>
    <col min="3" max="3" width="5.42578125" bestFit="1" customWidth="1"/>
    <col min="4" max="4" width="10" bestFit="1" customWidth="1"/>
    <col min="5" max="5" width="8.42578125" bestFit="1" customWidth="1"/>
    <col min="6" max="7" width="18.5703125" bestFit="1" customWidth="1"/>
    <col min="8" max="8" width="13.85546875" bestFit="1" customWidth="1"/>
    <col min="9" max="9" width="11.85546875" customWidth="1"/>
    <col min="10" max="10" width="10.7109375" bestFit="1" customWidth="1"/>
    <col min="11" max="12" width="12.14062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25</v>
      </c>
      <c r="B2" s="3" t="s">
        <v>25</v>
      </c>
      <c r="C2" s="3" t="s">
        <v>1</v>
      </c>
      <c r="D2" s="36">
        <v>3.0715013799077373</v>
      </c>
      <c r="E2" s="36">
        <v>2.3703581407530434</v>
      </c>
      <c r="F2" s="6">
        <v>3431232</v>
      </c>
      <c r="G2" s="6">
        <v>2094370</v>
      </c>
      <c r="H2" s="6">
        <v>0.61038425848208455</v>
      </c>
      <c r="I2" s="16">
        <f t="shared" ref="I2:I16" si="0">H2*D2</f>
        <v>1.8747960922016838</v>
      </c>
      <c r="J2" s="16">
        <f>H2*E2</f>
        <v>1.4468292960805189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25</v>
      </c>
      <c r="B3" s="3" t="s">
        <v>25</v>
      </c>
      <c r="C3" s="3" t="s">
        <v>2</v>
      </c>
      <c r="D3" s="36">
        <v>2.8290499227514103</v>
      </c>
      <c r="E3" s="36">
        <v>2.2382985276232708</v>
      </c>
      <c r="F3" s="6">
        <v>3867655</v>
      </c>
      <c r="G3" s="6">
        <v>2438352</v>
      </c>
      <c r="H3" s="6">
        <v>0.63044713140132713</v>
      </c>
      <c r="I3" s="16">
        <f t="shared" si="0"/>
        <v>1.7835664083897727</v>
      </c>
      <c r="J3" s="16">
        <f t="shared" ref="J3:J16" si="1">H3*E3</f>
        <v>1.4111288859599052</v>
      </c>
      <c r="K3" s="16">
        <f t="shared" ref="K3:K15" si="2">I3/$I$2*100</f>
        <v>95.133887669630539</v>
      </c>
      <c r="L3" s="16">
        <f t="shared" ref="L3:L16" si="3">J3/$J$2*100</f>
        <v>97.53250710243934</v>
      </c>
    </row>
    <row r="4" spans="1:12" x14ac:dyDescent="0.25">
      <c r="A4" s="3" t="s">
        <v>25</v>
      </c>
      <c r="B4" s="3" t="s">
        <v>25</v>
      </c>
      <c r="C4" s="3" t="s">
        <v>3</v>
      </c>
      <c r="D4" s="36">
        <v>2.8559230390773478</v>
      </c>
      <c r="E4" s="36">
        <v>2.1458139465279173</v>
      </c>
      <c r="F4" s="6">
        <v>4310477</v>
      </c>
      <c r="G4" s="6">
        <v>2759002</v>
      </c>
      <c r="H4" s="6">
        <v>0.64006883692918437</v>
      </c>
      <c r="I4" s="16">
        <f t="shared" si="0"/>
        <v>1.8279873379814995</v>
      </c>
      <c r="J4" s="16">
        <f t="shared" si="1"/>
        <v>1.3734686370205471</v>
      </c>
      <c r="K4" s="16">
        <f t="shared" si="2"/>
        <v>97.503261585892574</v>
      </c>
      <c r="L4" s="16">
        <f t="shared" si="3"/>
        <v>94.92955670315034</v>
      </c>
    </row>
    <row r="5" spans="1:12" x14ac:dyDescent="0.25">
      <c r="A5" s="3" t="s">
        <v>25</v>
      </c>
      <c r="B5" s="3" t="s">
        <v>25</v>
      </c>
      <c r="C5" s="3" t="s">
        <v>4</v>
      </c>
      <c r="D5" s="36">
        <v>2.5663558130317945</v>
      </c>
      <c r="E5" s="36">
        <v>2.0260730304295325</v>
      </c>
      <c r="F5" s="6">
        <v>4106846</v>
      </c>
      <c r="G5" s="6">
        <v>2796890</v>
      </c>
      <c r="H5" s="6">
        <v>0.68103113678964344</v>
      </c>
      <c r="I5" s="16">
        <f t="shared" si="0"/>
        <v>1.7477682167557527</v>
      </c>
      <c r="J5" s="16">
        <f>H5*E5</f>
        <v>1.3798188191322625</v>
      </c>
      <c r="K5" s="16">
        <f>I5/$I$2*100</f>
        <v>93.224443128812226</v>
      </c>
      <c r="L5" s="16">
        <f>J5/$J$2*100</f>
        <v>95.368460043642415</v>
      </c>
    </row>
    <row r="6" spans="1:12" x14ac:dyDescent="0.25">
      <c r="A6" s="3" t="s">
        <v>25</v>
      </c>
      <c r="B6" s="3" t="s">
        <v>25</v>
      </c>
      <c r="C6" s="3" t="s">
        <v>5</v>
      </c>
      <c r="D6" s="36">
        <v>2.4524708223778742</v>
      </c>
      <c r="E6" s="36">
        <v>1.9024159910136453</v>
      </c>
      <c r="F6" s="6">
        <v>4416652</v>
      </c>
      <c r="G6" s="6">
        <v>3230453</v>
      </c>
      <c r="H6" s="6">
        <v>0.73142574964022522</v>
      </c>
      <c r="I6" s="16">
        <f t="shared" si="0"/>
        <v>1.7938003097285162</v>
      </c>
      <c r="J6" s="16">
        <f t="shared" si="1"/>
        <v>1.3914760423547075</v>
      </c>
      <c r="K6" s="16">
        <f t="shared" si="2"/>
        <v>95.679755104564506</v>
      </c>
      <c r="L6" s="16">
        <f t="shared" si="3"/>
        <v>96.174168308883139</v>
      </c>
    </row>
    <row r="7" spans="1:12" x14ac:dyDescent="0.25">
      <c r="A7" s="3" t="s">
        <v>25</v>
      </c>
      <c r="B7" s="3" t="s">
        <v>25</v>
      </c>
      <c r="C7" s="3" t="s">
        <v>6</v>
      </c>
      <c r="D7" s="36">
        <v>2.268682898067456</v>
      </c>
      <c r="E7" s="36">
        <v>1.7974451918118344</v>
      </c>
      <c r="F7" s="6">
        <v>3873985</v>
      </c>
      <c r="G7" s="6">
        <v>3356331</v>
      </c>
      <c r="H7" s="6">
        <v>0.8663768703286151</v>
      </c>
      <c r="I7" s="16">
        <f t="shared" si="0"/>
        <v>1.9655343889957351</v>
      </c>
      <c r="J7" s="16">
        <f t="shared" si="1"/>
        <v>1.5572649398691543</v>
      </c>
      <c r="K7" s="16">
        <f t="shared" si="2"/>
        <v>104.83990217237395</v>
      </c>
      <c r="L7" s="16">
        <f t="shared" si="3"/>
        <v>107.63294219213056</v>
      </c>
    </row>
    <row r="8" spans="1:12" x14ac:dyDescent="0.25">
      <c r="A8" s="3" t="s">
        <v>25</v>
      </c>
      <c r="B8" s="3" t="s">
        <v>25</v>
      </c>
      <c r="C8" s="3" t="s">
        <v>7</v>
      </c>
      <c r="D8" s="36">
        <v>2.1490103648500898</v>
      </c>
      <c r="E8" s="36">
        <v>1.697143982449093</v>
      </c>
      <c r="F8" s="6">
        <v>4187646</v>
      </c>
      <c r="G8" s="6">
        <v>5220504</v>
      </c>
      <c r="H8" s="6">
        <v>1.246644057305704</v>
      </c>
      <c r="I8" s="16">
        <f t="shared" si="0"/>
        <v>2.6790510004287271</v>
      </c>
      <c r="J8" s="16">
        <f t="shared" si="1"/>
        <v>2.1157344601122978</v>
      </c>
      <c r="K8" s="16">
        <f t="shared" si="2"/>
        <v>142.89826032667688</v>
      </c>
      <c r="L8" s="16">
        <f t="shared" si="3"/>
        <v>146.23248684857657</v>
      </c>
    </row>
    <row r="9" spans="1:12" x14ac:dyDescent="0.25">
      <c r="A9" s="3" t="s">
        <v>25</v>
      </c>
      <c r="B9" s="3" t="s">
        <v>25</v>
      </c>
      <c r="C9" s="3" t="s">
        <v>8</v>
      </c>
      <c r="D9" s="36">
        <v>2.0679312007890212</v>
      </c>
      <c r="E9" s="36">
        <v>1.5949102363021266</v>
      </c>
      <c r="F9" s="6">
        <v>4302777</v>
      </c>
      <c r="G9" s="6">
        <v>5182323</v>
      </c>
      <c r="H9" s="6">
        <v>1.204413568260684</v>
      </c>
      <c r="I9" s="16">
        <f t="shared" si="0"/>
        <v>2.4906443964599059</v>
      </c>
      <c r="J9" s="16">
        <f t="shared" si="1"/>
        <v>1.920931528760135</v>
      </c>
      <c r="K9" s="16">
        <f t="shared" si="2"/>
        <v>132.84881522955359</v>
      </c>
      <c r="L9" s="16">
        <f>J9/$J$2*100</f>
        <v>132.76836002450088</v>
      </c>
    </row>
    <row r="10" spans="1:12" x14ac:dyDescent="0.25">
      <c r="A10" s="3" t="s">
        <v>25</v>
      </c>
      <c r="B10" s="3" t="s">
        <v>25</v>
      </c>
      <c r="C10" s="3" t="s">
        <v>9</v>
      </c>
      <c r="D10" s="36">
        <v>1.8600722009446564</v>
      </c>
      <c r="E10" s="36">
        <v>1.4411405406181681</v>
      </c>
      <c r="F10" s="6">
        <v>4187729</v>
      </c>
      <c r="G10" s="6">
        <v>4892964</v>
      </c>
      <c r="H10" s="6">
        <v>1.1684051188603659</v>
      </c>
      <c r="I10" s="16">
        <f t="shared" si="0"/>
        <v>2.1733178810336038</v>
      </c>
      <c r="J10" s="16">
        <f t="shared" si="1"/>
        <v>1.6838359846554627</v>
      </c>
      <c r="K10" s="16">
        <f t="shared" si="2"/>
        <v>115.92289369887412</v>
      </c>
      <c r="L10" s="16">
        <f t="shared" si="3"/>
        <v>116.38110931379384</v>
      </c>
    </row>
    <row r="11" spans="1:12" x14ac:dyDescent="0.25">
      <c r="A11" s="3" t="s">
        <v>25</v>
      </c>
      <c r="B11" s="3" t="s">
        <v>25</v>
      </c>
      <c r="C11" s="3" t="s">
        <v>10</v>
      </c>
      <c r="D11" s="36">
        <v>1.7449001545708254</v>
      </c>
      <c r="E11" s="36">
        <v>1.3558571273103475</v>
      </c>
      <c r="F11" s="6">
        <v>4166789</v>
      </c>
      <c r="G11" s="6">
        <v>5475851</v>
      </c>
      <c r="H11" s="6">
        <v>1.3141656560963371</v>
      </c>
      <c r="I11" s="16">
        <f t="shared" si="0"/>
        <v>2.2930878564541688</v>
      </c>
      <c r="J11" s="16">
        <f t="shared" si="1"/>
        <v>1.7818208712846977</v>
      </c>
      <c r="K11" s="16">
        <f t="shared" si="2"/>
        <v>122.31132046799075</v>
      </c>
      <c r="L11" s="16">
        <f t="shared" si="3"/>
        <v>123.15349683004592</v>
      </c>
    </row>
    <row r="12" spans="1:12" x14ac:dyDescent="0.25">
      <c r="A12" s="3" t="s">
        <v>25</v>
      </c>
      <c r="B12" s="3" t="s">
        <v>25</v>
      </c>
      <c r="C12" s="3" t="s">
        <v>11</v>
      </c>
      <c r="D12" s="36">
        <v>1.7509776243120569</v>
      </c>
      <c r="E12" s="36">
        <v>1.317005466061532</v>
      </c>
      <c r="F12" s="6">
        <v>4225414</v>
      </c>
      <c r="G12" s="6">
        <v>4354465</v>
      </c>
      <c r="H12" s="6">
        <v>1.030541622667033</v>
      </c>
      <c r="I12" s="16">
        <f t="shared" si="0"/>
        <v>1.8044553222122137</v>
      </c>
      <c r="J12" s="16">
        <f t="shared" si="1"/>
        <v>1.3572289500564032</v>
      </c>
      <c r="K12" s="16">
        <f>I12/$I$2*100</f>
        <v>96.248084243291515</v>
      </c>
      <c r="L12" s="16">
        <f t="shared" si="3"/>
        <v>93.807123876545475</v>
      </c>
    </row>
    <row r="13" spans="1:12" x14ac:dyDescent="0.25">
      <c r="A13" s="3" t="s">
        <v>25</v>
      </c>
      <c r="B13" s="3" t="s">
        <v>25</v>
      </c>
      <c r="C13" s="3" t="s">
        <v>12</v>
      </c>
      <c r="D13" s="36">
        <v>1.6390546156608037</v>
      </c>
      <c r="E13" s="36">
        <v>1.2694028588544886</v>
      </c>
      <c r="F13" s="6">
        <v>4126988</v>
      </c>
      <c r="G13" s="6">
        <v>4918702</v>
      </c>
      <c r="H13" s="6">
        <v>1.191838212274908</v>
      </c>
      <c r="I13" s="16">
        <f>H13*D13</f>
        <v>1.9534879229501088</v>
      </c>
      <c r="J13" s="16">
        <f>H13*E13</f>
        <v>1.512922833953791</v>
      </c>
      <c r="K13" s="16">
        <f t="shared" si="2"/>
        <v>104.19735410564104</v>
      </c>
      <c r="L13" s="16">
        <f t="shared" si="3"/>
        <v>104.56816419548045</v>
      </c>
    </row>
    <row r="14" spans="1:12" x14ac:dyDescent="0.25">
      <c r="A14" s="3" t="s">
        <v>25</v>
      </c>
      <c r="B14" s="3" t="s">
        <v>25</v>
      </c>
      <c r="C14" s="3" t="s">
        <v>13</v>
      </c>
      <c r="D14" s="36">
        <v>1.5217405768743517</v>
      </c>
      <c r="E14" s="36">
        <v>1.2169522182479999</v>
      </c>
      <c r="F14" s="6">
        <v>3920997</v>
      </c>
      <c r="G14" s="6">
        <v>5666999</v>
      </c>
      <c r="H14" s="6">
        <v>1.445295418486676</v>
      </c>
      <c r="I14" s="16">
        <f t="shared" si="0"/>
        <v>2.1993646838817718</v>
      </c>
      <c r="J14" s="16">
        <f t="shared" si="1"/>
        <v>1.7588554655510318</v>
      </c>
      <c r="K14" s="16">
        <f t="shared" si="2"/>
        <v>117.31220760647778</v>
      </c>
      <c r="L14" s="16">
        <f t="shared" si="3"/>
        <v>121.56620482566922</v>
      </c>
    </row>
    <row r="15" spans="1:12" x14ac:dyDescent="0.25">
      <c r="A15" s="3" t="s">
        <v>25</v>
      </c>
      <c r="B15" s="3" t="s">
        <v>25</v>
      </c>
      <c r="C15" s="3" t="s">
        <v>102</v>
      </c>
      <c r="D15" s="36">
        <v>1.2193199553320235</v>
      </c>
      <c r="E15" s="36">
        <v>1.1643247400000001</v>
      </c>
      <c r="F15" s="6">
        <v>3757078</v>
      </c>
      <c r="G15" s="6">
        <v>6078903</v>
      </c>
      <c r="H15" s="6">
        <v>1.617986903652253</v>
      </c>
      <c r="I15" s="16">
        <f>H15*D15</f>
        <v>1.9728437190890642</v>
      </c>
      <c r="J15" s="16">
        <f>H15*E15</f>
        <v>1.8838621809183147</v>
      </c>
      <c r="K15" s="16">
        <f t="shared" si="2"/>
        <v>105.22977550973222</v>
      </c>
      <c r="L15" s="16">
        <f t="shared" si="3"/>
        <v>130.20625073197814</v>
      </c>
    </row>
    <row r="16" spans="1:12" x14ac:dyDescent="0.25">
      <c r="A16" s="3" t="s">
        <v>25</v>
      </c>
      <c r="B16" s="3" t="s">
        <v>25</v>
      </c>
      <c r="C16" s="3" t="s">
        <v>103</v>
      </c>
      <c r="D16" s="36">
        <v>1.0401624029494931</v>
      </c>
      <c r="E16" s="36">
        <v>1.0579000000000001</v>
      </c>
      <c r="F16" s="6">
        <v>3679256</v>
      </c>
      <c r="G16" s="6">
        <v>6479154</v>
      </c>
      <c r="H16" s="6">
        <v>1.760995701304829</v>
      </c>
      <c r="I16" s="16">
        <f t="shared" si="0"/>
        <v>1.8317215202529589</v>
      </c>
      <c r="J16" s="16">
        <f t="shared" si="1"/>
        <v>1.8629573524103786</v>
      </c>
      <c r="K16" s="16">
        <f>I16/$I$2*100</f>
        <v>97.702439634480996</v>
      </c>
      <c r="L16" s="16">
        <f t="shared" si="3"/>
        <v>128.76137893096003</v>
      </c>
    </row>
    <row r="17" spans="1:12" x14ac:dyDescent="0.25">
      <c r="A17" s="3" t="s">
        <v>25</v>
      </c>
      <c r="B17" s="3" t="s">
        <v>25</v>
      </c>
      <c r="C17" s="3" t="s">
        <v>119</v>
      </c>
      <c r="D17" s="36">
        <v>1</v>
      </c>
      <c r="E17" s="36">
        <v>1</v>
      </c>
      <c r="F17" s="6">
        <v>3809986</v>
      </c>
      <c r="G17" s="6">
        <v>8656263</v>
      </c>
      <c r="H17" s="6">
        <v>2.2719933879022132</v>
      </c>
      <c r="I17" s="16">
        <f t="shared" ref="I17" si="4">H17*D17</f>
        <v>2.2719933879022132</v>
      </c>
      <c r="J17" s="16">
        <f t="shared" ref="J17" si="5">H17*E17</f>
        <v>2.2719933879022132</v>
      </c>
      <c r="K17" s="16">
        <f>I17/$I$2*100</f>
        <v>121.18615978306617</v>
      </c>
      <c r="L17" s="16">
        <f t="shared" ref="L17" si="6">J17/$J$2*100</f>
        <v>157.0325811107831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4023219.1875</v>
      </c>
      <c r="G18" s="26">
        <f t="shared" ref="G18:L18" si="7">AVERAGE(G2:G17)</f>
        <v>4600095.375</v>
      </c>
      <c r="H18" s="26">
        <f t="shared" si="7"/>
        <v>1.1507508518988803</v>
      </c>
      <c r="I18" s="26">
        <f t="shared" si="7"/>
        <v>2.0414637777948559</v>
      </c>
      <c r="J18" s="26">
        <f t="shared" si="7"/>
        <v>1.6693831022513641</v>
      </c>
      <c r="K18" s="26">
        <f t="shared" si="7"/>
        <v>108.88991001669118</v>
      </c>
      <c r="L18" s="26">
        <f t="shared" si="7"/>
        <v>115.38217443991124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269665.78835099289</v>
      </c>
      <c r="G19" s="26">
        <f t="shared" ref="G19:L19" si="8">_xlfn.STDEV.S(G2:G17)</f>
        <v>1752385.256411039</v>
      </c>
      <c r="H19" s="26">
        <f t="shared" si="8"/>
        <v>0.46838205037137004</v>
      </c>
      <c r="I19" s="26">
        <f t="shared" si="8"/>
        <v>0.27962971569978051</v>
      </c>
      <c r="J19" s="26">
        <f t="shared" si="8"/>
        <v>0.28627901741303724</v>
      </c>
      <c r="K19" s="26">
        <f t="shared" si="8"/>
        <v>14.915206878386252</v>
      </c>
      <c r="L19" s="26">
        <f t="shared" si="8"/>
        <v>19.786647822833672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D5F1-293A-490C-A48D-EF842800C818}">
  <dimension ref="A1:L19"/>
  <sheetViews>
    <sheetView zoomScale="85" zoomScaleNormal="85" workbookViewId="0"/>
  </sheetViews>
  <sheetFormatPr defaultRowHeight="15" x14ac:dyDescent="0.25"/>
  <cols>
    <col min="1" max="1" width="7" bestFit="1" customWidth="1"/>
    <col min="2" max="2" width="14.570312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3.7109375" bestFit="1" customWidth="1"/>
    <col min="7" max="7" width="13.42578125" bestFit="1" customWidth="1"/>
    <col min="8" max="8" width="13.85546875" bestFit="1" customWidth="1"/>
    <col min="9" max="10" width="10" bestFit="1" customWidth="1"/>
    <col min="11" max="12" width="12.14062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85</v>
      </c>
      <c r="B2" s="3" t="s">
        <v>26</v>
      </c>
      <c r="C2" s="3" t="s">
        <v>1</v>
      </c>
      <c r="D2" s="36">
        <v>3.0715013799077373</v>
      </c>
      <c r="E2" s="36">
        <v>2.3703581407530434</v>
      </c>
      <c r="F2" s="6">
        <v>4114057</v>
      </c>
      <c r="G2" s="6">
        <v>1936245</v>
      </c>
      <c r="H2" s="6">
        <f t="shared" ref="H2:H17" si="0">G2/F2</f>
        <v>0.47064126724544653</v>
      </c>
      <c r="I2" s="16">
        <f t="shared" ref="I2:I16" si="1">H2*D2</f>
        <v>1.4455753017859152</v>
      </c>
      <c r="J2" s="16">
        <f>H2*E2</f>
        <v>1.1155883591895728</v>
      </c>
      <c r="K2" s="16">
        <f>I2/$I$2*100</f>
        <v>100</v>
      </c>
      <c r="L2" s="16">
        <f>J2/$J$2*100</f>
        <v>100</v>
      </c>
    </row>
    <row r="3" spans="1:12" x14ac:dyDescent="0.25">
      <c r="A3" s="3" t="s">
        <v>85</v>
      </c>
      <c r="B3" s="3" t="s">
        <v>26</v>
      </c>
      <c r="C3" s="3" t="s">
        <v>2</v>
      </c>
      <c r="D3" s="36">
        <v>2.8290499227514103</v>
      </c>
      <c r="E3" s="36">
        <v>2.2382985276232708</v>
      </c>
      <c r="F3" s="6">
        <v>6027131</v>
      </c>
      <c r="G3" s="6">
        <v>2702078</v>
      </c>
      <c r="H3" s="6">
        <f t="shared" si="0"/>
        <v>0.44831910904209649</v>
      </c>
      <c r="I3" s="16">
        <f t="shared" si="1"/>
        <v>1.2683171408035241</v>
      </c>
      <c r="J3" s="16">
        <f>H3*E3</f>
        <v>1.0034720016743011</v>
      </c>
      <c r="K3" s="16">
        <f t="shared" ref="K3:K12" si="2">I3/$I$2*100</f>
        <v>87.737881190734228</v>
      </c>
      <c r="L3" s="16">
        <f t="shared" ref="L3:L14" si="3">J3/$J$2*100</f>
        <v>89.950024434037715</v>
      </c>
    </row>
    <row r="4" spans="1:12" x14ac:dyDescent="0.25">
      <c r="A4" s="3" t="s">
        <v>85</v>
      </c>
      <c r="B4" s="3" t="s">
        <v>26</v>
      </c>
      <c r="C4" s="3" t="s">
        <v>3</v>
      </c>
      <c r="D4" s="36">
        <v>2.8559230390773478</v>
      </c>
      <c r="E4" s="36">
        <v>2.1458139465279173</v>
      </c>
      <c r="F4" s="6">
        <v>5055525</v>
      </c>
      <c r="G4" s="6">
        <v>2026868</v>
      </c>
      <c r="H4" s="6">
        <f t="shared" si="0"/>
        <v>0.40092136820607155</v>
      </c>
      <c r="I4" s="16">
        <f t="shared" si="1"/>
        <v>1.1450005723181322</v>
      </c>
      <c r="J4" s="16">
        <f t="shared" ref="J4:J14" si="4">H4*E4</f>
        <v>0.86030266335764272</v>
      </c>
      <c r="K4" s="16">
        <f>I4/$I$2*100</f>
        <v>79.207258930306693</v>
      </c>
      <c r="L4" s="16">
        <f>J4/$J$2*100</f>
        <v>77.116496983046318</v>
      </c>
    </row>
    <row r="5" spans="1:12" x14ac:dyDescent="0.25">
      <c r="A5" s="3" t="s">
        <v>85</v>
      </c>
      <c r="B5" s="3" t="s">
        <v>26</v>
      </c>
      <c r="C5" s="3" t="s">
        <v>4</v>
      </c>
      <c r="D5" s="36">
        <v>2.5663558130317945</v>
      </c>
      <c r="E5" s="36">
        <v>2.0260730304295325</v>
      </c>
      <c r="F5" s="6">
        <v>6171250</v>
      </c>
      <c r="G5" s="6">
        <v>2491624</v>
      </c>
      <c r="H5" s="6">
        <f t="shared" si="0"/>
        <v>0.40374705286611301</v>
      </c>
      <c r="I5" s="16">
        <f t="shared" si="1"/>
        <v>1.0361585961174045</v>
      </c>
      <c r="J5" s="16">
        <f t="shared" si="4"/>
        <v>0.81802101492743828</v>
      </c>
      <c r="K5" s="16">
        <f t="shared" si="2"/>
        <v>71.677939906506239</v>
      </c>
      <c r="L5" s="16">
        <f t="shared" si="3"/>
        <v>73.326420824406554</v>
      </c>
    </row>
    <row r="6" spans="1:12" x14ac:dyDescent="0.25">
      <c r="A6" s="3" t="s">
        <v>85</v>
      </c>
      <c r="B6" s="3" t="s">
        <v>26</v>
      </c>
      <c r="C6" s="3" t="s">
        <v>5</v>
      </c>
      <c r="D6" s="36">
        <v>2.4524708223778742</v>
      </c>
      <c r="E6" s="36">
        <v>1.9024159910136453</v>
      </c>
      <c r="F6" s="6">
        <v>5690043</v>
      </c>
      <c r="G6" s="6">
        <v>2369638</v>
      </c>
      <c r="H6" s="6">
        <f t="shared" si="0"/>
        <v>0.41645344332195733</v>
      </c>
      <c r="I6" s="16">
        <f t="shared" si="1"/>
        <v>1.021339918625898</v>
      </c>
      <c r="J6" s="16">
        <f t="shared" si="4"/>
        <v>0.79226769008838638</v>
      </c>
      <c r="K6" s="16">
        <f t="shared" si="2"/>
        <v>70.652834021451412</v>
      </c>
      <c r="L6" s="16">
        <f t="shared" si="3"/>
        <v>71.017923731647301</v>
      </c>
    </row>
    <row r="7" spans="1:12" x14ac:dyDescent="0.25">
      <c r="A7" s="3" t="s">
        <v>85</v>
      </c>
      <c r="B7" s="3" t="s">
        <v>26</v>
      </c>
      <c r="C7" s="3" t="s">
        <v>6</v>
      </c>
      <c r="D7" s="36">
        <v>2.268682898067456</v>
      </c>
      <c r="E7" s="36">
        <v>1.7974451918118344</v>
      </c>
      <c r="F7" s="6">
        <v>4418388</v>
      </c>
      <c r="G7" s="6">
        <v>2324278</v>
      </c>
      <c r="H7" s="6">
        <f t="shared" si="0"/>
        <v>0.52604660342188148</v>
      </c>
      <c r="I7" s="16">
        <f t="shared" si="1"/>
        <v>1.1934329327696958</v>
      </c>
      <c r="J7" s="16">
        <f t="shared" si="4"/>
        <v>0.94553993798960767</v>
      </c>
      <c r="K7" s="16">
        <f t="shared" si="2"/>
        <v>82.557645478259502</v>
      </c>
      <c r="L7" s="16">
        <f t="shared" si="3"/>
        <v>84.757063857900235</v>
      </c>
    </row>
    <row r="8" spans="1:12" x14ac:dyDescent="0.25">
      <c r="A8" s="3" t="s">
        <v>85</v>
      </c>
      <c r="B8" s="3" t="s">
        <v>26</v>
      </c>
      <c r="C8" s="3" t="s">
        <v>7</v>
      </c>
      <c r="D8" s="36">
        <v>2.1490103648500898</v>
      </c>
      <c r="E8" s="36">
        <v>1.697143982449093</v>
      </c>
      <c r="F8" s="6">
        <v>5738473</v>
      </c>
      <c r="G8" s="6">
        <v>3809304</v>
      </c>
      <c r="H8" s="6">
        <f t="shared" si="0"/>
        <v>0.66381840604634712</v>
      </c>
      <c r="I8" s="16">
        <f t="shared" si="1"/>
        <v>1.4265526349718656</v>
      </c>
      <c r="J8" s="16">
        <f t="shared" si="4"/>
        <v>1.1265954132605067</v>
      </c>
      <c r="K8" s="16">
        <f>I8/$I$2*100</f>
        <v>98.684076381870369</v>
      </c>
      <c r="L8" s="16">
        <f t="shared" si="3"/>
        <v>100.98665910057811</v>
      </c>
    </row>
    <row r="9" spans="1:12" x14ac:dyDescent="0.25">
      <c r="A9" s="3" t="s">
        <v>85</v>
      </c>
      <c r="B9" s="3" t="s">
        <v>26</v>
      </c>
      <c r="C9" s="3" t="s">
        <v>8</v>
      </c>
      <c r="D9" s="36">
        <v>2.0679312007890212</v>
      </c>
      <c r="E9" s="36">
        <v>1.5949102363021266</v>
      </c>
      <c r="F9" s="6">
        <v>6261895</v>
      </c>
      <c r="G9" s="6">
        <v>3048005</v>
      </c>
      <c r="H9" s="6">
        <f t="shared" si="0"/>
        <v>0.48675440900877448</v>
      </c>
      <c r="I9" s="16">
        <f t="shared" si="1"/>
        <v>1.0065746295108653</v>
      </c>
      <c r="J9" s="16">
        <f t="shared" si="4"/>
        <v>0.77632958949328645</v>
      </c>
      <c r="K9" s="16">
        <f t="shared" si="2"/>
        <v>69.631421363335903</v>
      </c>
      <c r="L9" s="16">
        <f t="shared" si="3"/>
        <v>69.589251545906833</v>
      </c>
    </row>
    <row r="10" spans="1:12" x14ac:dyDescent="0.25">
      <c r="A10" s="3" t="s">
        <v>85</v>
      </c>
      <c r="B10" s="3" t="s">
        <v>26</v>
      </c>
      <c r="C10" s="3" t="s">
        <v>9</v>
      </c>
      <c r="D10" s="36">
        <v>1.8600722009446564</v>
      </c>
      <c r="E10" s="36">
        <v>1.4411405406181681</v>
      </c>
      <c r="F10" s="6">
        <v>5508451</v>
      </c>
      <c r="G10" s="6">
        <v>3116305</v>
      </c>
      <c r="H10" s="6">
        <f t="shared" si="0"/>
        <v>0.56573163671602056</v>
      </c>
      <c r="I10" s="16">
        <f>H10*D10</f>
        <v>1.0523016906503913</v>
      </c>
      <c r="J10" s="16">
        <f>H10*E10</f>
        <v>0.8152987967817269</v>
      </c>
      <c r="K10" s="16">
        <f t="shared" si="2"/>
        <v>72.794664473745513</v>
      </c>
      <c r="L10" s="16">
        <f t="shared" si="3"/>
        <v>73.082404460907654</v>
      </c>
    </row>
    <row r="11" spans="1:12" x14ac:dyDescent="0.25">
      <c r="A11" s="3" t="s">
        <v>85</v>
      </c>
      <c r="B11" s="3" t="s">
        <v>26</v>
      </c>
      <c r="C11" s="3" t="s">
        <v>10</v>
      </c>
      <c r="D11" s="36">
        <v>1.7449001545708254</v>
      </c>
      <c r="E11" s="36">
        <v>1.3558571273103475</v>
      </c>
      <c r="F11" s="6">
        <v>6834421</v>
      </c>
      <c r="G11" s="6">
        <v>4032961</v>
      </c>
      <c r="H11" s="6">
        <f t="shared" si="0"/>
        <v>0.5900954887034322</v>
      </c>
      <c r="I11" s="16">
        <f t="shared" si="1"/>
        <v>1.0296577094501655</v>
      </c>
      <c r="J11" s="16">
        <f t="shared" si="4"/>
        <v>0.80008517415223113</v>
      </c>
      <c r="K11" s="16">
        <f t="shared" si="2"/>
        <v>71.228230599823462</v>
      </c>
      <c r="L11" s="16">
        <f t="shared" si="3"/>
        <v>71.71867360945383</v>
      </c>
    </row>
    <row r="12" spans="1:12" x14ac:dyDescent="0.25">
      <c r="A12" s="3" t="s">
        <v>85</v>
      </c>
      <c r="B12" s="3" t="s">
        <v>26</v>
      </c>
      <c r="C12" s="3" t="s">
        <v>11</v>
      </c>
      <c r="D12" s="36">
        <v>1.7509776243120569</v>
      </c>
      <c r="E12" s="36">
        <v>1.317005466061532</v>
      </c>
      <c r="F12" s="6">
        <v>4342812</v>
      </c>
      <c r="G12" s="6">
        <v>2355079</v>
      </c>
      <c r="H12" s="6">
        <f t="shared" si="0"/>
        <v>0.5422935646304744</v>
      </c>
      <c r="I12" s="16">
        <f t="shared" si="1"/>
        <v>0.94954389747638501</v>
      </c>
      <c r="J12" s="16">
        <f t="shared" si="4"/>
        <v>0.71420358882832746</v>
      </c>
      <c r="K12" s="16">
        <f t="shared" si="2"/>
        <v>65.686228611078562</v>
      </c>
      <c r="L12" s="16">
        <f t="shared" si="3"/>
        <v>64.020351498393708</v>
      </c>
    </row>
    <row r="13" spans="1:12" x14ac:dyDescent="0.25">
      <c r="A13" s="3" t="s">
        <v>85</v>
      </c>
      <c r="B13" s="3" t="s">
        <v>26</v>
      </c>
      <c r="C13" s="3" t="s">
        <v>12</v>
      </c>
      <c r="D13" s="36">
        <v>1.6390546156608037</v>
      </c>
      <c r="E13" s="36">
        <v>1.2694028588544886</v>
      </c>
      <c r="F13" s="6">
        <v>5469236</v>
      </c>
      <c r="G13" s="6">
        <v>3831963</v>
      </c>
      <c r="H13" s="6">
        <f t="shared" si="0"/>
        <v>0.70063954087920144</v>
      </c>
      <c r="I13" s="16">
        <f t="shared" si="1"/>
        <v>1.1483864733925215</v>
      </c>
      <c r="J13" s="16">
        <f t="shared" si="4"/>
        <v>0.88939383621855461</v>
      </c>
      <c r="K13" s="16">
        <f>I13/$I$2*100</f>
        <v>79.441484091058001</v>
      </c>
      <c r="L13" s="16">
        <f>J13/$J$2*100</f>
        <v>79.724194761646771</v>
      </c>
    </row>
    <row r="14" spans="1:12" x14ac:dyDescent="0.25">
      <c r="A14" s="3" t="s">
        <v>85</v>
      </c>
      <c r="B14" s="3" t="s">
        <v>26</v>
      </c>
      <c r="C14" s="3" t="s">
        <v>13</v>
      </c>
      <c r="D14" s="36">
        <v>1.5217405768743517</v>
      </c>
      <c r="E14" s="36">
        <v>1.2169522182479999</v>
      </c>
      <c r="F14" s="6">
        <v>5590815</v>
      </c>
      <c r="G14" s="6">
        <v>4058074</v>
      </c>
      <c r="H14" s="6">
        <f t="shared" si="0"/>
        <v>0.72584658945073299</v>
      </c>
      <c r="I14" s="16">
        <f t="shared" si="1"/>
        <v>1.1045502077530391</v>
      </c>
      <c r="J14" s="16">
        <f t="shared" si="4"/>
        <v>0.8833206171398148</v>
      </c>
      <c r="K14" s="16">
        <f>I14/$I$2*100</f>
        <v>76.409039805013165</v>
      </c>
      <c r="L14" s="16">
        <f t="shared" si="3"/>
        <v>79.179798701154382</v>
      </c>
    </row>
    <row r="15" spans="1:12" x14ac:dyDescent="0.25">
      <c r="A15" s="3" t="s">
        <v>85</v>
      </c>
      <c r="B15" s="3" t="s">
        <v>26</v>
      </c>
      <c r="C15" s="3" t="s">
        <v>102</v>
      </c>
      <c r="D15" s="36">
        <v>1.2193199553320235</v>
      </c>
      <c r="E15" s="36">
        <v>1.1643247400000001</v>
      </c>
      <c r="F15" s="6">
        <v>6344079</v>
      </c>
      <c r="G15" s="6">
        <v>6773777</v>
      </c>
      <c r="H15" s="6">
        <f t="shared" si="0"/>
        <v>1.0677321325916653</v>
      </c>
      <c r="I15" s="16">
        <f t="shared" si="1"/>
        <v>1.3019070962182355</v>
      </c>
      <c r="J15" s="16">
        <f t="shared" ref="J15:J16" si="5">H15*E15</f>
        <v>1.2431869376694364</v>
      </c>
      <c r="K15" s="16">
        <f>I15/$I$2*100</f>
        <v>90.06152046246315</v>
      </c>
      <c r="L15" s="16">
        <f t="shared" ref="L15" si="6">J15/$J$2*100</f>
        <v>111.43778324941994</v>
      </c>
    </row>
    <row r="16" spans="1:12" x14ac:dyDescent="0.25">
      <c r="A16" s="3" t="s">
        <v>85</v>
      </c>
      <c r="B16" s="3" t="s">
        <v>26</v>
      </c>
      <c r="C16" s="3" t="s">
        <v>103</v>
      </c>
      <c r="D16" s="36">
        <v>1.0401624029494931</v>
      </c>
      <c r="E16" s="36">
        <v>1.0579000000000001</v>
      </c>
      <c r="F16" s="6">
        <v>7878413</v>
      </c>
      <c r="G16" s="6">
        <v>11004368</v>
      </c>
      <c r="H16" s="6">
        <f t="shared" si="0"/>
        <v>1.3967747057687887</v>
      </c>
      <c r="I16" s="16">
        <f t="shared" si="1"/>
        <v>1.4528725343315345</v>
      </c>
      <c r="J16" s="16">
        <f t="shared" si="5"/>
        <v>1.4776479612328017</v>
      </c>
      <c r="K16" s="16">
        <f t="shared" ref="K16" si="7">I16/$I$2*100</f>
        <v>100.50479781555511</v>
      </c>
      <c r="L16" s="16">
        <f>J16/$J$2*100</f>
        <v>132.4545876676456</v>
      </c>
    </row>
    <row r="17" spans="1:12" x14ac:dyDescent="0.25">
      <c r="A17" s="3" t="s">
        <v>85</v>
      </c>
      <c r="B17" s="3" t="s">
        <v>26</v>
      </c>
      <c r="C17" s="3" t="s">
        <v>119</v>
      </c>
      <c r="D17" s="36">
        <v>1</v>
      </c>
      <c r="E17" s="36">
        <v>1</v>
      </c>
      <c r="F17" s="6">
        <v>10343182</v>
      </c>
      <c r="G17" s="3">
        <v>15696828</v>
      </c>
      <c r="H17" s="6">
        <f t="shared" si="0"/>
        <v>1.5176014499213104</v>
      </c>
      <c r="I17" s="16">
        <f t="shared" ref="I17" si="8">H17*D17</f>
        <v>1.5176014499213104</v>
      </c>
      <c r="J17" s="16">
        <f t="shared" ref="J17" si="9">H17*E17</f>
        <v>1.5176014499213104</v>
      </c>
      <c r="K17" s="16">
        <f t="shared" ref="K17" si="10">I17/$I$2*100</f>
        <v>104.98252481530443</v>
      </c>
      <c r="L17" s="16">
        <f>J17/$J$2*100</f>
        <v>136.03597038461237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5986760.6875</v>
      </c>
      <c r="G18" s="26">
        <f t="shared" ref="G18:L18" si="11">AVERAGE(G2:G17)</f>
        <v>4473587.1875</v>
      </c>
      <c r="H18" s="26">
        <f t="shared" si="11"/>
        <v>0.6827135479887696</v>
      </c>
      <c r="I18" s="26">
        <f t="shared" si="11"/>
        <v>1.1937357991310553</v>
      </c>
      <c r="J18" s="26">
        <f t="shared" si="11"/>
        <v>0.98617843949530903</v>
      </c>
      <c r="K18" s="26">
        <f t="shared" si="11"/>
        <v>82.578596746656615</v>
      </c>
      <c r="L18" s="26">
        <f t="shared" si="11"/>
        <v>88.399850300672341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1502308.8176358305</v>
      </c>
      <c r="G19" s="26">
        <f t="shared" ref="G19:L19" si="12">_xlfn.STDEV.S(G2:G17)</f>
        <v>3759632.3719340824</v>
      </c>
      <c r="H19" s="26">
        <f t="shared" si="12"/>
        <v>0.34551058157163222</v>
      </c>
      <c r="I19" s="26">
        <f t="shared" si="12"/>
        <v>0.18537385682664267</v>
      </c>
      <c r="J19" s="26">
        <f t="shared" si="12"/>
        <v>0.24656681299527353</v>
      </c>
      <c r="K19" s="26">
        <f t="shared" si="12"/>
        <v>12.823535141865332</v>
      </c>
      <c r="L19" s="26">
        <f t="shared" si="12"/>
        <v>22.101952836294632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3157-CBAC-42E5-952D-94B697518167}">
  <dimension ref="A1:C18"/>
  <sheetViews>
    <sheetView workbookViewId="0">
      <selection activeCell="C2" sqref="C2:C18"/>
    </sheetView>
  </sheetViews>
  <sheetFormatPr defaultRowHeight="15" x14ac:dyDescent="0.25"/>
  <cols>
    <col min="1" max="3" width="12.28515625" customWidth="1"/>
  </cols>
  <sheetData>
    <row r="1" spans="1:3" x14ac:dyDescent="0.25">
      <c r="A1" s="18" t="s">
        <v>67</v>
      </c>
      <c r="B1" s="18" t="s">
        <v>99</v>
      </c>
      <c r="C1" s="18" t="s">
        <v>101</v>
      </c>
    </row>
    <row r="2" spans="1:3" x14ac:dyDescent="0.25">
      <c r="A2" s="19">
        <v>2007</v>
      </c>
      <c r="B2" s="32">
        <v>372.3075</v>
      </c>
      <c r="C2" s="34">
        <f>$B$18/B2</f>
        <v>2.9654385152058449</v>
      </c>
    </row>
    <row r="3" spans="1:3" x14ac:dyDescent="0.25">
      <c r="A3" s="19">
        <v>2008</v>
      </c>
      <c r="B3" s="32">
        <v>404.21449999999999</v>
      </c>
      <c r="C3" s="34">
        <f t="shared" ref="C3:C18" si="0">$B$18/B3</f>
        <v>2.7313592164556195</v>
      </c>
    </row>
    <row r="4" spans="1:3" x14ac:dyDescent="0.25">
      <c r="A4" s="19">
        <v>2009</v>
      </c>
      <c r="B4" s="32">
        <v>400.411</v>
      </c>
      <c r="C4" s="34">
        <f t="shared" si="0"/>
        <v>2.7573043697600719</v>
      </c>
    </row>
    <row r="5" spans="1:3" x14ac:dyDescent="0.25">
      <c r="A5" s="19">
        <v>2010</v>
      </c>
      <c r="B5" s="32">
        <v>445.59019999999998</v>
      </c>
      <c r="C5" s="34">
        <f t="shared" si="0"/>
        <v>2.4777362697833123</v>
      </c>
    </row>
    <row r="6" spans="1:3" x14ac:dyDescent="0.25">
      <c r="A6" s="19">
        <v>2011</v>
      </c>
      <c r="B6" s="32">
        <v>466.28199999999998</v>
      </c>
      <c r="C6" s="34">
        <f t="shared" si="0"/>
        <v>2.3677838732784027</v>
      </c>
    </row>
    <row r="7" spans="1:3" x14ac:dyDescent="0.25">
      <c r="A7" s="19">
        <v>2012</v>
      </c>
      <c r="B7" s="32">
        <v>504.05590000000001</v>
      </c>
      <c r="C7" s="34">
        <f t="shared" si="0"/>
        <v>2.1903423806764288</v>
      </c>
    </row>
    <row r="8" spans="1:3" x14ac:dyDescent="0.25">
      <c r="A8" s="19">
        <v>2013</v>
      </c>
      <c r="B8" s="32">
        <v>532.12540000000001</v>
      </c>
      <c r="C8" s="34">
        <f t="shared" si="0"/>
        <v>2.0748022928430028</v>
      </c>
    </row>
    <row r="9" spans="1:3" x14ac:dyDescent="0.25">
      <c r="A9" s="19">
        <v>2014</v>
      </c>
      <c r="B9" s="32">
        <v>552.98889999999994</v>
      </c>
      <c r="C9" s="34">
        <f t="shared" si="0"/>
        <v>1.9965228958483618</v>
      </c>
    </row>
    <row r="10" spans="1:3" x14ac:dyDescent="0.25">
      <c r="A10" s="19">
        <v>2015</v>
      </c>
      <c r="B10" s="32">
        <v>614.78420000000006</v>
      </c>
      <c r="C10" s="34">
        <f t="shared" si="0"/>
        <v>1.7958415326874047</v>
      </c>
    </row>
    <row r="11" spans="1:3" x14ac:dyDescent="0.25">
      <c r="A11" s="19">
        <v>2016</v>
      </c>
      <c r="B11" s="32">
        <v>655.36300000000006</v>
      </c>
      <c r="C11" s="34">
        <f t="shared" si="0"/>
        <v>1.6846465241400568</v>
      </c>
    </row>
    <row r="12" spans="1:3" x14ac:dyDescent="0.25">
      <c r="A12" s="19">
        <v>2017</v>
      </c>
      <c r="B12" s="32">
        <v>653.0883</v>
      </c>
      <c r="C12" s="34">
        <f t="shared" si="0"/>
        <v>1.6905141310906964</v>
      </c>
    </row>
    <row r="13" spans="1:3" x14ac:dyDescent="0.25">
      <c r="A13" s="19">
        <v>2018</v>
      </c>
      <c r="B13" s="32">
        <v>697.68449999999996</v>
      </c>
      <c r="C13" s="34">
        <f t="shared" si="0"/>
        <v>1.5824559668446125</v>
      </c>
    </row>
    <row r="14" spans="1:3" x14ac:dyDescent="0.25">
      <c r="A14" s="19">
        <v>2019</v>
      </c>
      <c r="B14" s="32">
        <v>751.47040000000004</v>
      </c>
      <c r="C14" s="34">
        <f t="shared" si="0"/>
        <v>1.469192931617799</v>
      </c>
    </row>
    <row r="15" spans="1:3" x14ac:dyDescent="0.25">
      <c r="A15" s="19">
        <v>2020</v>
      </c>
      <c r="B15" s="32">
        <v>937.85310000000004</v>
      </c>
      <c r="C15" s="34">
        <f t="shared" si="0"/>
        <v>1.1772152803034932</v>
      </c>
    </row>
    <row r="16" spans="1:3" x14ac:dyDescent="0.25">
      <c r="A16" s="19">
        <v>2021</v>
      </c>
      <c r="B16" s="32">
        <v>1099.3888999999999</v>
      </c>
      <c r="C16" s="34">
        <f t="shared" si="0"/>
        <v>1.0042442669741345</v>
      </c>
    </row>
    <row r="17" spans="1:3" x14ac:dyDescent="0.25">
      <c r="A17" s="19">
        <v>2022</v>
      </c>
      <c r="B17" s="32">
        <v>1143.5429999999999</v>
      </c>
      <c r="C17" s="34">
        <f t="shared" si="0"/>
        <v>0.96546872308256027</v>
      </c>
    </row>
    <row r="18" spans="1:3" x14ac:dyDescent="0.25">
      <c r="A18" s="38">
        <v>2023</v>
      </c>
      <c r="B18" s="38">
        <v>1104.0550000000001</v>
      </c>
      <c r="C18" s="34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E8F9-EFDD-4580-B796-22458A85E58C}">
  <dimension ref="A1:D18"/>
  <sheetViews>
    <sheetView zoomScaleNormal="100" workbookViewId="0">
      <selection activeCell="D18" sqref="D2:D18"/>
    </sheetView>
  </sheetViews>
  <sheetFormatPr defaultRowHeight="15" x14ac:dyDescent="0.25"/>
  <cols>
    <col min="1" max="4" width="11.42578125" customWidth="1"/>
  </cols>
  <sheetData>
    <row r="1" spans="1:4" x14ac:dyDescent="0.25">
      <c r="A1" s="20" t="s">
        <v>67</v>
      </c>
      <c r="B1" s="20" t="s">
        <v>104</v>
      </c>
      <c r="C1" s="20" t="s">
        <v>92</v>
      </c>
      <c r="D1" s="20" t="s">
        <v>105</v>
      </c>
    </row>
    <row r="2" spans="1:4" x14ac:dyDescent="0.25">
      <c r="A2" s="19">
        <v>2007</v>
      </c>
      <c r="B2" s="33">
        <v>4.4600000000000001E-2</v>
      </c>
      <c r="C2" s="34">
        <v>100</v>
      </c>
      <c r="D2" s="34">
        <f>$C$18/C2</f>
        <v>2.4798686868558342</v>
      </c>
    </row>
    <row r="3" spans="1:4" x14ac:dyDescent="0.25">
      <c r="A3" s="19">
        <v>2008</v>
      </c>
      <c r="B3" s="33">
        <v>5.8999999999999997E-2</v>
      </c>
      <c r="C3" s="34">
        <f>C2*(1+B3)</f>
        <v>105.89999999999999</v>
      </c>
      <c r="D3" s="34">
        <f t="shared" ref="D3:D18" si="0">$C$18/C3</f>
        <v>2.3417079195994659</v>
      </c>
    </row>
    <row r="4" spans="1:4" x14ac:dyDescent="0.25">
      <c r="A4" s="19">
        <v>2009</v>
      </c>
      <c r="B4" s="33">
        <v>4.3099999999999999E-2</v>
      </c>
      <c r="C4" s="34">
        <f t="shared" ref="C4:C18" si="1">C3*(1+B4)</f>
        <v>110.46428999999998</v>
      </c>
      <c r="D4" s="34">
        <f t="shared" si="0"/>
        <v>2.2449505508575074</v>
      </c>
    </row>
    <row r="5" spans="1:4" x14ac:dyDescent="0.25">
      <c r="A5" s="19">
        <v>2010</v>
      </c>
      <c r="B5" s="33">
        <v>5.91E-2</v>
      </c>
      <c r="C5" s="34">
        <f t="shared" si="1"/>
        <v>116.99272953899997</v>
      </c>
      <c r="D5" s="34">
        <f t="shared" si="0"/>
        <v>2.1196776044353767</v>
      </c>
    </row>
    <row r="6" spans="1:4" x14ac:dyDescent="0.25">
      <c r="A6" s="19">
        <v>2011</v>
      </c>
      <c r="B6" s="33">
        <v>6.5000000000000002E-2</v>
      </c>
      <c r="C6" s="34">
        <f t="shared" si="1"/>
        <v>124.59725695903497</v>
      </c>
      <c r="D6" s="34">
        <f t="shared" si="0"/>
        <v>1.990307609798476</v>
      </c>
    </row>
    <row r="7" spans="1:4" x14ac:dyDescent="0.25">
      <c r="A7" s="19">
        <v>2012</v>
      </c>
      <c r="B7" s="33">
        <v>5.8400000000000001E-2</v>
      </c>
      <c r="C7" s="34">
        <f t="shared" si="1"/>
        <v>131.8737367654426</v>
      </c>
      <c r="D7" s="34">
        <f t="shared" si="0"/>
        <v>1.8804871596735413</v>
      </c>
    </row>
    <row r="8" spans="1:4" x14ac:dyDescent="0.25">
      <c r="A8" s="19">
        <v>2013</v>
      </c>
      <c r="B8" s="33">
        <v>5.91E-2</v>
      </c>
      <c r="C8" s="34">
        <f t="shared" si="1"/>
        <v>139.66747460828026</v>
      </c>
      <c r="D8" s="34">
        <f t="shared" si="0"/>
        <v>1.7755520344382412</v>
      </c>
    </row>
    <row r="9" spans="1:4" x14ac:dyDescent="0.25">
      <c r="A9" s="19">
        <v>2014</v>
      </c>
      <c r="B9" s="33">
        <v>6.4100000000000004E-2</v>
      </c>
      <c r="C9" s="34">
        <f t="shared" si="1"/>
        <v>148.62015973067102</v>
      </c>
      <c r="D9" s="34">
        <f t="shared" si="0"/>
        <v>1.6685950892192851</v>
      </c>
    </row>
    <row r="10" spans="1:4" x14ac:dyDescent="0.25">
      <c r="A10" s="19">
        <v>2015</v>
      </c>
      <c r="B10" s="33">
        <v>0.1067</v>
      </c>
      <c r="C10" s="34">
        <f t="shared" si="1"/>
        <v>164.47793077393362</v>
      </c>
      <c r="D10" s="34">
        <f t="shared" si="0"/>
        <v>1.5077212335947277</v>
      </c>
    </row>
    <row r="11" spans="1:4" x14ac:dyDescent="0.25">
      <c r="A11" s="19">
        <v>2016</v>
      </c>
      <c r="B11" s="33">
        <v>6.2899999999999998E-2</v>
      </c>
      <c r="C11" s="34">
        <f t="shared" si="1"/>
        <v>174.82359261961403</v>
      </c>
      <c r="D11" s="34">
        <f t="shared" si="0"/>
        <v>1.4184977265920855</v>
      </c>
    </row>
    <row r="12" spans="1:4" x14ac:dyDescent="0.25">
      <c r="A12" s="19">
        <v>2017</v>
      </c>
      <c r="B12" s="33">
        <v>2.9499999999999998E-2</v>
      </c>
      <c r="C12" s="34">
        <f t="shared" si="1"/>
        <v>179.98088860189267</v>
      </c>
      <c r="D12" s="34">
        <f t="shared" si="0"/>
        <v>1.3778511185935749</v>
      </c>
    </row>
    <row r="13" spans="1:4" x14ac:dyDescent="0.25">
      <c r="A13" s="19">
        <v>2018</v>
      </c>
      <c r="B13" s="33">
        <v>3.7499999999999999E-2</v>
      </c>
      <c r="C13" s="34">
        <f t="shared" si="1"/>
        <v>186.73017192446366</v>
      </c>
      <c r="D13" s="34">
        <f t="shared" si="0"/>
        <v>1.3280492709335661</v>
      </c>
    </row>
    <row r="14" spans="1:4" x14ac:dyDescent="0.25">
      <c r="A14" s="19">
        <v>2019</v>
      </c>
      <c r="B14" s="33">
        <v>4.3099999999999999E-2</v>
      </c>
      <c r="C14" s="34">
        <f t="shared" si="1"/>
        <v>194.77824233440802</v>
      </c>
      <c r="D14" s="34">
        <f t="shared" si="0"/>
        <v>1.2731754107310576</v>
      </c>
    </row>
    <row r="15" spans="1:4" x14ac:dyDescent="0.25">
      <c r="A15" s="19">
        <v>2020</v>
      </c>
      <c r="B15" s="33">
        <v>4.5199999999999997E-2</v>
      </c>
      <c r="C15" s="34">
        <f t="shared" si="1"/>
        <v>203.58221888792323</v>
      </c>
      <c r="D15" s="34">
        <f t="shared" si="0"/>
        <v>1.2181165429880001</v>
      </c>
    </row>
    <row r="16" spans="1:4" x14ac:dyDescent="0.25">
      <c r="A16" s="19">
        <v>2021</v>
      </c>
      <c r="B16" s="33">
        <v>0.10059999999999999</v>
      </c>
      <c r="C16" s="34">
        <f t="shared" si="1"/>
        <v>224.06259010804831</v>
      </c>
      <c r="D16" s="34">
        <f t="shared" si="0"/>
        <v>1.1067749800000002</v>
      </c>
    </row>
    <row r="17" spans="1:4" x14ac:dyDescent="0.25">
      <c r="A17" s="19">
        <v>2022</v>
      </c>
      <c r="B17" s="33">
        <v>5.79E-2</v>
      </c>
      <c r="C17" s="34">
        <f t="shared" si="1"/>
        <v>237.03581407530433</v>
      </c>
      <c r="D17" s="34">
        <f t="shared" si="0"/>
        <v>1.0462</v>
      </c>
    </row>
    <row r="18" spans="1:4" x14ac:dyDescent="0.25">
      <c r="A18" s="19">
        <v>2023</v>
      </c>
      <c r="B18" s="33">
        <v>4.6199999999999998E-2</v>
      </c>
      <c r="C18" s="34">
        <f t="shared" si="1"/>
        <v>247.9868686855834</v>
      </c>
      <c r="D18" s="34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AB91-6D7B-4E70-B48D-775B99496221}">
  <sheetPr>
    <tabColor rgb="FF00B050"/>
  </sheetPr>
  <dimension ref="A1:L24"/>
  <sheetViews>
    <sheetView zoomScale="85" zoomScaleNormal="85" workbookViewId="0">
      <selection activeCell="D2" sqref="D2:E18"/>
    </sheetView>
  </sheetViews>
  <sheetFormatPr defaultRowHeight="15" x14ac:dyDescent="0.25"/>
  <cols>
    <col min="1" max="1" width="24.42578125" bestFit="1" customWidth="1"/>
    <col min="2" max="2" width="8.2851562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3.7109375" bestFit="1" customWidth="1"/>
    <col min="7" max="7" width="13.7109375" customWidth="1"/>
    <col min="8" max="8" width="16.42578125" bestFit="1" customWidth="1"/>
    <col min="9" max="10" width="10" bestFit="1" customWidth="1"/>
    <col min="11" max="11" width="12.85546875" customWidth="1"/>
    <col min="12" max="12" width="13.5703125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86</v>
      </c>
      <c r="B2" s="3" t="s">
        <v>0</v>
      </c>
      <c r="C2" s="3" t="s">
        <v>1</v>
      </c>
      <c r="D2" s="36">
        <v>2.9654385152058449</v>
      </c>
      <c r="E2" s="36">
        <v>2.4798686868558342</v>
      </c>
      <c r="F2" s="6">
        <v>30223600</v>
      </c>
      <c r="G2" s="6">
        <v>14374344.16</v>
      </c>
      <c r="H2" s="14">
        <v>0.47560000000000002</v>
      </c>
      <c r="I2" s="6">
        <f t="shared" ref="I2:I16" si="0">H2*D2</f>
        <v>1.4103625578318999</v>
      </c>
      <c r="J2" s="6">
        <f>H2*E2</f>
        <v>1.1794255474686348</v>
      </c>
      <c r="K2" s="6">
        <f>I2/$I$2*100</f>
        <v>100</v>
      </c>
      <c r="L2" s="6">
        <f>J2/$J$2*100</f>
        <v>100</v>
      </c>
    </row>
    <row r="3" spans="1:12" x14ac:dyDescent="0.25">
      <c r="A3" s="3" t="s">
        <v>86</v>
      </c>
      <c r="B3" s="3" t="s">
        <v>0</v>
      </c>
      <c r="C3" s="3" t="s">
        <v>2</v>
      </c>
      <c r="D3" s="36">
        <v>2.7313592164556195</v>
      </c>
      <c r="E3" s="36">
        <v>2.3417079195994659</v>
      </c>
      <c r="F3" s="6">
        <v>31279700</v>
      </c>
      <c r="G3" s="6">
        <v>14113400.640000001</v>
      </c>
      <c r="H3" s="14">
        <v>0.45119999999999999</v>
      </c>
      <c r="I3" s="6">
        <f t="shared" si="0"/>
        <v>1.2323892784647754</v>
      </c>
      <c r="J3" s="6">
        <f t="shared" ref="J3:J16" si="1">H3*E3</f>
        <v>1.0565786133232791</v>
      </c>
      <c r="K3" s="6">
        <f t="shared" ref="K2:K16" si="2">I3/$I$2*100</f>
        <v>87.381026362418723</v>
      </c>
      <c r="L3" s="6">
        <f>J3/$J$2*100</f>
        <v>89.584172192215235</v>
      </c>
    </row>
    <row r="4" spans="1:12" x14ac:dyDescent="0.25">
      <c r="A4" s="3" t="s">
        <v>86</v>
      </c>
      <c r="B4" s="3" t="s">
        <v>0</v>
      </c>
      <c r="C4" s="3" t="s">
        <v>3</v>
      </c>
      <c r="D4" s="36">
        <v>2.7573043697600719</v>
      </c>
      <c r="E4" s="36">
        <v>2.2449505508575074</v>
      </c>
      <c r="F4" s="6">
        <v>31620200</v>
      </c>
      <c r="G4" s="6">
        <v>21514384.079999998</v>
      </c>
      <c r="H4" s="14">
        <v>0.68040000000000012</v>
      </c>
      <c r="I4" s="6">
        <f t="shared" si="0"/>
        <v>1.8760698931847533</v>
      </c>
      <c r="J4" s="6">
        <f t="shared" si="1"/>
        <v>1.5274643548034483</v>
      </c>
      <c r="K4" s="6">
        <f t="shared" si="2"/>
        <v>133.02039839094769</v>
      </c>
      <c r="L4" s="6">
        <f t="shared" ref="L4:L13" si="3">J4/$J$2*100</f>
        <v>129.5091799632286</v>
      </c>
    </row>
    <row r="5" spans="1:12" x14ac:dyDescent="0.25">
      <c r="A5" s="3" t="s">
        <v>86</v>
      </c>
      <c r="B5" s="3" t="s">
        <v>0</v>
      </c>
      <c r="C5" s="3" t="s">
        <v>4</v>
      </c>
      <c r="D5" s="36">
        <v>2.4777362697833123</v>
      </c>
      <c r="E5" s="36">
        <v>2.1196776044353767</v>
      </c>
      <c r="F5" s="6">
        <v>33074700</v>
      </c>
      <c r="G5" s="6">
        <v>27246937.859999999</v>
      </c>
      <c r="H5" s="14">
        <v>0.82379999999999998</v>
      </c>
      <c r="I5" s="6">
        <f t="shared" si="0"/>
        <v>2.0411591390474926</v>
      </c>
      <c r="J5" s="6">
        <f t="shared" si="1"/>
        <v>1.7461904105338633</v>
      </c>
      <c r="K5" s="6">
        <f t="shared" si="2"/>
        <v>144.72584568504809</v>
      </c>
      <c r="L5" s="6">
        <f t="shared" si="3"/>
        <v>148.05431460100712</v>
      </c>
    </row>
    <row r="6" spans="1:12" x14ac:dyDescent="0.25">
      <c r="A6" s="3" t="s">
        <v>86</v>
      </c>
      <c r="B6" s="3" t="s">
        <v>0</v>
      </c>
      <c r="C6" s="3" t="s">
        <v>5</v>
      </c>
      <c r="D6" s="36">
        <v>2.3677838732784027</v>
      </c>
      <c r="E6" s="36">
        <v>1.990307609798476</v>
      </c>
      <c r="F6" s="6">
        <v>38168400</v>
      </c>
      <c r="G6" s="6">
        <v>37649309.760000013</v>
      </c>
      <c r="H6" s="14">
        <v>0.98640000000000005</v>
      </c>
      <c r="I6" s="6">
        <f t="shared" si="0"/>
        <v>2.3355820126018165</v>
      </c>
      <c r="J6" s="6">
        <f t="shared" si="1"/>
        <v>1.9632394263052169</v>
      </c>
      <c r="K6" s="6">
        <f t="shared" si="2"/>
        <v>165.60153271455417</v>
      </c>
      <c r="L6" s="6">
        <f t="shared" si="3"/>
        <v>166.45725798621694</v>
      </c>
    </row>
    <row r="7" spans="1:12" x14ac:dyDescent="0.25">
      <c r="A7" s="3" t="s">
        <v>86</v>
      </c>
      <c r="B7" s="3" t="s">
        <v>0</v>
      </c>
      <c r="C7" s="3" t="s">
        <v>6</v>
      </c>
      <c r="D7" s="36">
        <v>2.1903423806764288</v>
      </c>
      <c r="E7" s="36">
        <v>1.8804871596735413</v>
      </c>
      <c r="F7" s="6">
        <v>38271800</v>
      </c>
      <c r="G7" s="6">
        <v>38118712.799999997</v>
      </c>
      <c r="H7" s="14">
        <v>0.996</v>
      </c>
      <c r="I7" s="6">
        <f t="shared" si="0"/>
        <v>2.1815810111537233</v>
      </c>
      <c r="J7" s="6">
        <f>H7*E7</f>
        <v>1.8729652110348471</v>
      </c>
      <c r="K7" s="6">
        <f>I7/$I$2*100</f>
        <v>154.68228357589058</v>
      </c>
      <c r="L7" s="6">
        <f>J7/$J$2*100</f>
        <v>158.80317456703693</v>
      </c>
    </row>
    <row r="8" spans="1:12" x14ac:dyDescent="0.25">
      <c r="A8" s="3" t="s">
        <v>86</v>
      </c>
      <c r="B8" s="3" t="s">
        <v>0</v>
      </c>
      <c r="C8" s="3" t="s">
        <v>7</v>
      </c>
      <c r="D8" s="36">
        <v>2.0748022928430028</v>
      </c>
      <c r="E8" s="36">
        <v>1.7755520344382412</v>
      </c>
      <c r="F8" s="6">
        <v>38336876.098999999</v>
      </c>
      <c r="G8" s="6">
        <v>32179973.797500599</v>
      </c>
      <c r="H8" s="14">
        <v>0.83939999999999992</v>
      </c>
      <c r="I8" s="6">
        <f>H8*D8</f>
        <v>1.7415890446124163</v>
      </c>
      <c r="J8" s="6">
        <f>H8*E8</f>
        <v>1.4903983777074594</v>
      </c>
      <c r="K8" s="6">
        <f>I8/$I$2*100</f>
        <v>123.4852013718869</v>
      </c>
      <c r="L8" s="6">
        <f>J8/$J$2*100</f>
        <v>126.36646551418664</v>
      </c>
    </row>
    <row r="9" spans="1:12" x14ac:dyDescent="0.25">
      <c r="A9" s="3" t="s">
        <v>86</v>
      </c>
      <c r="B9" s="3" t="s">
        <v>0</v>
      </c>
      <c r="C9" s="3" t="s">
        <v>8</v>
      </c>
      <c r="D9" s="36">
        <v>1.9965228958483618</v>
      </c>
      <c r="E9" s="36">
        <v>1.6685950892192851</v>
      </c>
      <c r="F9" s="6">
        <v>37878263.324000001</v>
      </c>
      <c r="G9" s="6">
        <v>32719243.859271199</v>
      </c>
      <c r="H9" s="14">
        <v>0.8637999999999999</v>
      </c>
      <c r="I9" s="6">
        <f t="shared" si="0"/>
        <v>1.7245964774338147</v>
      </c>
      <c r="J9" s="6">
        <f t="shared" si="1"/>
        <v>1.4413324380676182</v>
      </c>
      <c r="K9" s="6">
        <f t="shared" si="2"/>
        <v>122.28036456703555</v>
      </c>
      <c r="L9" s="6">
        <f>J9/$J$2*100</f>
        <v>122.20630977182971</v>
      </c>
    </row>
    <row r="10" spans="1:12" x14ac:dyDescent="0.25">
      <c r="A10" s="3" t="s">
        <v>86</v>
      </c>
      <c r="B10" s="3" t="s">
        <v>0</v>
      </c>
      <c r="C10" s="3" t="s">
        <v>9</v>
      </c>
      <c r="D10" s="36">
        <v>1.7958415326874047</v>
      </c>
      <c r="E10" s="36">
        <v>1.5077212335947277</v>
      </c>
      <c r="F10" s="6">
        <v>35560179.696999997</v>
      </c>
      <c r="G10" s="6">
        <v>34848976.10306</v>
      </c>
      <c r="H10" s="14">
        <v>0.98</v>
      </c>
      <c r="I10" s="6">
        <f t="shared" si="0"/>
        <v>1.7599247020336566</v>
      </c>
      <c r="J10" s="6">
        <f t="shared" si="1"/>
        <v>1.4775668089228331</v>
      </c>
      <c r="K10" s="6">
        <f t="shared" si="2"/>
        <v>124.78526831704369</v>
      </c>
      <c r="L10" s="6">
        <f>J10/$J$2*100</f>
        <v>125.27851479002553</v>
      </c>
    </row>
    <row r="11" spans="1:12" x14ac:dyDescent="0.25">
      <c r="A11" s="3" t="s">
        <v>86</v>
      </c>
      <c r="B11" s="3" t="s">
        <v>0</v>
      </c>
      <c r="C11" s="3" t="s">
        <v>10</v>
      </c>
      <c r="D11" s="36">
        <v>1.6846465241400568</v>
      </c>
      <c r="E11" s="36">
        <v>1.4184977265920855</v>
      </c>
      <c r="F11" s="6">
        <v>33489142.682</v>
      </c>
      <c r="G11" s="6">
        <v>44038222.626829997</v>
      </c>
      <c r="H11" s="14">
        <v>1.3149999999999999</v>
      </c>
      <c r="I11" s="6">
        <f t="shared" si="0"/>
        <v>2.2153101792441747</v>
      </c>
      <c r="J11" s="6">
        <f t="shared" si="1"/>
        <v>1.8653245104685923</v>
      </c>
      <c r="K11" s="6">
        <f t="shared" si="2"/>
        <v>157.07380821635624</v>
      </c>
      <c r="L11" s="6">
        <f t="shared" si="3"/>
        <v>158.15534218943125</v>
      </c>
    </row>
    <row r="12" spans="1:12" x14ac:dyDescent="0.25">
      <c r="A12" s="3" t="s">
        <v>86</v>
      </c>
      <c r="B12" s="3" t="s">
        <v>0</v>
      </c>
      <c r="C12" s="3" t="s">
        <v>11</v>
      </c>
      <c r="D12" s="36">
        <v>1.6905141310906964</v>
      </c>
      <c r="E12" s="36">
        <v>1.3778511185935749</v>
      </c>
      <c r="F12" s="6">
        <v>38691100</v>
      </c>
      <c r="G12" s="6">
        <v>46398367.119999997</v>
      </c>
      <c r="H12" s="14">
        <v>1.1992</v>
      </c>
      <c r="I12" s="6">
        <f t="shared" si="0"/>
        <v>2.0272645460039631</v>
      </c>
      <c r="J12" s="6">
        <f t="shared" si="1"/>
        <v>1.652319061417415</v>
      </c>
      <c r="K12" s="6">
        <f t="shared" si="2"/>
        <v>143.74066687649486</v>
      </c>
      <c r="L12" s="6">
        <f t="shared" si="3"/>
        <v>140.09524085379846</v>
      </c>
    </row>
    <row r="13" spans="1:12" x14ac:dyDescent="0.25">
      <c r="A13" s="3" t="s">
        <v>86</v>
      </c>
      <c r="B13" s="3" t="s">
        <v>0</v>
      </c>
      <c r="C13" s="3" t="s">
        <v>12</v>
      </c>
      <c r="D13" s="36">
        <v>1.5824559668446125</v>
      </c>
      <c r="E13" s="36">
        <v>1.3280492709335661</v>
      </c>
      <c r="F13" s="6">
        <v>37865899</v>
      </c>
      <c r="G13" s="6">
        <v>37509959.549400002</v>
      </c>
      <c r="H13" s="14">
        <v>0.99060000000000004</v>
      </c>
      <c r="I13" s="6">
        <f t="shared" si="0"/>
        <v>1.5675808807562732</v>
      </c>
      <c r="J13" s="6">
        <f t="shared" si="1"/>
        <v>1.3155656077867905</v>
      </c>
      <c r="K13" s="6">
        <f t="shared" si="2"/>
        <v>111.1473693094958</v>
      </c>
      <c r="L13" s="6">
        <f t="shared" si="3"/>
        <v>111.54291261626044</v>
      </c>
    </row>
    <row r="14" spans="1:12" x14ac:dyDescent="0.25">
      <c r="A14" s="3" t="s">
        <v>86</v>
      </c>
      <c r="B14" s="3" t="s">
        <v>0</v>
      </c>
      <c r="C14" s="3" t="s">
        <v>13</v>
      </c>
      <c r="D14" s="36">
        <v>1.469192931617799</v>
      </c>
      <c r="E14" s="36">
        <v>1.2731754107310576</v>
      </c>
      <c r="F14" s="6">
        <v>29038335</v>
      </c>
      <c r="G14" s="6">
        <v>31669208.151000001</v>
      </c>
      <c r="H14" s="14">
        <v>1.0906</v>
      </c>
      <c r="I14" s="6">
        <f t="shared" si="0"/>
        <v>1.6023018112223715</v>
      </c>
      <c r="J14" s="6">
        <f t="shared" si="1"/>
        <v>1.3885251029432915</v>
      </c>
      <c r="K14" s="6">
        <f t="shared" si="2"/>
        <v>113.60921362557532</v>
      </c>
      <c r="L14" s="6">
        <f>J14/$J$2*100</f>
        <v>117.72893218426891</v>
      </c>
    </row>
    <row r="15" spans="1:12" x14ac:dyDescent="0.25">
      <c r="A15" s="3" t="s">
        <v>86</v>
      </c>
      <c r="B15" s="3" t="s">
        <v>0</v>
      </c>
      <c r="C15" s="3" t="s">
        <v>102</v>
      </c>
      <c r="D15" s="36">
        <v>1.1772152803034932</v>
      </c>
      <c r="E15" s="36">
        <v>1.2181165429880001</v>
      </c>
      <c r="F15" s="6">
        <v>29795699.510000002</v>
      </c>
      <c r="G15" s="6">
        <v>43507680.424502008</v>
      </c>
      <c r="H15" s="14">
        <v>1.4601999999999999</v>
      </c>
      <c r="I15" s="6">
        <f>H15*D15</f>
        <v>1.7189697522991607</v>
      </c>
      <c r="J15" s="6">
        <f t="shared" si="1"/>
        <v>1.7786937760710777</v>
      </c>
      <c r="K15" s="6">
        <f t="shared" si="2"/>
        <v>121.88140863166927</v>
      </c>
      <c r="L15" s="6">
        <f t="shared" ref="L15:L16" si="4">J15/$J$2*100</f>
        <v>150.81017872545107</v>
      </c>
    </row>
    <row r="16" spans="1:12" x14ac:dyDescent="0.25">
      <c r="A16" s="3" t="s">
        <v>86</v>
      </c>
      <c r="B16" s="3" t="s">
        <v>0</v>
      </c>
      <c r="C16" s="3" t="s">
        <v>103</v>
      </c>
      <c r="D16" s="36">
        <v>1.0042442669741345</v>
      </c>
      <c r="E16" s="36">
        <v>1.1067749800000002</v>
      </c>
      <c r="F16" s="6">
        <v>41254298</v>
      </c>
      <c r="G16" s="6">
        <v>82904637.260800004</v>
      </c>
      <c r="H16" s="14">
        <v>2.0095999999999998</v>
      </c>
      <c r="I16" s="6">
        <f t="shared" si="0"/>
        <v>2.0181292789112204</v>
      </c>
      <c r="J16" s="6">
        <f t="shared" si="1"/>
        <v>2.224174999808</v>
      </c>
      <c r="K16" s="6">
        <f t="shared" si="2"/>
        <v>143.09294214486371</v>
      </c>
      <c r="L16" s="6">
        <f t="shared" si="4"/>
        <v>188.58121265743981</v>
      </c>
    </row>
    <row r="17" spans="1:12" x14ac:dyDescent="0.25">
      <c r="A17" s="3" t="s">
        <v>86</v>
      </c>
      <c r="B17" s="3" t="s">
        <v>0</v>
      </c>
      <c r="C17" s="3" t="s">
        <v>119</v>
      </c>
      <c r="D17" s="36">
        <v>0.96546872308256027</v>
      </c>
      <c r="E17" s="36">
        <v>1.0462</v>
      </c>
      <c r="F17" s="6">
        <v>34936300</v>
      </c>
      <c r="G17" s="6">
        <v>76594344.120000005</v>
      </c>
      <c r="H17" s="14">
        <v>2.1924000000000001</v>
      </c>
      <c r="I17" s="6">
        <f t="shared" ref="I17:I18" si="5">H17*D17</f>
        <v>2.1166936284862055</v>
      </c>
      <c r="J17" s="6">
        <f t="shared" ref="J17:J18" si="6">H17*E17</f>
        <v>2.2936888800000004</v>
      </c>
      <c r="K17" s="6">
        <f>I17/$I$2*100</f>
        <v>150.08152455068881</v>
      </c>
      <c r="L17" s="6">
        <f t="shared" ref="L17:L18" si="7">J17/$J$2*100</f>
        <v>194.47508873475525</v>
      </c>
    </row>
    <row r="18" spans="1:12" x14ac:dyDescent="0.25">
      <c r="A18" s="3" t="s">
        <v>86</v>
      </c>
      <c r="B18" s="3" t="s">
        <v>0</v>
      </c>
      <c r="C18" s="3" t="s">
        <v>120</v>
      </c>
      <c r="D18" s="36">
        <v>1</v>
      </c>
      <c r="E18" s="36">
        <v>1</v>
      </c>
      <c r="F18" s="6">
        <v>36806906.700000003</v>
      </c>
      <c r="G18" s="6">
        <v>97045090.205220014</v>
      </c>
      <c r="H18" s="14">
        <v>2.6366000000000001</v>
      </c>
      <c r="I18" s="6">
        <f t="shared" si="5"/>
        <v>2.6366000000000001</v>
      </c>
      <c r="J18" s="6">
        <f t="shared" si="6"/>
        <v>2.6366000000000001</v>
      </c>
      <c r="K18" s="6">
        <f>I18/$I$2*100</f>
        <v>186.94483807434247</v>
      </c>
      <c r="L18" s="6">
        <f t="shared" si="7"/>
        <v>223.54950727147252</v>
      </c>
    </row>
    <row r="19" spans="1:12" x14ac:dyDescent="0.25">
      <c r="A19" s="24" t="s">
        <v>113</v>
      </c>
      <c r="B19" s="25"/>
      <c r="C19" s="25"/>
      <c r="D19" s="25"/>
      <c r="E19" s="25"/>
      <c r="F19" s="26">
        <f>AVERAGE(F2:F18)</f>
        <v>35075964.706588238</v>
      </c>
      <c r="G19" s="26">
        <f t="shared" ref="G19:L19" si="8">AVERAGE(G2:G18)</f>
        <v>41907811.324563757</v>
      </c>
      <c r="H19" s="26">
        <f t="shared" si="8"/>
        <v>1.1759294117647059</v>
      </c>
      <c r="I19" s="26">
        <f t="shared" si="8"/>
        <v>1.894476717252219</v>
      </c>
      <c r="J19" s="26">
        <f t="shared" si="8"/>
        <v>1.7005913603919041</v>
      </c>
      <c r="K19" s="26">
        <f t="shared" si="8"/>
        <v>134.32551131848891</v>
      </c>
      <c r="L19" s="26">
        <f t="shared" si="8"/>
        <v>144.18810615403677</v>
      </c>
    </row>
    <row r="20" spans="1:12" x14ac:dyDescent="0.25">
      <c r="A20" s="24" t="s">
        <v>114</v>
      </c>
      <c r="B20" s="25"/>
      <c r="C20" s="25"/>
      <c r="D20" s="25"/>
      <c r="E20" s="25"/>
      <c r="F20" s="26">
        <f>_xlfn.STDEV.S(F2:F18)</f>
        <v>3718992.0138357384</v>
      </c>
      <c r="G20" s="26">
        <f t="shared" ref="G20:L20" si="9">_xlfn.STDEV.S(G2:G18)</f>
        <v>23046532.079685032</v>
      </c>
      <c r="H20" s="26">
        <f t="shared" si="9"/>
        <v>0.59721736805444825</v>
      </c>
      <c r="I20" s="26">
        <f t="shared" si="9"/>
        <v>0.35363607113207446</v>
      </c>
      <c r="J20" s="26">
        <f t="shared" si="9"/>
        <v>0.41544144423475232</v>
      </c>
      <c r="K20" s="26">
        <f t="shared" si="9"/>
        <v>25.07412503035458</v>
      </c>
      <c r="L20" s="26">
        <f t="shared" si="9"/>
        <v>35.224049973005968</v>
      </c>
    </row>
    <row r="21" spans="1:12" x14ac:dyDescent="0.25">
      <c r="F21" s="21"/>
      <c r="G21" s="21"/>
      <c r="J21" s="21"/>
    </row>
    <row r="22" spans="1:12" x14ac:dyDescent="0.25">
      <c r="F22" s="22"/>
      <c r="G22" s="22"/>
      <c r="H22" s="22"/>
      <c r="I22" s="22"/>
    </row>
    <row r="23" spans="1:12" x14ac:dyDescent="0.25">
      <c r="F23" s="22"/>
      <c r="G23" s="22"/>
      <c r="H23" s="22"/>
      <c r="I23" s="22"/>
    </row>
    <row r="24" spans="1:12" x14ac:dyDescent="0.25">
      <c r="F24" s="22"/>
      <c r="G24" s="22"/>
      <c r="H24" s="22"/>
      <c r="I24" s="22"/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2335-C508-467B-8A3B-B26DEDD815E8}">
  <sheetPr>
    <tabColor rgb="FF00B050"/>
  </sheetPr>
  <dimension ref="A1:N20"/>
  <sheetViews>
    <sheetView zoomScale="85" zoomScaleNormal="85" workbookViewId="0">
      <selection activeCell="I3" sqref="I3"/>
    </sheetView>
  </sheetViews>
  <sheetFormatPr defaultRowHeight="15" x14ac:dyDescent="0.25"/>
  <cols>
    <col min="1" max="1" width="15.140625" bestFit="1" customWidth="1"/>
    <col min="2" max="2" width="14" bestFit="1" customWidth="1"/>
    <col min="3" max="3" width="5.42578125" bestFit="1" customWidth="1"/>
    <col min="4" max="4" width="10" bestFit="1" customWidth="1"/>
    <col min="5" max="5" width="8.42578125" bestFit="1" customWidth="1"/>
    <col min="6" max="6" width="13.7109375" bestFit="1" customWidth="1"/>
    <col min="7" max="7" width="14.85546875" bestFit="1" customWidth="1"/>
    <col min="8" max="9" width="17.140625" bestFit="1" customWidth="1"/>
    <col min="10" max="10" width="15" bestFit="1" customWidth="1"/>
    <col min="11" max="11" width="12.140625" customWidth="1"/>
    <col min="12" max="12" width="10.5703125" bestFit="1" customWidth="1"/>
    <col min="13" max="14" width="12.140625" bestFit="1" customWidth="1"/>
  </cols>
  <sheetData>
    <row r="1" spans="1:14" ht="45" x14ac:dyDescent="0.25">
      <c r="A1" s="1" t="s">
        <v>70</v>
      </c>
      <c r="B1" s="1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110</v>
      </c>
      <c r="I1" s="5" t="s">
        <v>111</v>
      </c>
      <c r="J1" s="5" t="s">
        <v>112</v>
      </c>
      <c r="K1" s="5" t="s">
        <v>108</v>
      </c>
      <c r="L1" s="5" t="s">
        <v>109</v>
      </c>
      <c r="M1" s="5" t="s">
        <v>106</v>
      </c>
      <c r="N1" s="5" t="s">
        <v>93</v>
      </c>
    </row>
    <row r="2" spans="1:14" x14ac:dyDescent="0.25">
      <c r="A2" s="3" t="s">
        <v>73</v>
      </c>
      <c r="B2" s="3" t="s">
        <v>30</v>
      </c>
      <c r="C2" s="3" t="s">
        <v>1</v>
      </c>
      <c r="D2" s="36">
        <v>2.9654385152058449</v>
      </c>
      <c r="E2" s="36">
        <v>2.4798686868558342</v>
      </c>
      <c r="F2" s="6">
        <v>7999818.324</v>
      </c>
      <c r="G2" s="6">
        <f>J2*F2</f>
        <v>18927570.154584002</v>
      </c>
      <c r="H2" s="6">
        <v>2.37</v>
      </c>
      <c r="I2" s="6">
        <v>2.3620000000000001</v>
      </c>
      <c r="J2" s="6">
        <f>AVERAGE(H2:I2)</f>
        <v>2.3660000000000001</v>
      </c>
      <c r="K2" s="6">
        <f t="shared" ref="K2:K14" si="0">J2*D2</f>
        <v>7.0162275269770289</v>
      </c>
      <c r="L2" s="6">
        <f>J2*E2</f>
        <v>5.8673693131009035</v>
      </c>
      <c r="M2" s="6">
        <f>K2/$K$2*100</f>
        <v>100</v>
      </c>
      <c r="N2" s="6">
        <f>L2/$L$2*100</f>
        <v>100</v>
      </c>
    </row>
    <row r="3" spans="1:14" x14ac:dyDescent="0.25">
      <c r="A3" s="3" t="s">
        <v>73</v>
      </c>
      <c r="B3" s="3" t="s">
        <v>30</v>
      </c>
      <c r="C3" s="3" t="s">
        <v>2</v>
      </c>
      <c r="D3" s="36">
        <v>2.7313592164556195</v>
      </c>
      <c r="E3" s="36">
        <v>2.3417079195994659</v>
      </c>
      <c r="F3" s="6">
        <v>9100566.6390000004</v>
      </c>
      <c r="G3" s="6">
        <f t="shared" ref="G3:G18" si="1">J3*F3</f>
        <v>23975442.810445502</v>
      </c>
      <c r="H3" s="6">
        <v>2.6120000000000001</v>
      </c>
      <c r="I3" s="6">
        <v>2.657</v>
      </c>
      <c r="J3" s="6">
        <f t="shared" ref="J3:J18" si="2">AVERAGE(H3:I3)</f>
        <v>2.6345000000000001</v>
      </c>
      <c r="K3" s="6">
        <f t="shared" si="0"/>
        <v>7.1957658557523301</v>
      </c>
      <c r="L3" s="6">
        <f t="shared" ref="L3:L14" si="3">J3*E3</f>
        <v>6.169229514184793</v>
      </c>
      <c r="M3" s="6">
        <f t="shared" ref="M3:M14" si="4">K3/$K$2*100</f>
        <v>102.55890117709248</v>
      </c>
      <c r="N3" s="6">
        <f>L3/$L$2*100</f>
        <v>105.14472815627754</v>
      </c>
    </row>
    <row r="4" spans="1:14" x14ac:dyDescent="0.25">
      <c r="A4" s="3" t="s">
        <v>73</v>
      </c>
      <c r="B4" s="3" t="s">
        <v>30</v>
      </c>
      <c r="C4" s="3" t="s">
        <v>3</v>
      </c>
      <c r="D4" s="36">
        <v>2.7573043697600719</v>
      </c>
      <c r="E4" s="36">
        <v>2.2449505508575074</v>
      </c>
      <c r="F4" s="6">
        <v>8816240.4399999995</v>
      </c>
      <c r="G4" s="6">
        <f t="shared" si="1"/>
        <v>23050060.630379997</v>
      </c>
      <c r="H4" s="6">
        <v>2.6219999999999999</v>
      </c>
      <c r="I4" s="6">
        <v>2.6070000000000002</v>
      </c>
      <c r="J4" s="6">
        <f t="shared" si="2"/>
        <v>2.6145</v>
      </c>
      <c r="K4" s="6">
        <f t="shared" si="0"/>
        <v>7.2089722747377083</v>
      </c>
      <c r="L4" s="6">
        <f>J4*E4</f>
        <v>5.869423215216953</v>
      </c>
      <c r="M4" s="6">
        <f>K4/$K$2*100</f>
        <v>102.74712795472476</v>
      </c>
      <c r="N4" s="6">
        <f>L4/$L$2*100</f>
        <v>100.03500550257614</v>
      </c>
    </row>
    <row r="5" spans="1:14" x14ac:dyDescent="0.25">
      <c r="A5" s="3" t="s">
        <v>73</v>
      </c>
      <c r="B5" s="3" t="s">
        <v>30</v>
      </c>
      <c r="C5" s="3" t="s">
        <v>4</v>
      </c>
      <c r="D5" s="36">
        <v>2.4777362697833123</v>
      </c>
      <c r="E5" s="36">
        <v>2.1196776044353767</v>
      </c>
      <c r="F5" s="6">
        <v>9324191.534</v>
      </c>
      <c r="G5" s="6">
        <f t="shared" si="1"/>
        <v>24210263.318030998</v>
      </c>
      <c r="H5" s="6">
        <v>2.5720000000000001</v>
      </c>
      <c r="I5" s="6">
        <v>2.621</v>
      </c>
      <c r="J5" s="6">
        <f t="shared" si="2"/>
        <v>2.5964999999999998</v>
      </c>
      <c r="K5" s="6">
        <f t="shared" si="0"/>
        <v>6.4334422244923699</v>
      </c>
      <c r="L5" s="6">
        <f t="shared" si="3"/>
        <v>5.503742899916455</v>
      </c>
      <c r="M5" s="6">
        <f t="shared" si="4"/>
        <v>91.693751375024817</v>
      </c>
      <c r="N5" s="6">
        <f t="shared" ref="N5:N14" si="5">L5/$L$2*100</f>
        <v>93.802564764884863</v>
      </c>
    </row>
    <row r="6" spans="1:14" x14ac:dyDescent="0.25">
      <c r="A6" s="3" t="s">
        <v>73</v>
      </c>
      <c r="B6" s="3" t="s">
        <v>30</v>
      </c>
      <c r="C6" s="3" t="s">
        <v>5</v>
      </c>
      <c r="D6" s="36">
        <v>2.3677838732784027</v>
      </c>
      <c r="E6" s="36">
        <v>1.990307609798476</v>
      </c>
      <c r="F6" s="6">
        <v>9905542.0219999999</v>
      </c>
      <c r="G6" s="6">
        <f t="shared" si="1"/>
        <v>27993061.754172001</v>
      </c>
      <c r="H6" s="6">
        <v>2.8260000000000001</v>
      </c>
      <c r="I6" s="6">
        <v>2.8260000000000001</v>
      </c>
      <c r="J6" s="6">
        <f t="shared" si="2"/>
        <v>2.8260000000000001</v>
      </c>
      <c r="K6" s="6">
        <f t="shared" si="0"/>
        <v>6.691357225884766</v>
      </c>
      <c r="L6" s="6">
        <f t="shared" si="3"/>
        <v>5.6246093052904929</v>
      </c>
      <c r="M6" s="6">
        <f>K6/$K$2*100</f>
        <v>95.369729675339727</v>
      </c>
      <c r="N6" s="6">
        <f t="shared" si="5"/>
        <v>95.862540861909508</v>
      </c>
    </row>
    <row r="7" spans="1:14" x14ac:dyDescent="0.25">
      <c r="A7" s="3" t="s">
        <v>73</v>
      </c>
      <c r="B7" s="3" t="s">
        <v>30</v>
      </c>
      <c r="C7" s="3" t="s">
        <v>6</v>
      </c>
      <c r="D7" s="36">
        <v>2.1903423806764288</v>
      </c>
      <c r="E7" s="36">
        <v>1.8804871596735413</v>
      </c>
      <c r="F7" s="6">
        <v>9889655.3650000002</v>
      </c>
      <c r="G7" s="6">
        <f t="shared" si="1"/>
        <v>29876648.857664999</v>
      </c>
      <c r="H7" s="6">
        <v>3.0209999999999999</v>
      </c>
      <c r="I7" s="6">
        <v>3.0209999999999999</v>
      </c>
      <c r="J7" s="6">
        <f t="shared" si="2"/>
        <v>3.0209999999999999</v>
      </c>
      <c r="K7" s="6">
        <f t="shared" si="0"/>
        <v>6.6170243320234912</v>
      </c>
      <c r="L7" s="6">
        <f t="shared" si="3"/>
        <v>5.680951709373768</v>
      </c>
      <c r="M7" s="6">
        <f>K7/$K$2*100</f>
        <v>94.310287210347411</v>
      </c>
      <c r="N7" s="6">
        <f>L7/$L$2*100</f>
        <v>96.822807739221489</v>
      </c>
    </row>
    <row r="8" spans="1:14" x14ac:dyDescent="0.25">
      <c r="A8" s="3" t="s">
        <v>73</v>
      </c>
      <c r="B8" s="3" t="s">
        <v>30</v>
      </c>
      <c r="C8" s="3" t="s">
        <v>7</v>
      </c>
      <c r="D8" s="36">
        <v>2.0748022928430028</v>
      </c>
      <c r="E8" s="36">
        <v>1.7755520344382412</v>
      </c>
      <c r="F8" s="6">
        <v>10224757.436000001</v>
      </c>
      <c r="G8" s="6">
        <f t="shared" si="1"/>
        <v>35485020.681638002</v>
      </c>
      <c r="H8" s="6">
        <v>3.4380000000000002</v>
      </c>
      <c r="I8" s="6">
        <v>3.5030000000000001</v>
      </c>
      <c r="J8" s="6">
        <f t="shared" si="2"/>
        <v>3.4705000000000004</v>
      </c>
      <c r="K8" s="6">
        <f t="shared" si="0"/>
        <v>7.2006013573116423</v>
      </c>
      <c r="L8" s="6">
        <f t="shared" si="3"/>
        <v>6.1620533355179168</v>
      </c>
      <c r="M8" s="6">
        <f>K8/$K$2*100</f>
        <v>102.62782000192705</v>
      </c>
      <c r="N8" s="6">
        <f t="shared" si="5"/>
        <v>105.02242157757193</v>
      </c>
    </row>
    <row r="9" spans="1:14" x14ac:dyDescent="0.25">
      <c r="A9" s="3" t="s">
        <v>73</v>
      </c>
      <c r="B9" s="3" t="s">
        <v>30</v>
      </c>
      <c r="C9" s="3" t="s">
        <v>8</v>
      </c>
      <c r="D9" s="36">
        <v>1.9965228958483618</v>
      </c>
      <c r="E9" s="36">
        <v>1.6685950892192851</v>
      </c>
      <c r="F9" s="6">
        <v>10571997.370999999</v>
      </c>
      <c r="G9" s="6">
        <f t="shared" si="1"/>
        <v>35955363.058770999</v>
      </c>
      <c r="H9" s="6">
        <v>3.395</v>
      </c>
      <c r="I9" s="6">
        <v>3.407</v>
      </c>
      <c r="J9" s="6">
        <f t="shared" si="2"/>
        <v>3.4009999999999998</v>
      </c>
      <c r="K9" s="6">
        <f t="shared" si="0"/>
        <v>6.7901743687802778</v>
      </c>
      <c r="L9" s="6">
        <f>J9*E9</f>
        <v>5.6748918984347885</v>
      </c>
      <c r="M9" s="6">
        <f>K9/$K$2*100</f>
        <v>96.778138147208196</v>
      </c>
      <c r="N9" s="6">
        <f t="shared" si="5"/>
        <v>96.719527877061637</v>
      </c>
    </row>
    <row r="10" spans="1:14" x14ac:dyDescent="0.25">
      <c r="A10" s="3" t="s">
        <v>73</v>
      </c>
      <c r="B10" s="3" t="s">
        <v>30</v>
      </c>
      <c r="C10" s="3" t="s">
        <v>9</v>
      </c>
      <c r="D10" s="36">
        <v>1.7958415326874047</v>
      </c>
      <c r="E10" s="36">
        <v>1.5077212335947277</v>
      </c>
      <c r="F10" s="6">
        <v>11209485.589</v>
      </c>
      <c r="G10" s="6">
        <f t="shared" si="1"/>
        <v>40824946.515138</v>
      </c>
      <c r="H10" s="6">
        <v>3.645</v>
      </c>
      <c r="I10" s="6">
        <v>3.6389999999999998</v>
      </c>
      <c r="J10" s="6">
        <f t="shared" si="2"/>
        <v>3.6419999999999999</v>
      </c>
      <c r="K10" s="6">
        <f t="shared" si="0"/>
        <v>6.5404548620475271</v>
      </c>
      <c r="L10" s="6">
        <f t="shared" si="3"/>
        <v>5.4911207327519982</v>
      </c>
      <c r="M10" s="6">
        <f t="shared" si="4"/>
        <v>93.218967556280347</v>
      </c>
      <c r="N10" s="6">
        <f t="shared" si="5"/>
        <v>93.587439953561429</v>
      </c>
    </row>
    <row r="11" spans="1:14" x14ac:dyDescent="0.25">
      <c r="A11" s="3" t="s">
        <v>73</v>
      </c>
      <c r="B11" s="3" t="s">
        <v>30</v>
      </c>
      <c r="C11" s="3" t="s">
        <v>10</v>
      </c>
      <c r="D11" s="36">
        <v>1.6846465241400568</v>
      </c>
      <c r="E11" s="36">
        <v>1.4184977265920855</v>
      </c>
      <c r="F11" s="6">
        <v>11301297.207</v>
      </c>
      <c r="G11" s="6">
        <f t="shared" si="1"/>
        <v>45956725.092265494</v>
      </c>
      <c r="H11" s="6">
        <v>4.0640000000000001</v>
      </c>
      <c r="I11" s="6">
        <v>4.069</v>
      </c>
      <c r="J11" s="6">
        <f t="shared" si="2"/>
        <v>4.0664999999999996</v>
      </c>
      <c r="K11" s="6">
        <f t="shared" si="0"/>
        <v>6.8506150904155403</v>
      </c>
      <c r="L11" s="6">
        <f t="shared" si="3"/>
        <v>5.7683210051867153</v>
      </c>
      <c r="M11" s="6">
        <f t="shared" si="4"/>
        <v>97.639580017541931</v>
      </c>
      <c r="N11" s="6">
        <f t="shared" si="5"/>
        <v>98.311878754708189</v>
      </c>
    </row>
    <row r="12" spans="1:14" x14ac:dyDescent="0.25">
      <c r="A12" s="3" t="s">
        <v>73</v>
      </c>
      <c r="B12" s="3" t="s">
        <v>30</v>
      </c>
      <c r="C12" s="3" t="s">
        <v>11</v>
      </c>
      <c r="D12" s="36">
        <v>1.6905141310906964</v>
      </c>
      <c r="E12" s="36">
        <v>1.3778511185935749</v>
      </c>
      <c r="F12" s="6">
        <v>11603105.092</v>
      </c>
      <c r="G12" s="6">
        <f t="shared" si="1"/>
        <v>42827060.894571997</v>
      </c>
      <c r="H12" s="6">
        <v>3.6349999999999998</v>
      </c>
      <c r="I12" s="6">
        <v>3.7469999999999999</v>
      </c>
      <c r="J12" s="6">
        <f>AVERAGE(H12:I12)</f>
        <v>3.6909999999999998</v>
      </c>
      <c r="K12" s="6">
        <f t="shared" si="0"/>
        <v>6.2396876578557601</v>
      </c>
      <c r="L12" s="6">
        <f t="shared" si="3"/>
        <v>5.0856484787288849</v>
      </c>
      <c r="M12" s="6">
        <f t="shared" si="4"/>
        <v>88.932230801587991</v>
      </c>
      <c r="N12" s="6">
        <f t="shared" si="5"/>
        <v>86.676808759479997</v>
      </c>
    </row>
    <row r="13" spans="1:14" x14ac:dyDescent="0.25">
      <c r="A13" s="3" t="s">
        <v>73</v>
      </c>
      <c r="B13" s="3" t="s">
        <v>30</v>
      </c>
      <c r="C13" s="3" t="s">
        <v>12</v>
      </c>
      <c r="D13" s="36">
        <v>1.5824559668446125</v>
      </c>
      <c r="E13" s="36">
        <v>1.3280492709335661</v>
      </c>
      <c r="F13" s="6">
        <v>11517206.931</v>
      </c>
      <c r="G13" s="6">
        <f t="shared" si="1"/>
        <v>44370039.701677501</v>
      </c>
      <c r="H13" s="6">
        <v>3.8530000000000002</v>
      </c>
      <c r="I13" s="6">
        <v>3.8519999999999999</v>
      </c>
      <c r="J13" s="6">
        <f t="shared" si="2"/>
        <v>3.8525</v>
      </c>
      <c r="K13" s="6">
        <f t="shared" si="0"/>
        <v>6.0964116122688701</v>
      </c>
      <c r="L13" s="6">
        <f t="shared" si="3"/>
        <v>5.1163098162715634</v>
      </c>
      <c r="M13" s="6">
        <f t="shared" si="4"/>
        <v>86.890164106401699</v>
      </c>
      <c r="N13" s="6">
        <f t="shared" si="5"/>
        <v>87.199382606573892</v>
      </c>
    </row>
    <row r="14" spans="1:14" x14ac:dyDescent="0.25">
      <c r="A14" s="3" t="s">
        <v>73</v>
      </c>
      <c r="B14" s="3" t="s">
        <v>30</v>
      </c>
      <c r="C14" s="3" t="s">
        <v>13</v>
      </c>
      <c r="D14" s="36">
        <v>1.469192931617799</v>
      </c>
      <c r="E14" s="36">
        <v>1.2731754107310576</v>
      </c>
      <c r="F14" s="6">
        <v>11661031.198000001</v>
      </c>
      <c r="G14" s="6">
        <f t="shared" si="1"/>
        <v>54521151.366248995</v>
      </c>
      <c r="H14" s="6">
        <v>4.702</v>
      </c>
      <c r="I14" s="6">
        <v>4.649</v>
      </c>
      <c r="J14" s="6">
        <f>AVERAGE(H14:I14)</f>
        <v>4.6754999999999995</v>
      </c>
      <c r="K14" s="6">
        <f t="shared" si="0"/>
        <v>6.869211551779018</v>
      </c>
      <c r="L14" s="6">
        <f t="shared" si="3"/>
        <v>5.9527316328730588</v>
      </c>
      <c r="M14" s="6">
        <f t="shared" si="4"/>
        <v>97.904629309230046</v>
      </c>
      <c r="N14" s="6">
        <f t="shared" si="5"/>
        <v>101.45486529340424</v>
      </c>
    </row>
    <row r="15" spans="1:14" x14ac:dyDescent="0.25">
      <c r="A15" s="3" t="s">
        <v>73</v>
      </c>
      <c r="B15" s="3" t="s">
        <v>30</v>
      </c>
      <c r="C15" s="3" t="s">
        <v>102</v>
      </c>
      <c r="D15" s="36">
        <v>1.1772152803034932</v>
      </c>
      <c r="E15" s="36">
        <v>1.2181165429880001</v>
      </c>
      <c r="F15" s="6">
        <v>11991894.273</v>
      </c>
      <c r="G15" s="6">
        <f t="shared" si="1"/>
        <v>61416486.519169502</v>
      </c>
      <c r="H15" s="6">
        <v>5.0990000000000002</v>
      </c>
      <c r="I15" s="6">
        <v>5.1440000000000001</v>
      </c>
      <c r="J15" s="6">
        <f t="shared" si="2"/>
        <v>5.1215000000000002</v>
      </c>
      <c r="K15" s="6">
        <f t="shared" ref="K15:K16" si="6">J15*D15</f>
        <v>6.0291080580743408</v>
      </c>
      <c r="L15" s="6">
        <f t="shared" ref="L15:L16" si="7">J15*E15</f>
        <v>6.2385838749130427</v>
      </c>
      <c r="M15" s="6">
        <f t="shared" ref="M15:M16" si="8">K15/$K$2*100</f>
        <v>85.930908524456129</v>
      </c>
      <c r="N15" s="6">
        <f t="shared" ref="N15:N16" si="9">L15/$L$2*100</f>
        <v>106.32676318811696</v>
      </c>
    </row>
    <row r="16" spans="1:14" x14ac:dyDescent="0.25">
      <c r="A16" s="3" t="s">
        <v>73</v>
      </c>
      <c r="B16" s="3" t="s">
        <v>30</v>
      </c>
      <c r="C16" s="3" t="s">
        <v>103</v>
      </c>
      <c r="D16" s="36">
        <v>1.0042442669741345</v>
      </c>
      <c r="E16" s="36">
        <v>1.1067749800000002</v>
      </c>
      <c r="F16" s="6">
        <v>12629630.177999999</v>
      </c>
      <c r="G16" s="6">
        <f t="shared" si="1"/>
        <v>90005059.463516995</v>
      </c>
      <c r="H16" s="6">
        <v>7.1929999999999996</v>
      </c>
      <c r="I16" s="6">
        <v>7.06</v>
      </c>
      <c r="J16" s="6">
        <f t="shared" si="2"/>
        <v>7.1265000000000001</v>
      </c>
      <c r="K16" s="6">
        <f t="shared" si="6"/>
        <v>7.1567467685911694</v>
      </c>
      <c r="L16" s="6">
        <f t="shared" si="7"/>
        <v>7.8874318949700015</v>
      </c>
      <c r="M16" s="6">
        <f t="shared" si="8"/>
        <v>102.00277486831565</v>
      </c>
      <c r="N16" s="6">
        <f t="shared" si="9"/>
        <v>134.42876141030732</v>
      </c>
    </row>
    <row r="17" spans="1:14" x14ac:dyDescent="0.25">
      <c r="A17" s="3" t="s">
        <v>73</v>
      </c>
      <c r="B17" s="3" t="s">
        <v>30</v>
      </c>
      <c r="C17" s="3" t="s">
        <v>119</v>
      </c>
      <c r="D17" s="36">
        <v>0.96546872308256027</v>
      </c>
      <c r="E17" s="36">
        <v>1.0462</v>
      </c>
      <c r="F17" s="6">
        <v>12875404.007999999</v>
      </c>
      <c r="G17" s="6">
        <f t="shared" si="1"/>
        <v>97325178.896471992</v>
      </c>
      <c r="H17" s="6">
        <v>7.5830000000000002</v>
      </c>
      <c r="I17" s="6">
        <v>7.5350000000000001</v>
      </c>
      <c r="J17" s="6">
        <f t="shared" si="2"/>
        <v>7.5590000000000002</v>
      </c>
      <c r="K17" s="6">
        <f t="shared" ref="K17" si="10">J17*D17</f>
        <v>7.2979780777810728</v>
      </c>
      <c r="L17" s="6">
        <f t="shared" ref="L17" si="11">J17*E17</f>
        <v>7.9082258000000003</v>
      </c>
      <c r="M17" s="6">
        <f t="shared" ref="M17" si="12">K17/$K$2*100</f>
        <v>104.01569860328399</v>
      </c>
      <c r="N17" s="6">
        <f t="shared" ref="N17" si="13">L17/$L$2*100</f>
        <v>134.78316052719214</v>
      </c>
    </row>
    <row r="18" spans="1:14" x14ac:dyDescent="0.25">
      <c r="A18" s="3" t="s">
        <v>73</v>
      </c>
      <c r="B18" s="3" t="s">
        <v>30</v>
      </c>
      <c r="C18" s="3" t="s">
        <v>120</v>
      </c>
      <c r="D18" s="36">
        <v>1</v>
      </c>
      <c r="E18" s="36">
        <v>1</v>
      </c>
      <c r="F18" s="6">
        <v>13321187.038000001</v>
      </c>
      <c r="G18" s="6">
        <f t="shared" si="1"/>
        <v>90697301.94822301</v>
      </c>
      <c r="H18" s="6">
        <v>6.827</v>
      </c>
      <c r="I18">
        <v>6.79</v>
      </c>
      <c r="J18" s="6">
        <f t="shared" si="2"/>
        <v>6.8085000000000004</v>
      </c>
      <c r="K18" s="6">
        <f t="shared" ref="K18" si="14">J18*D18</f>
        <v>6.8085000000000004</v>
      </c>
      <c r="L18" s="6">
        <f t="shared" ref="L18" si="15">J18*E18</f>
        <v>6.8085000000000004</v>
      </c>
      <c r="M18" s="6">
        <f t="shared" ref="M18" si="16">K18/$K$2*100</f>
        <v>97.039327385288928</v>
      </c>
      <c r="N18" s="6">
        <f t="shared" ref="N18" si="17">L18/$L$2*100</f>
        <v>116.04007923615276</v>
      </c>
    </row>
    <row r="19" spans="1:14" x14ac:dyDescent="0.25">
      <c r="A19" s="24" t="s">
        <v>113</v>
      </c>
      <c r="B19" s="25"/>
      <c r="C19" s="25"/>
      <c r="D19" s="25"/>
      <c r="E19" s="25"/>
      <c r="F19" s="26">
        <f>AVERAGE(F2:F18)</f>
        <v>10820177.096764704</v>
      </c>
      <c r="G19" s="26">
        <f t="shared" ref="G19:N19" si="18">AVERAGE(G2:G18)</f>
        <v>46318669.509586476</v>
      </c>
      <c r="H19" s="26">
        <f t="shared" si="18"/>
        <v>4.0857058823529409</v>
      </c>
      <c r="I19" s="26">
        <f t="shared" si="18"/>
        <v>4.0875882352941177</v>
      </c>
      <c r="J19" s="26">
        <f t="shared" si="18"/>
        <v>4.0866470588235293</v>
      </c>
      <c r="K19" s="26">
        <f t="shared" si="18"/>
        <v>6.7671928732219353</v>
      </c>
      <c r="L19" s="26">
        <f t="shared" si="18"/>
        <v>6.0475967309841954</v>
      </c>
      <c r="M19" s="26">
        <f t="shared" si="18"/>
        <v>96.450590394944186</v>
      </c>
      <c r="N19" s="26">
        <f t="shared" si="18"/>
        <v>103.0716903652353</v>
      </c>
    </row>
    <row r="20" spans="1:14" x14ac:dyDescent="0.25">
      <c r="A20" s="24" t="s">
        <v>114</v>
      </c>
      <c r="B20" s="25"/>
      <c r="C20" s="25"/>
      <c r="D20" s="25"/>
      <c r="E20" s="25"/>
      <c r="F20" s="26">
        <f>_xlfn.STDEV.S(F2:F18)</f>
        <v>1512421.7855535899</v>
      </c>
      <c r="G20" s="26">
        <f t="shared" ref="G20:N20" si="19">_xlfn.STDEV.S(G2:G18)</f>
        <v>24914590.169632271</v>
      </c>
      <c r="H20" s="26">
        <f t="shared" si="19"/>
        <v>1.6663180130420001</v>
      </c>
      <c r="I20" s="26">
        <f t="shared" si="19"/>
        <v>1.6341778536478031</v>
      </c>
      <c r="J20" s="26">
        <f t="shared" si="19"/>
        <v>1.6500997580137557</v>
      </c>
      <c r="K20" s="26">
        <f t="shared" si="19"/>
        <v>0.39889467544631324</v>
      </c>
      <c r="L20" s="26">
        <f t="shared" si="19"/>
        <v>0.80977770241043856</v>
      </c>
      <c r="M20" s="26">
        <f t="shared" si="19"/>
        <v>5.6853155618540603</v>
      </c>
      <c r="N20" s="26">
        <f t="shared" si="19"/>
        <v>13.801376037508454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2F1C-25AD-492D-B75A-4E4ED88B180D}">
  <sheetPr>
    <tabColor rgb="FF00B050"/>
  </sheetPr>
  <dimension ref="A1:L22"/>
  <sheetViews>
    <sheetView zoomScale="85" zoomScaleNormal="85" workbookViewId="0">
      <selection activeCell="D2" sqref="D2:E18"/>
    </sheetView>
  </sheetViews>
  <sheetFormatPr defaultRowHeight="15" x14ac:dyDescent="0.25"/>
  <cols>
    <col min="1" max="1" width="18.5703125" bestFit="1" customWidth="1"/>
    <col min="2" max="2" width="14.2851562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2.5703125" bestFit="1" customWidth="1"/>
    <col min="7" max="7" width="14.85546875" bestFit="1" customWidth="1"/>
    <col min="8" max="8" width="16.42578125" bestFit="1" customWidth="1"/>
    <col min="9" max="10" width="10" bestFit="1" customWidth="1"/>
    <col min="11" max="12" width="13.42578125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72</v>
      </c>
      <c r="B2" s="3" t="s">
        <v>29</v>
      </c>
      <c r="C2" s="3" t="s">
        <v>1</v>
      </c>
      <c r="D2" s="36">
        <v>2.9654385152058449</v>
      </c>
      <c r="E2" s="36">
        <v>2.4798686868558342</v>
      </c>
      <c r="F2" s="6">
        <v>7048994.6579999998</v>
      </c>
      <c r="G2" s="6">
        <v>28633016.300795998</v>
      </c>
      <c r="H2" s="6">
        <v>4.0620000000000003</v>
      </c>
      <c r="I2" s="6">
        <f t="shared" ref="I2:I14" si="0">H2*D2</f>
        <v>12.045611248766143</v>
      </c>
      <c r="J2" s="6">
        <f>H2*E2</f>
        <v>10.073226606008399</v>
      </c>
      <c r="K2" s="6">
        <f>I2/$I$2*100</f>
        <v>100</v>
      </c>
      <c r="L2" s="6">
        <f>J2/$J$2*100</f>
        <v>100</v>
      </c>
    </row>
    <row r="3" spans="1:12" x14ac:dyDescent="0.25">
      <c r="A3" s="3" t="s">
        <v>72</v>
      </c>
      <c r="B3" s="3" t="s">
        <v>29</v>
      </c>
      <c r="C3" s="3" t="s">
        <v>2</v>
      </c>
      <c r="D3" s="36">
        <v>2.7313592164556195</v>
      </c>
      <c r="E3" s="36">
        <v>2.3417079195994659</v>
      </c>
      <c r="F3" s="6">
        <v>6621374.4610000001</v>
      </c>
      <c r="G3" s="6">
        <v>37152532.100671001</v>
      </c>
      <c r="H3" s="6">
        <v>5.6109999999999998</v>
      </c>
      <c r="I3" s="6">
        <f t="shared" si="0"/>
        <v>15.32565656353248</v>
      </c>
      <c r="J3" s="6">
        <f t="shared" ref="J3:J14" si="1">H3*E3</f>
        <v>13.139323136872603</v>
      </c>
      <c r="K3" s="6">
        <f t="shared" ref="K3:K14" si="2">I3/$I$2*100</f>
        <v>127.23021063046775</v>
      </c>
      <c r="L3" s="6">
        <f>J3/$J$2*100</f>
        <v>130.43807759705678</v>
      </c>
    </row>
    <row r="4" spans="1:12" x14ac:dyDescent="0.25">
      <c r="A4" s="3" t="s">
        <v>72</v>
      </c>
      <c r="B4" s="3" t="s">
        <v>29</v>
      </c>
      <c r="C4" s="3" t="s">
        <v>3</v>
      </c>
      <c r="D4" s="36">
        <v>2.7573043697600719</v>
      </c>
      <c r="E4" s="36">
        <v>2.2449505508575074</v>
      </c>
      <c r="F4" s="6">
        <v>6661632.6960000005</v>
      </c>
      <c r="G4" s="6">
        <v>35013541.450176001</v>
      </c>
      <c r="H4" s="6">
        <v>5.2560000000000002</v>
      </c>
      <c r="I4" s="6">
        <f t="shared" si="0"/>
        <v>14.492391767458939</v>
      </c>
      <c r="J4" s="6">
        <f>H4*E4</f>
        <v>11.79946009530706</v>
      </c>
      <c r="K4" s="6">
        <f>I4/$I$2*100</f>
        <v>120.31263061842068</v>
      </c>
      <c r="L4" s="6">
        <f t="shared" ref="L4:L14" si="3">J4/$J$2*100</f>
        <v>117.13684757443073</v>
      </c>
    </row>
    <row r="5" spans="1:12" x14ac:dyDescent="0.25">
      <c r="A5" s="3" t="s">
        <v>72</v>
      </c>
      <c r="B5" s="3" t="s">
        <v>29</v>
      </c>
      <c r="C5" s="3" t="s">
        <v>4</v>
      </c>
      <c r="D5" s="36">
        <v>2.4777362697833123</v>
      </c>
      <c r="E5" s="36">
        <v>2.1196776044353767</v>
      </c>
      <c r="F5" s="6">
        <v>6977484.3679999998</v>
      </c>
      <c r="G5" s="6">
        <v>41174135.255567998</v>
      </c>
      <c r="H5" s="6">
        <v>5.9009999999999998</v>
      </c>
      <c r="I5" s="6">
        <f t="shared" si="0"/>
        <v>14.621121727991325</v>
      </c>
      <c r="J5" s="6">
        <f t="shared" si="1"/>
        <v>12.508217543773158</v>
      </c>
      <c r="K5" s="6">
        <f t="shared" si="2"/>
        <v>121.38131827464545</v>
      </c>
      <c r="L5" s="6">
        <f t="shared" si="3"/>
        <v>124.17289943931524</v>
      </c>
    </row>
    <row r="6" spans="1:12" x14ac:dyDescent="0.25">
      <c r="A6" s="3" t="s">
        <v>72</v>
      </c>
      <c r="B6" s="3" t="s">
        <v>29</v>
      </c>
      <c r="C6" s="3" t="s">
        <v>5</v>
      </c>
      <c r="D6" s="36">
        <v>2.3677838732784027</v>
      </c>
      <c r="E6" s="36">
        <v>1.990307609798476</v>
      </c>
      <c r="F6" s="6">
        <v>6783536.9460000005</v>
      </c>
      <c r="G6" s="6">
        <v>46033081.715556003</v>
      </c>
      <c r="H6" s="6">
        <v>6.7859999999999996</v>
      </c>
      <c r="I6" s="6">
        <f t="shared" si="0"/>
        <v>16.06778136406724</v>
      </c>
      <c r="J6" s="6">
        <f t="shared" si="1"/>
        <v>13.506227440092458</v>
      </c>
      <c r="K6" s="6">
        <f t="shared" si="2"/>
        <v>133.39116656046076</v>
      </c>
      <c r="L6" s="6">
        <f t="shared" si="3"/>
        <v>134.0804487812909</v>
      </c>
    </row>
    <row r="7" spans="1:12" x14ac:dyDescent="0.25">
      <c r="A7" s="3" t="s">
        <v>72</v>
      </c>
      <c r="B7" s="3" t="s">
        <v>29</v>
      </c>
      <c r="C7" s="3" t="s">
        <v>6</v>
      </c>
      <c r="D7" s="36">
        <v>2.1903423806764288</v>
      </c>
      <c r="E7" s="36">
        <v>1.8804871596735413</v>
      </c>
      <c r="F7" s="6">
        <v>7351147.1770000001</v>
      </c>
      <c r="G7" s="6">
        <v>46496005.894524999</v>
      </c>
      <c r="H7" s="6">
        <v>6.3250000000000002</v>
      </c>
      <c r="I7" s="6">
        <f t="shared" si="0"/>
        <v>13.853915557778413</v>
      </c>
      <c r="J7" s="6">
        <f t="shared" si="1"/>
        <v>11.894081284935149</v>
      </c>
      <c r="K7" s="6">
        <f>I7/$I$2*100</f>
        <v>115.01214236178757</v>
      </c>
      <c r="L7" s="6">
        <f t="shared" si="3"/>
        <v>118.07618105047553</v>
      </c>
    </row>
    <row r="8" spans="1:12" x14ac:dyDescent="0.25">
      <c r="A8" s="3" t="s">
        <v>72</v>
      </c>
      <c r="B8" s="3" t="s">
        <v>29</v>
      </c>
      <c r="C8" s="3" t="s">
        <v>7</v>
      </c>
      <c r="D8" s="36">
        <v>2.0748022928430028</v>
      </c>
      <c r="E8" s="36">
        <v>1.7755520344382412</v>
      </c>
      <c r="F8" s="6">
        <v>8166720.2070000004</v>
      </c>
      <c r="G8" s="6">
        <v>55884866.376501001</v>
      </c>
      <c r="H8" s="6">
        <v>6.843</v>
      </c>
      <c r="I8" s="6">
        <f t="shared" si="0"/>
        <v>14.197872089924667</v>
      </c>
      <c r="J8" s="6">
        <f t="shared" si="1"/>
        <v>12.150102571660884</v>
      </c>
      <c r="K8" s="6">
        <f>I8/$I$2*100</f>
        <v>117.86759340568113</v>
      </c>
      <c r="L8" s="6">
        <f>J8/$J$2*100</f>
        <v>120.61778263196905</v>
      </c>
    </row>
    <row r="9" spans="1:12" x14ac:dyDescent="0.25">
      <c r="A9" s="3" t="s">
        <v>72</v>
      </c>
      <c r="B9" s="3" t="s">
        <v>29</v>
      </c>
      <c r="C9" s="3" t="s">
        <v>8</v>
      </c>
      <c r="D9" s="36">
        <v>1.9965228958483618</v>
      </c>
      <c r="E9" s="36">
        <v>1.6685950892192851</v>
      </c>
      <c r="F9" s="6">
        <v>8063224.8190000001</v>
      </c>
      <c r="G9" s="6">
        <v>67924605.875256002</v>
      </c>
      <c r="H9" s="6">
        <v>8.4239999999999995</v>
      </c>
      <c r="I9" s="6">
        <f t="shared" si="0"/>
        <v>16.818708874626598</v>
      </c>
      <c r="J9" s="6">
        <f t="shared" si="1"/>
        <v>14.056245031583257</v>
      </c>
      <c r="K9" s="6">
        <f t="shared" si="2"/>
        <v>139.62520064184682</v>
      </c>
      <c r="L9" s="6">
        <f t="shared" si="3"/>
        <v>139.54064155768222</v>
      </c>
    </row>
    <row r="10" spans="1:12" x14ac:dyDescent="0.25">
      <c r="A10" s="3" t="s">
        <v>72</v>
      </c>
      <c r="B10" s="3" t="s">
        <v>29</v>
      </c>
      <c r="C10" s="3" t="s">
        <v>9</v>
      </c>
      <c r="D10" s="36">
        <v>1.7958415326874047</v>
      </c>
      <c r="E10" s="36">
        <v>1.5077212335947277</v>
      </c>
      <c r="F10" s="6">
        <v>7493435.3569999998</v>
      </c>
      <c r="G10" s="6">
        <v>72663842.656829</v>
      </c>
      <c r="H10" s="6">
        <v>9.6969999999999992</v>
      </c>
      <c r="I10" s="6">
        <f t="shared" si="0"/>
        <v>17.414275342469761</v>
      </c>
      <c r="J10" s="6">
        <f t="shared" si="1"/>
        <v>14.620372802168072</v>
      </c>
      <c r="K10" s="6">
        <f t="shared" si="2"/>
        <v>144.56946171373031</v>
      </c>
      <c r="L10" s="6">
        <f t="shared" si="3"/>
        <v>145.14091039555714</v>
      </c>
    </row>
    <row r="11" spans="1:12" x14ac:dyDescent="0.25">
      <c r="A11" s="3" t="s">
        <v>72</v>
      </c>
      <c r="B11" s="3" t="s">
        <v>29</v>
      </c>
      <c r="C11" s="3" t="s">
        <v>10</v>
      </c>
      <c r="D11" s="36">
        <v>1.6846465241400568</v>
      </c>
      <c r="E11" s="36">
        <v>1.4184977265920855</v>
      </c>
      <c r="F11" s="6">
        <v>7358777.6950000003</v>
      </c>
      <c r="G11" s="6">
        <v>75000662.267440006</v>
      </c>
      <c r="H11" s="6">
        <v>10.192</v>
      </c>
      <c r="I11" s="6">
        <f t="shared" si="0"/>
        <v>17.16991737403546</v>
      </c>
      <c r="J11" s="6">
        <f t="shared" si="1"/>
        <v>14.457328829426535</v>
      </c>
      <c r="K11" s="6">
        <f t="shared" si="2"/>
        <v>142.54085591376037</v>
      </c>
      <c r="L11" s="6">
        <f t="shared" si="3"/>
        <v>143.52232303404296</v>
      </c>
    </row>
    <row r="12" spans="1:12" x14ac:dyDescent="0.25">
      <c r="A12" s="3" t="s">
        <v>72</v>
      </c>
      <c r="B12" s="3" t="s">
        <v>29</v>
      </c>
      <c r="C12" s="3" t="s">
        <v>11</v>
      </c>
      <c r="D12" s="36">
        <v>1.6905141310906964</v>
      </c>
      <c r="E12" s="36">
        <v>1.3778511185935749</v>
      </c>
      <c r="F12" s="6">
        <v>7681537.7050000001</v>
      </c>
      <c r="G12" s="6">
        <v>71138720.686004996</v>
      </c>
      <c r="H12" s="6">
        <v>9.2609999999999992</v>
      </c>
      <c r="I12" s="6">
        <f t="shared" si="0"/>
        <v>15.655851368030937</v>
      </c>
      <c r="J12" s="6">
        <f t="shared" si="1"/>
        <v>12.760279209295096</v>
      </c>
      <c r="K12" s="6">
        <f t="shared" si="2"/>
        <v>129.97141485563549</v>
      </c>
      <c r="L12" s="6">
        <f t="shared" si="3"/>
        <v>126.67519265062444</v>
      </c>
    </row>
    <row r="13" spans="1:12" x14ac:dyDescent="0.25">
      <c r="A13" s="3" t="s">
        <v>72</v>
      </c>
      <c r="B13" s="3" t="s">
        <v>29</v>
      </c>
      <c r="C13" s="3" t="s">
        <v>12</v>
      </c>
      <c r="D13" s="36">
        <v>1.5824559668446125</v>
      </c>
      <c r="E13" s="36">
        <v>1.3280492709335661</v>
      </c>
      <c r="F13" s="6">
        <v>7989515.6310000001</v>
      </c>
      <c r="G13" s="6">
        <v>77226658.089246005</v>
      </c>
      <c r="H13" s="6">
        <v>9.6660000000000004</v>
      </c>
      <c r="I13" s="6">
        <f t="shared" si="0"/>
        <v>15.296019375520025</v>
      </c>
      <c r="J13" s="6">
        <f t="shared" si="1"/>
        <v>12.836924252843851</v>
      </c>
      <c r="K13" s="6">
        <f t="shared" si="2"/>
        <v>126.98416925157558</v>
      </c>
      <c r="L13" s="6">
        <f t="shared" si="3"/>
        <v>127.43607142905911</v>
      </c>
    </row>
    <row r="14" spans="1:12" x14ac:dyDescent="0.25">
      <c r="A14" s="3" t="s">
        <v>72</v>
      </c>
      <c r="B14" s="3" t="s">
        <v>29</v>
      </c>
      <c r="C14" s="3" t="s">
        <v>13</v>
      </c>
      <c r="D14" s="36">
        <v>1.469192931617799</v>
      </c>
      <c r="E14" s="36">
        <v>1.2731754107310576</v>
      </c>
      <c r="F14" s="6">
        <v>8218851.2259999998</v>
      </c>
      <c r="G14" s="6">
        <v>89388225.933975995</v>
      </c>
      <c r="H14" s="6">
        <v>10.875999999999999</v>
      </c>
      <c r="I14" s="6">
        <f t="shared" si="0"/>
        <v>15.978942324275181</v>
      </c>
      <c r="J14" s="6">
        <f t="shared" si="1"/>
        <v>13.847055767110982</v>
      </c>
      <c r="K14" s="6">
        <f t="shared" si="2"/>
        <v>132.65364450402581</v>
      </c>
      <c r="L14" s="6">
        <f t="shared" si="3"/>
        <v>137.46395577809793</v>
      </c>
    </row>
    <row r="15" spans="1:12" x14ac:dyDescent="0.25">
      <c r="A15" s="3" t="s">
        <v>72</v>
      </c>
      <c r="B15" s="3" t="s">
        <v>29</v>
      </c>
      <c r="C15" s="3" t="s">
        <v>102</v>
      </c>
      <c r="D15" s="36">
        <v>1.1772152803034932</v>
      </c>
      <c r="E15" s="36">
        <v>1.2181165429880001</v>
      </c>
      <c r="F15" s="6">
        <v>7824888.3020000001</v>
      </c>
      <c r="G15" s="6">
        <v>118046264.923972</v>
      </c>
      <c r="H15" s="6">
        <v>15.086</v>
      </c>
      <c r="I15" s="6">
        <f t="shared" ref="I15:I16" si="4">H15*D15</f>
        <v>17.759469718658497</v>
      </c>
      <c r="J15" s="6">
        <f t="shared" ref="J15:J16" si="5">H15*E15</f>
        <v>18.376506167516968</v>
      </c>
      <c r="K15" s="6">
        <f t="shared" ref="K15:K16" si="6">I15/$I$2*100</f>
        <v>147.4351890650434</v>
      </c>
      <c r="L15" s="6">
        <f t="shared" ref="L15:L16" si="7">J15/$J$2*100</f>
        <v>182.42919459943346</v>
      </c>
    </row>
    <row r="16" spans="1:12" x14ac:dyDescent="0.25">
      <c r="A16" s="3" t="s">
        <v>72</v>
      </c>
      <c r="B16" s="3" t="s">
        <v>29</v>
      </c>
      <c r="C16" s="3" t="s">
        <v>103</v>
      </c>
      <c r="D16" s="36">
        <v>1.0042442669741345</v>
      </c>
      <c r="E16" s="36">
        <v>1.1067749800000002</v>
      </c>
      <c r="F16" s="6">
        <v>7456261.1409999998</v>
      </c>
      <c r="G16" s="6">
        <v>151936233.27015701</v>
      </c>
      <c r="H16" s="6">
        <v>20.376999999999999</v>
      </c>
      <c r="I16" s="6">
        <f t="shared" si="4"/>
        <v>20.463485428131939</v>
      </c>
      <c r="J16" s="6">
        <f t="shared" si="5"/>
        <v>22.552753767460004</v>
      </c>
      <c r="K16" s="6">
        <f t="shared" si="6"/>
        <v>169.88332933480697</v>
      </c>
      <c r="L16" s="6">
        <f t="shared" si="7"/>
        <v>223.88808124308369</v>
      </c>
    </row>
    <row r="17" spans="1:12" x14ac:dyDescent="0.25">
      <c r="A17" s="3" t="s">
        <v>72</v>
      </c>
      <c r="B17" s="3" t="s">
        <v>29</v>
      </c>
      <c r="C17" s="3" t="s">
        <v>119</v>
      </c>
      <c r="D17" s="36">
        <v>0.96546872308256027</v>
      </c>
      <c r="E17" s="36">
        <v>1.0462</v>
      </c>
      <c r="F17" s="6">
        <v>8012319.7970000003</v>
      </c>
      <c r="G17" s="6">
        <v>169724970.25985101</v>
      </c>
      <c r="H17" s="6">
        <v>21.183</v>
      </c>
      <c r="I17" s="6">
        <f t="shared" ref="I17" si="8">H17*D17</f>
        <v>20.451523961057873</v>
      </c>
      <c r="J17" s="6">
        <f t="shared" ref="J17" si="9">H17*E17</f>
        <v>22.161654599999999</v>
      </c>
      <c r="K17" s="6">
        <f t="shared" ref="K17" si="10">I17/$I$2*100</f>
        <v>169.78402788113195</v>
      </c>
      <c r="L17" s="6">
        <f t="shared" ref="L17" si="11">J17/$J$2*100</f>
        <v>220.0055202449351</v>
      </c>
    </row>
    <row r="18" spans="1:12" x14ac:dyDescent="0.25">
      <c r="A18" s="3" t="s">
        <v>72</v>
      </c>
      <c r="B18" s="3" t="s">
        <v>29</v>
      </c>
      <c r="C18" s="3" t="s">
        <v>120</v>
      </c>
      <c r="D18" s="36">
        <v>1</v>
      </c>
      <c r="E18" s="36">
        <v>1</v>
      </c>
      <c r="F18" s="6">
        <v>8952611.5960000008</v>
      </c>
      <c r="G18" s="6">
        <v>152239160.18998</v>
      </c>
      <c r="H18" s="6">
        <v>17.004999999999999</v>
      </c>
      <c r="I18" s="6">
        <f t="shared" ref="I18" si="12">H18*D18</f>
        <v>17.004999999999999</v>
      </c>
      <c r="J18" s="6">
        <f t="shared" ref="J18" si="13">H18*E18</f>
        <v>17.004999999999999</v>
      </c>
      <c r="K18" s="6">
        <f t="shared" ref="K18" si="14">I18/$I$2*100</f>
        <v>141.1717483555835</v>
      </c>
      <c r="L18" s="6">
        <f t="shared" ref="L18" si="15">J18/$J$2*100</f>
        <v>168.81383359187998</v>
      </c>
    </row>
    <row r="19" spans="1:12" x14ac:dyDescent="0.25">
      <c r="A19" s="24" t="s">
        <v>113</v>
      </c>
      <c r="B19" s="25"/>
      <c r="C19" s="25"/>
      <c r="D19" s="25"/>
      <c r="E19" s="25"/>
      <c r="F19" s="26">
        <f>AVERAGE(F2:F18)</f>
        <v>7568371.3989411769</v>
      </c>
      <c r="G19" s="26">
        <f t="shared" ref="G19:L19" si="16">AVERAGE(G2:G18)</f>
        <v>78569207.249794409</v>
      </c>
      <c r="H19" s="26">
        <f t="shared" si="16"/>
        <v>10.150058823529411</v>
      </c>
      <c r="I19" s="26">
        <f t="shared" si="16"/>
        <v>16.153973181548555</v>
      </c>
      <c r="J19" s="26">
        <f t="shared" si="16"/>
        <v>14.573221123885558</v>
      </c>
      <c r="K19" s="26">
        <f t="shared" si="16"/>
        <v>134.10671196285904</v>
      </c>
      <c r="L19" s="26">
        <f t="shared" si="16"/>
        <v>144.67282127052556</v>
      </c>
    </row>
    <row r="20" spans="1:12" x14ac:dyDescent="0.25">
      <c r="A20" s="24" t="s">
        <v>114</v>
      </c>
      <c r="B20" s="25"/>
      <c r="C20" s="25"/>
      <c r="D20" s="25"/>
      <c r="E20" s="25"/>
      <c r="F20" s="26">
        <f>_xlfn.STDEV.S(F2:F18)</f>
        <v>635332.06824993202</v>
      </c>
      <c r="G20" s="26">
        <f t="shared" ref="G20:L20" si="17">_xlfn.STDEV.S(G2:G18)</f>
        <v>44101513.163562961</v>
      </c>
      <c r="H20" s="26">
        <f t="shared" si="17"/>
        <v>5.2378807316340792</v>
      </c>
      <c r="I20" s="26">
        <f t="shared" si="17"/>
        <v>2.1825900036691759</v>
      </c>
      <c r="J20" s="26">
        <f t="shared" si="17"/>
        <v>3.5106915524269739</v>
      </c>
      <c r="K20" s="26">
        <f t="shared" si="17"/>
        <v>18.119379403786478</v>
      </c>
      <c r="L20" s="26">
        <f t="shared" si="17"/>
        <v>34.851708293079874</v>
      </c>
    </row>
    <row r="21" spans="1:12" x14ac:dyDescent="0.25">
      <c r="F21" s="23"/>
      <c r="G21" s="23"/>
    </row>
    <row r="22" spans="1:12" x14ac:dyDescent="0.25">
      <c r="F22" s="23"/>
      <c r="G22" s="23"/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54BD-D1A4-4C46-9847-F40618FDC7AF}">
  <sheetPr>
    <tabColor rgb="FF00B050"/>
  </sheetPr>
  <dimension ref="A1:M20"/>
  <sheetViews>
    <sheetView zoomScale="85" zoomScaleNormal="85" workbookViewId="0">
      <selection activeCell="M2" sqref="M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5.42578125" bestFit="1" customWidth="1"/>
    <col min="4" max="4" width="10" bestFit="1" customWidth="1"/>
    <col min="5" max="5" width="8.42578125" bestFit="1" customWidth="1"/>
    <col min="6" max="6" width="12.5703125" bestFit="1" customWidth="1"/>
    <col min="7" max="7" width="13.7109375" bestFit="1" customWidth="1"/>
    <col min="8" max="8" width="16.42578125" bestFit="1" customWidth="1"/>
    <col min="9" max="9" width="12.140625" customWidth="1"/>
    <col min="10" max="10" width="10.7109375" bestFit="1" customWidth="1"/>
    <col min="11" max="12" width="12.140625" bestFit="1" customWidth="1"/>
  </cols>
  <sheetData>
    <row r="1" spans="1:13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  <c r="M1" s="15"/>
    </row>
    <row r="2" spans="1:13" x14ac:dyDescent="0.25">
      <c r="A2" s="3" t="s">
        <v>74</v>
      </c>
      <c r="B2" s="3" t="s">
        <v>31</v>
      </c>
      <c r="C2" s="3" t="s">
        <v>1</v>
      </c>
      <c r="D2" s="36">
        <v>2.9654385152058449</v>
      </c>
      <c r="E2" s="36">
        <v>2.4798686868558342</v>
      </c>
      <c r="F2" s="6">
        <v>2479951.1740000001</v>
      </c>
      <c r="G2" s="6">
        <f>H2*F2</f>
        <v>0</v>
      </c>
      <c r="H2" s="6"/>
      <c r="I2" s="6"/>
      <c r="J2" s="6"/>
      <c r="K2" s="6"/>
      <c r="L2" s="6"/>
    </row>
    <row r="3" spans="1:13" x14ac:dyDescent="0.25">
      <c r="A3" s="3" t="s">
        <v>74</v>
      </c>
      <c r="B3" s="3" t="s">
        <v>31</v>
      </c>
      <c r="C3" s="3" t="s">
        <v>2</v>
      </c>
      <c r="D3" s="36">
        <v>2.7313592164556195</v>
      </c>
      <c r="E3" s="36">
        <v>2.3417079195994659</v>
      </c>
      <c r="F3" s="6">
        <v>2635547.716</v>
      </c>
      <c r="G3" s="6">
        <f t="shared" ref="G3:G7" si="0">H3*F3</f>
        <v>0</v>
      </c>
      <c r="H3" s="6"/>
      <c r="I3" s="6"/>
      <c r="J3" s="6"/>
      <c r="K3" s="6"/>
      <c r="L3" s="6"/>
    </row>
    <row r="4" spans="1:13" x14ac:dyDescent="0.25">
      <c r="A4" s="3" t="s">
        <v>74</v>
      </c>
      <c r="B4" s="3" t="s">
        <v>31</v>
      </c>
      <c r="C4" s="3" t="s">
        <v>3</v>
      </c>
      <c r="D4" s="36">
        <v>2.7573043697600719</v>
      </c>
      <c r="E4" s="36">
        <v>2.2449505508575074</v>
      </c>
      <c r="F4" s="6">
        <v>2930022.0329999998</v>
      </c>
      <c r="G4" s="6">
        <f t="shared" si="0"/>
        <v>0</v>
      </c>
      <c r="H4" s="6"/>
      <c r="I4" s="6"/>
      <c r="J4" s="6"/>
      <c r="K4" s="6"/>
      <c r="L4" s="6"/>
    </row>
    <row r="5" spans="1:13" x14ac:dyDescent="0.25">
      <c r="A5" s="3" t="s">
        <v>74</v>
      </c>
      <c r="B5" s="3" t="s">
        <v>31</v>
      </c>
      <c r="C5" s="3" t="s">
        <v>4</v>
      </c>
      <c r="D5" s="36">
        <v>2.4777362697833123</v>
      </c>
      <c r="E5" s="36">
        <v>2.1196776044353767</v>
      </c>
      <c r="F5" s="6">
        <v>3078414.091</v>
      </c>
      <c r="G5" s="6">
        <f t="shared" si="0"/>
        <v>0</v>
      </c>
      <c r="H5" s="6"/>
      <c r="I5" s="6"/>
      <c r="J5" s="6"/>
      <c r="K5" s="6"/>
      <c r="L5" s="6"/>
    </row>
    <row r="6" spans="1:13" x14ac:dyDescent="0.25">
      <c r="A6" s="3" t="s">
        <v>74</v>
      </c>
      <c r="B6" s="3" t="s">
        <v>31</v>
      </c>
      <c r="C6" s="3" t="s">
        <v>5</v>
      </c>
      <c r="D6" s="36">
        <v>2.3677838732784027</v>
      </c>
      <c r="E6" s="36">
        <v>1.990307609798476</v>
      </c>
      <c r="F6" s="6">
        <v>3369615.807</v>
      </c>
      <c r="G6" s="6">
        <f t="shared" si="0"/>
        <v>0</v>
      </c>
      <c r="H6" s="6"/>
      <c r="I6" s="6"/>
      <c r="J6" s="6"/>
      <c r="K6" s="6"/>
      <c r="L6" s="6"/>
    </row>
    <row r="7" spans="1:13" x14ac:dyDescent="0.25">
      <c r="A7" s="3" t="s">
        <v>74</v>
      </c>
      <c r="B7" s="3" t="s">
        <v>31</v>
      </c>
      <c r="C7" s="3" t="s">
        <v>6</v>
      </c>
      <c r="D7" s="36">
        <v>2.1903423806764288</v>
      </c>
      <c r="E7" s="36">
        <v>1.8804871596735413</v>
      </c>
      <c r="F7" s="6">
        <v>3149725.9810000001</v>
      </c>
      <c r="G7" s="6">
        <f t="shared" si="0"/>
        <v>0</v>
      </c>
      <c r="H7" s="6"/>
      <c r="I7" s="6"/>
      <c r="J7" s="6"/>
      <c r="K7" s="6"/>
      <c r="L7" s="6"/>
    </row>
    <row r="8" spans="1:13" x14ac:dyDescent="0.25">
      <c r="A8" s="3" t="s">
        <v>74</v>
      </c>
      <c r="B8" s="3" t="s">
        <v>31</v>
      </c>
      <c r="C8" s="3" t="s">
        <v>7</v>
      </c>
      <c r="D8" s="36">
        <v>2.0748022928430028</v>
      </c>
      <c r="E8" s="36">
        <v>1.7755520344382412</v>
      </c>
      <c r="F8" s="6">
        <v>3117087.2050000001</v>
      </c>
      <c r="G8" s="6">
        <v>16539264.709729999</v>
      </c>
      <c r="H8" s="6">
        <v>5.306</v>
      </c>
      <c r="I8" s="6">
        <f t="shared" ref="I8:I14" si="1">H8*D8</f>
        <v>11.008900965824973</v>
      </c>
      <c r="J8" s="6">
        <f t="shared" ref="J8:J14" si="2">H8*E8</f>
        <v>9.4210790947293077</v>
      </c>
      <c r="K8" s="6">
        <f>I8/$I$8*100</f>
        <v>100</v>
      </c>
      <c r="L8" s="6">
        <f>J8/$J$8*100</f>
        <v>100</v>
      </c>
    </row>
    <row r="9" spans="1:13" x14ac:dyDescent="0.25">
      <c r="A9" s="3" t="s">
        <v>74</v>
      </c>
      <c r="B9" s="3" t="s">
        <v>31</v>
      </c>
      <c r="C9" s="3" t="s">
        <v>8</v>
      </c>
      <c r="D9" s="36">
        <v>1.9965228958483618</v>
      </c>
      <c r="E9" s="36">
        <v>1.6685950892192851</v>
      </c>
      <c r="F9" s="6">
        <v>3192918.31</v>
      </c>
      <c r="G9" s="6">
        <v>19828022.7051</v>
      </c>
      <c r="H9" s="6">
        <v>6.21</v>
      </c>
      <c r="I9" s="6">
        <f t="shared" si="1"/>
        <v>12.398407183218326</v>
      </c>
      <c r="J9" s="6">
        <f>H9*E9</f>
        <v>10.361975504051761</v>
      </c>
      <c r="K9" s="6">
        <f>I9/$I$8*100</f>
        <v>112.62166152376891</v>
      </c>
      <c r="L9" s="6">
        <f>J9/$J$8*100</f>
        <v>109.98714053731749</v>
      </c>
    </row>
    <row r="10" spans="1:13" x14ac:dyDescent="0.25">
      <c r="A10" s="3" t="s">
        <v>74</v>
      </c>
      <c r="B10" s="3" t="s">
        <v>31</v>
      </c>
      <c r="C10" s="3" t="s">
        <v>9</v>
      </c>
      <c r="D10" s="36">
        <v>1.7958415326874047</v>
      </c>
      <c r="E10" s="36">
        <v>1.5077212335947277</v>
      </c>
      <c r="F10" s="6">
        <v>3430733.9870000002</v>
      </c>
      <c r="G10" s="6">
        <v>19966871.804340001</v>
      </c>
      <c r="H10" s="6">
        <v>5.82</v>
      </c>
      <c r="I10" s="6">
        <f t="shared" si="1"/>
        <v>10.451797720240696</v>
      </c>
      <c r="J10" s="6">
        <f>H10*E10</f>
        <v>8.7749375795213158</v>
      </c>
      <c r="K10" s="6">
        <f>I10/$I$8*100</f>
        <v>94.939519872931029</v>
      </c>
      <c r="L10" s="6">
        <f t="shared" ref="L10:L14" si="3">J10/$J$8*100</f>
        <v>93.141533908047961</v>
      </c>
    </row>
    <row r="11" spans="1:13" x14ac:dyDescent="0.25">
      <c r="A11" s="3" t="s">
        <v>74</v>
      </c>
      <c r="B11" s="3" t="s">
        <v>31</v>
      </c>
      <c r="C11" s="3" t="s">
        <v>10</v>
      </c>
      <c r="D11" s="36">
        <v>1.6846465241400568</v>
      </c>
      <c r="E11" s="36">
        <v>1.4184977265920855</v>
      </c>
      <c r="F11" s="6">
        <v>3711235.3530000001</v>
      </c>
      <c r="G11" s="6">
        <v>21974224.525113001</v>
      </c>
      <c r="H11" s="6">
        <v>5.9210000000000003</v>
      </c>
      <c r="I11" s="6">
        <f t="shared" si="1"/>
        <v>9.9747920694332759</v>
      </c>
      <c r="J11" s="6">
        <f t="shared" si="2"/>
        <v>8.398925039151738</v>
      </c>
      <c r="K11" s="6">
        <f>I11/$I$8*100</f>
        <v>90.606610963238836</v>
      </c>
      <c r="L11" s="6">
        <f t="shared" si="3"/>
        <v>89.150350556451414</v>
      </c>
    </row>
    <row r="12" spans="1:13" x14ac:dyDescent="0.25">
      <c r="A12" s="3" t="s">
        <v>74</v>
      </c>
      <c r="B12" s="3" t="s">
        <v>31</v>
      </c>
      <c r="C12" s="3" t="s">
        <v>11</v>
      </c>
      <c r="D12" s="36">
        <v>1.6905141310906964</v>
      </c>
      <c r="E12" s="36">
        <v>1.3778511185935749</v>
      </c>
      <c r="F12" s="6">
        <v>3824682.3590000002</v>
      </c>
      <c r="G12" s="6">
        <v>24638603.756678</v>
      </c>
      <c r="H12" s="6">
        <v>6.4420000000000002</v>
      </c>
      <c r="I12" s="6">
        <f t="shared" si="1"/>
        <v>10.890292032486267</v>
      </c>
      <c r="J12" s="6">
        <f t="shared" si="2"/>
        <v>8.87611690597981</v>
      </c>
      <c r="K12" s="6">
        <f t="shared" ref="K12:K14" si="4">I12/$I$8*100</f>
        <v>98.922608771693874</v>
      </c>
      <c r="L12" s="6">
        <f t="shared" si="3"/>
        <v>94.215501395648175</v>
      </c>
    </row>
    <row r="13" spans="1:13" x14ac:dyDescent="0.25">
      <c r="A13" s="3" t="s">
        <v>74</v>
      </c>
      <c r="B13" s="3" t="s">
        <v>31</v>
      </c>
      <c r="C13" s="3" t="s">
        <v>12</v>
      </c>
      <c r="D13" s="36">
        <v>1.5824559668446125</v>
      </c>
      <c r="E13" s="36">
        <v>1.3280492709335661</v>
      </c>
      <c r="F13" s="6">
        <v>3950758.574</v>
      </c>
      <c r="G13" s="6">
        <v>21926710.085700002</v>
      </c>
      <c r="H13" s="6">
        <v>5.55</v>
      </c>
      <c r="I13" s="6">
        <f t="shared" si="1"/>
        <v>8.7826306159875998</v>
      </c>
      <c r="J13" s="6">
        <f t="shared" si="2"/>
        <v>7.3706734536812917</v>
      </c>
      <c r="K13" s="6">
        <f t="shared" si="4"/>
        <v>79.777542220168911</v>
      </c>
      <c r="L13" s="6">
        <f t="shared" si="3"/>
        <v>78.235978910365688</v>
      </c>
    </row>
    <row r="14" spans="1:13" x14ac:dyDescent="0.25">
      <c r="A14" s="3" t="s">
        <v>74</v>
      </c>
      <c r="B14" s="3" t="s">
        <v>31</v>
      </c>
      <c r="C14" s="3" t="s">
        <v>13</v>
      </c>
      <c r="D14" s="36">
        <v>1.469192931617799</v>
      </c>
      <c r="E14" s="36">
        <v>1.2731754107310576</v>
      </c>
      <c r="F14" s="6">
        <v>4125727.611</v>
      </c>
      <c r="G14" s="6">
        <v>29622724.24698</v>
      </c>
      <c r="H14" s="6">
        <v>7.18</v>
      </c>
      <c r="I14" s="6">
        <f t="shared" si="1"/>
        <v>10.548805249015796</v>
      </c>
      <c r="J14" s="6">
        <f t="shared" si="2"/>
        <v>9.1413994490489934</v>
      </c>
      <c r="K14" s="6">
        <f t="shared" si="4"/>
        <v>95.82069347124245</v>
      </c>
      <c r="L14" s="6">
        <f t="shared" si="3"/>
        <v>97.031341708650103</v>
      </c>
    </row>
    <row r="15" spans="1:13" x14ac:dyDescent="0.25">
      <c r="A15" s="3" t="s">
        <v>74</v>
      </c>
      <c r="B15" s="3" t="s">
        <v>31</v>
      </c>
      <c r="C15" s="3" t="s">
        <v>102</v>
      </c>
      <c r="D15" s="36">
        <v>1.1772152803034932</v>
      </c>
      <c r="E15" s="36">
        <v>1.2181165429880001</v>
      </c>
      <c r="F15" s="6">
        <v>4482047.5350000001</v>
      </c>
      <c r="G15" s="6">
        <v>42534631.107150003</v>
      </c>
      <c r="H15" s="6">
        <v>9.49</v>
      </c>
      <c r="I15" s="6">
        <f>H15*D15</f>
        <v>11.17177301008015</v>
      </c>
      <c r="J15" s="6">
        <f>H15*E15</f>
        <v>11.559925992956121</v>
      </c>
      <c r="K15" s="6">
        <f t="shared" ref="K15:K16" si="5">I15/$I$8*100</f>
        <v>101.4794578020166</v>
      </c>
      <c r="L15" s="6">
        <f t="shared" ref="L15:L16" si="6">J15/$J$8*100</f>
        <v>122.70278040042575</v>
      </c>
    </row>
    <row r="16" spans="1:13" x14ac:dyDescent="0.25">
      <c r="A16" s="3" t="s">
        <v>74</v>
      </c>
      <c r="B16" s="3" t="s">
        <v>31</v>
      </c>
      <c r="C16" s="3" t="s">
        <v>103</v>
      </c>
      <c r="D16" s="36">
        <v>1.0042442669741345</v>
      </c>
      <c r="E16" s="36">
        <v>1.1067749800000002</v>
      </c>
      <c r="F16" s="6">
        <v>4898967.1220000004</v>
      </c>
      <c r="G16" s="6">
        <v>49876384.269082002</v>
      </c>
      <c r="H16" s="6">
        <v>10.180999999999999</v>
      </c>
      <c r="I16" s="6">
        <f t="shared" ref="I16" si="7">H16*D16</f>
        <v>10.224210882063662</v>
      </c>
      <c r="J16" s="6">
        <f t="shared" ref="J16" si="8">H16*E16</f>
        <v>11.268076071380001</v>
      </c>
      <c r="K16" s="6">
        <f t="shared" si="5"/>
        <v>92.872221430665689</v>
      </c>
      <c r="L16" s="6">
        <f t="shared" si="6"/>
        <v>119.60494077248549</v>
      </c>
    </row>
    <row r="17" spans="1:12" x14ac:dyDescent="0.25">
      <c r="A17" s="3" t="s">
        <v>74</v>
      </c>
      <c r="B17" s="3" t="s">
        <v>31</v>
      </c>
      <c r="C17" s="3" t="s">
        <v>119</v>
      </c>
      <c r="D17" s="36">
        <v>0.96546872308256027</v>
      </c>
      <c r="E17" s="36">
        <v>1.0462</v>
      </c>
      <c r="F17" s="6">
        <v>5186302.8669999996</v>
      </c>
      <c r="G17" s="6">
        <v>49679595.162992999</v>
      </c>
      <c r="H17" s="6">
        <v>9.5790000000000006</v>
      </c>
      <c r="I17" s="6">
        <f t="shared" ref="I17" si="9">H17*D17</f>
        <v>9.2482248984078446</v>
      </c>
      <c r="J17" s="6">
        <f t="shared" ref="J17" si="10">H17*E17</f>
        <v>10.021549800000001</v>
      </c>
      <c r="K17" s="6">
        <f t="shared" ref="K17" si="11">I17/$I$8*100</f>
        <v>84.006795293346627</v>
      </c>
      <c r="L17" s="6">
        <f t="shared" ref="L17" si="12">J17/$J$8*100</f>
        <v>106.37369349341978</v>
      </c>
    </row>
    <row r="18" spans="1:12" x14ac:dyDescent="0.25">
      <c r="A18" s="3" t="s">
        <v>74</v>
      </c>
      <c r="B18" s="3" t="s">
        <v>31</v>
      </c>
      <c r="C18" s="3" t="s">
        <v>120</v>
      </c>
      <c r="D18" s="36">
        <v>1</v>
      </c>
      <c r="E18" s="36">
        <v>1</v>
      </c>
      <c r="F18" s="6">
        <v>5298536.6579999998</v>
      </c>
      <c r="G18" s="6">
        <v>52757529.503706001</v>
      </c>
      <c r="H18" s="6">
        <v>9.9570000000000007</v>
      </c>
      <c r="I18" s="6">
        <f t="shared" ref="I18" si="13">H18*D18</f>
        <v>9.9570000000000007</v>
      </c>
      <c r="J18" s="6">
        <f t="shared" ref="J18" si="14">H18*E18</f>
        <v>9.9570000000000007</v>
      </c>
      <c r="K18" s="6">
        <f t="shared" ref="K18" si="15">I18/$I$8*100</f>
        <v>90.444995653150144</v>
      </c>
      <c r="L18" s="6">
        <f t="shared" ref="L18" si="16">J18/$J$8*100</f>
        <v>105.68852994314119</v>
      </c>
    </row>
    <row r="19" spans="1:12" x14ac:dyDescent="0.25">
      <c r="A19" s="24" t="s">
        <v>113</v>
      </c>
      <c r="B19" s="25"/>
      <c r="C19" s="25"/>
      <c r="D19" s="25"/>
      <c r="E19" s="25"/>
      <c r="F19" s="26">
        <f>AVERAGE(F2:F18)</f>
        <v>3697780.8460588236</v>
      </c>
      <c r="G19" s="26">
        <f t="shared" ref="G19:L19" si="17">AVERAGE(G2:G18)</f>
        <v>20549680.110386588</v>
      </c>
      <c r="H19" s="26">
        <f t="shared" si="17"/>
        <v>7.4214545454545453</v>
      </c>
      <c r="I19" s="26">
        <f t="shared" si="17"/>
        <v>10.423348602432599</v>
      </c>
      <c r="J19" s="26">
        <f t="shared" si="17"/>
        <v>9.559241717318212</v>
      </c>
      <c r="K19" s="26">
        <f t="shared" si="17"/>
        <v>94.681100636565731</v>
      </c>
      <c r="L19" s="26">
        <f t="shared" si="17"/>
        <v>101.46652651145027</v>
      </c>
    </row>
    <row r="20" spans="1:12" x14ac:dyDescent="0.25">
      <c r="A20" s="24" t="s">
        <v>114</v>
      </c>
      <c r="B20" s="25"/>
      <c r="C20" s="25"/>
      <c r="D20" s="25"/>
      <c r="E20" s="25"/>
      <c r="F20" s="26">
        <f>_xlfn.STDEV.S(F2:F18)</f>
        <v>857155.16792532254</v>
      </c>
      <c r="G20" s="26">
        <f t="shared" ref="G20:L20" si="18">_xlfn.STDEV.S(G2:G18)</f>
        <v>19175075.175768692</v>
      </c>
      <c r="H20" s="26">
        <f t="shared" si="18"/>
        <v>1.9559327372707052</v>
      </c>
      <c r="I20" s="26">
        <f t="shared" si="18"/>
        <v>0.97824654335624917</v>
      </c>
      <c r="J20" s="26">
        <f t="shared" si="18"/>
        <v>1.2389840098088267</v>
      </c>
      <c r="K20" s="26">
        <f t="shared" si="18"/>
        <v>8.8859600644335721</v>
      </c>
      <c r="L20" s="26">
        <f t="shared" si="18"/>
        <v>13.151189978884526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DDCC-7D06-4AA8-9C5C-D868BE44BAFD}">
  <dimension ref="A1:L19"/>
  <sheetViews>
    <sheetView zoomScale="85" zoomScaleNormal="85" workbookViewId="0"/>
  </sheetViews>
  <sheetFormatPr defaultRowHeight="15" x14ac:dyDescent="0.25"/>
  <cols>
    <col min="1" max="1" width="18.140625" bestFit="1" customWidth="1"/>
    <col min="2" max="2" width="8.28515625" bestFit="1" customWidth="1"/>
    <col min="3" max="3" width="5.42578125" bestFit="1" customWidth="1"/>
    <col min="4" max="4" width="10" bestFit="1" customWidth="1"/>
    <col min="5" max="5" width="8.42578125" bestFit="1" customWidth="1"/>
    <col min="6" max="7" width="13.7109375" bestFit="1" customWidth="1"/>
    <col min="8" max="8" width="16.42578125" bestFit="1" customWidth="1"/>
    <col min="9" max="10" width="10" bestFit="1" customWidth="1"/>
    <col min="11" max="11" width="17.28515625" bestFit="1" customWidth="1"/>
    <col min="12" max="12" width="16.85546875" bestFit="1" customWidth="1"/>
  </cols>
  <sheetData>
    <row r="1" spans="1:12" ht="45" x14ac:dyDescent="0.25">
      <c r="A1" s="8" t="s">
        <v>70</v>
      </c>
      <c r="B1" s="8" t="s">
        <v>71</v>
      </c>
      <c r="C1" s="5" t="s">
        <v>67</v>
      </c>
      <c r="D1" s="1" t="s">
        <v>101</v>
      </c>
      <c r="E1" s="1" t="s">
        <v>91</v>
      </c>
      <c r="F1" s="5" t="s">
        <v>66</v>
      </c>
      <c r="G1" s="5" t="s">
        <v>68</v>
      </c>
      <c r="H1" s="5" t="s">
        <v>107</v>
      </c>
      <c r="I1" s="5" t="s">
        <v>108</v>
      </c>
      <c r="J1" s="5" t="s">
        <v>109</v>
      </c>
      <c r="K1" s="5" t="s">
        <v>106</v>
      </c>
      <c r="L1" s="5" t="s">
        <v>93</v>
      </c>
    </row>
    <row r="2" spans="1:12" x14ac:dyDescent="0.25">
      <c r="A2" s="3" t="s">
        <v>75</v>
      </c>
      <c r="B2" s="3" t="s">
        <v>27</v>
      </c>
      <c r="C2" s="3" t="s">
        <v>1</v>
      </c>
      <c r="D2" s="36">
        <v>3.0715013799077373</v>
      </c>
      <c r="E2" s="36">
        <v>2.3703581407530434</v>
      </c>
      <c r="F2" s="6">
        <v>26947521.245999999</v>
      </c>
      <c r="G2" s="6">
        <v>15286952</v>
      </c>
      <c r="H2" s="6">
        <v>0.56728601716082305</v>
      </c>
      <c r="I2" s="7">
        <f t="shared" ref="I2:I14" si="0">H2*D2</f>
        <v>1.7424197845118323</v>
      </c>
      <c r="J2" s="7">
        <f>H2*E2</f>
        <v>1.3446710289125277</v>
      </c>
      <c r="K2" s="6">
        <f>I2/$I$2*100</f>
        <v>100</v>
      </c>
      <c r="L2" s="6">
        <f>J2/$J$2*100</f>
        <v>100</v>
      </c>
    </row>
    <row r="3" spans="1:12" x14ac:dyDescent="0.25">
      <c r="A3" s="3" t="s">
        <v>75</v>
      </c>
      <c r="B3" s="3" t="s">
        <v>27</v>
      </c>
      <c r="C3" s="3" t="s">
        <v>2</v>
      </c>
      <c r="D3" s="36">
        <v>2.8290499227514103</v>
      </c>
      <c r="E3" s="36">
        <v>2.2382985276232708</v>
      </c>
      <c r="F3" s="6">
        <v>28440491.726</v>
      </c>
      <c r="G3" s="6">
        <v>17036700</v>
      </c>
      <c r="H3" s="6">
        <v>0.59902972719790315</v>
      </c>
      <c r="I3" s="7">
        <f t="shared" si="0"/>
        <v>1.6946850034550263</v>
      </c>
      <c r="J3" s="7">
        <f t="shared" ref="J3:J14" si="1">H3*E3</f>
        <v>1.3408073563896361</v>
      </c>
      <c r="K3" s="6">
        <f t="shared" ref="K3:K14" si="2">I3/$I$2*100</f>
        <v>97.260431643332169</v>
      </c>
      <c r="L3" s="6">
        <f t="shared" ref="L3:L14" si="3">J3/$J$2*100</f>
        <v>99.712667824336464</v>
      </c>
    </row>
    <row r="4" spans="1:12" x14ac:dyDescent="0.25">
      <c r="A4" s="3" t="s">
        <v>75</v>
      </c>
      <c r="B4" s="3" t="s">
        <v>27</v>
      </c>
      <c r="C4" s="3" t="s">
        <v>3</v>
      </c>
      <c r="D4" s="36">
        <v>2.8559230390773478</v>
      </c>
      <c r="E4" s="36">
        <v>2.1458139465279173</v>
      </c>
      <c r="F4" s="6">
        <v>29987145.344999999</v>
      </c>
      <c r="G4" s="6">
        <v>18592020</v>
      </c>
      <c r="H4" s="6">
        <v>0.61999966272548179</v>
      </c>
      <c r="I4" s="7">
        <f t="shared" si="0"/>
        <v>1.7706713209978886</v>
      </c>
      <c r="J4" s="7">
        <f>H4*E4</f>
        <v>1.3304039231189437</v>
      </c>
      <c r="K4" s="6">
        <f>I4/$I$2*100</f>
        <v>101.62139667703391</v>
      </c>
      <c r="L4" s="6">
        <f>J4/$J$2*100</f>
        <v>98.938989129175923</v>
      </c>
    </row>
    <row r="5" spans="1:12" x14ac:dyDescent="0.25">
      <c r="A5" s="3" t="s">
        <v>75</v>
      </c>
      <c r="B5" s="3" t="s">
        <v>27</v>
      </c>
      <c r="C5" s="3" t="s">
        <v>4</v>
      </c>
      <c r="D5" s="36">
        <v>2.5663558130317945</v>
      </c>
      <c r="E5" s="36">
        <v>2.0260730304295325</v>
      </c>
      <c r="F5" s="6">
        <v>31667639.260000002</v>
      </c>
      <c r="G5" s="6">
        <v>21210252</v>
      </c>
      <c r="H5" s="6">
        <v>0.66977686040497109</v>
      </c>
      <c r="I5" s="7">
        <f t="shared" si="0"/>
        <v>1.7188857391344823</v>
      </c>
      <c r="J5" s="7">
        <f t="shared" si="1"/>
        <v>1.3570168332722776</v>
      </c>
      <c r="K5" s="6">
        <f>I5/$I$2*100</f>
        <v>98.649346983629243</v>
      </c>
      <c r="L5" s="6">
        <f t="shared" si="3"/>
        <v>100.91812823317345</v>
      </c>
    </row>
    <row r="6" spans="1:12" x14ac:dyDescent="0.25">
      <c r="A6" s="3" t="s">
        <v>75</v>
      </c>
      <c r="B6" s="3" t="s">
        <v>27</v>
      </c>
      <c r="C6" s="3" t="s">
        <v>5</v>
      </c>
      <c r="D6" s="36">
        <v>2.4524708223778742</v>
      </c>
      <c r="E6" s="36">
        <v>1.9024159910136453</v>
      </c>
      <c r="F6" s="6">
        <v>33091196.634</v>
      </c>
      <c r="G6" s="6">
        <v>24388387</v>
      </c>
      <c r="H6" s="6">
        <v>0.73700529085556921</v>
      </c>
      <c r="I6" s="7">
        <f t="shared" si="0"/>
        <v>1.8074839717614022</v>
      </c>
      <c r="J6" s="7">
        <f t="shared" si="1"/>
        <v>1.4020906507852977</v>
      </c>
      <c r="K6" s="6">
        <f t="shared" si="2"/>
        <v>103.73412812617934</v>
      </c>
      <c r="L6" s="6">
        <f t="shared" si="3"/>
        <v>104.27016129879789</v>
      </c>
    </row>
    <row r="7" spans="1:12" x14ac:dyDescent="0.25">
      <c r="A7" s="3" t="s">
        <v>75</v>
      </c>
      <c r="B7" s="3" t="s">
        <v>27</v>
      </c>
      <c r="C7" s="3" t="s">
        <v>6</v>
      </c>
      <c r="D7" s="36">
        <v>2.268682898067456</v>
      </c>
      <c r="E7" s="36">
        <v>1.7974451918118344</v>
      </c>
      <c r="F7" s="6">
        <v>33305858.050999999</v>
      </c>
      <c r="G7" s="6">
        <v>26797462</v>
      </c>
      <c r="H7" s="6">
        <v>0.80458704768890987</v>
      </c>
      <c r="I7" s="7">
        <f t="shared" si="0"/>
        <v>1.8253528750984145</v>
      </c>
      <c r="J7" s="7">
        <f t="shared" si="1"/>
        <v>1.4462011202625102</v>
      </c>
      <c r="K7" s="6">
        <f t="shared" si="2"/>
        <v>104.75965041970741</v>
      </c>
      <c r="L7" s="6">
        <f t="shared" si="3"/>
        <v>107.55055245237884</v>
      </c>
    </row>
    <row r="8" spans="1:12" x14ac:dyDescent="0.25">
      <c r="A8" s="3" t="s">
        <v>75</v>
      </c>
      <c r="B8" s="3" t="s">
        <v>27</v>
      </c>
      <c r="C8" s="3" t="s">
        <v>7</v>
      </c>
      <c r="D8" s="36">
        <v>2.1490103648500898</v>
      </c>
      <c r="E8" s="36">
        <v>1.697143982449093</v>
      </c>
      <c r="F8" s="6">
        <v>35317148.316</v>
      </c>
      <c r="G8" s="6">
        <v>32417960</v>
      </c>
      <c r="H8" s="6">
        <v>0.91790989776242615</v>
      </c>
      <c r="I8" s="7">
        <f t="shared" si="0"/>
        <v>1.9725978842899401</v>
      </c>
      <c r="J8" s="7">
        <f t="shared" si="1"/>
        <v>1.5578252594179638</v>
      </c>
      <c r="K8" s="6">
        <f>I8/$I$2*100</f>
        <v>113.21025517640091</v>
      </c>
      <c r="L8" s="6">
        <f t="shared" si="3"/>
        <v>115.85177533554953</v>
      </c>
    </row>
    <row r="9" spans="1:12" x14ac:dyDescent="0.25">
      <c r="A9" s="3" t="s">
        <v>75</v>
      </c>
      <c r="B9" s="3" t="s">
        <v>27</v>
      </c>
      <c r="C9" s="3" t="s">
        <v>8</v>
      </c>
      <c r="D9" s="36">
        <v>2.0679312007890212</v>
      </c>
      <c r="E9" s="36">
        <v>1.5949102363021266</v>
      </c>
      <c r="F9" s="6">
        <v>36213215.159999996</v>
      </c>
      <c r="G9" s="6">
        <v>33735353</v>
      </c>
      <c r="H9" s="6">
        <v>0.93157574799552822</v>
      </c>
      <c r="I9" s="7">
        <f t="shared" si="0"/>
        <v>1.9264345551783233</v>
      </c>
      <c r="J9" s="7">
        <f t="shared" si="1"/>
        <v>1.4857796963688783</v>
      </c>
      <c r="K9" s="6">
        <f t="shared" si="2"/>
        <v>110.56087472732902</v>
      </c>
      <c r="L9" s="6">
        <f t="shared" si="3"/>
        <v>110.49391742829985</v>
      </c>
    </row>
    <row r="10" spans="1:12" x14ac:dyDescent="0.25">
      <c r="A10" s="3" t="s">
        <v>75</v>
      </c>
      <c r="B10" s="3" t="s">
        <v>27</v>
      </c>
      <c r="C10" s="3" t="s">
        <v>9</v>
      </c>
      <c r="D10" s="36">
        <v>1.8600722009446564</v>
      </c>
      <c r="E10" s="36">
        <v>1.4411405406181681</v>
      </c>
      <c r="F10" s="6">
        <v>35682485.228</v>
      </c>
      <c r="G10" s="6">
        <v>34231997</v>
      </c>
      <c r="H10" s="6">
        <v>0.95935013442220096</v>
      </c>
      <c r="I10" s="7">
        <f t="shared" si="0"/>
        <v>1.7844605160112554</v>
      </c>
      <c r="J10" s="7">
        <f t="shared" si="1"/>
        <v>1.3825583713633229</v>
      </c>
      <c r="K10" s="6">
        <f t="shared" si="2"/>
        <v>102.41277858947187</v>
      </c>
      <c r="L10" s="6">
        <f t="shared" si="3"/>
        <v>102.81759193409825</v>
      </c>
    </row>
    <row r="11" spans="1:12" x14ac:dyDescent="0.25">
      <c r="A11" s="3" t="s">
        <v>75</v>
      </c>
      <c r="B11" s="3" t="s">
        <v>27</v>
      </c>
      <c r="C11" s="3" t="s">
        <v>10</v>
      </c>
      <c r="D11" s="36">
        <v>1.7449001545708254</v>
      </c>
      <c r="E11" s="36">
        <v>1.3558571273103475</v>
      </c>
      <c r="F11" s="6">
        <v>34724493.430999987</v>
      </c>
      <c r="G11" s="6">
        <v>39507526</v>
      </c>
      <c r="H11" s="6">
        <v>1.1377423281495589</v>
      </c>
      <c r="I11" s="7">
        <f t="shared" si="0"/>
        <v>1.9852467642499361</v>
      </c>
      <c r="J11" s="7">
        <f t="shared" si="1"/>
        <v>1.5426160446642476</v>
      </c>
      <c r="K11" s="6">
        <f t="shared" si="2"/>
        <v>113.9361927531221</v>
      </c>
      <c r="L11" s="6">
        <f t="shared" si="3"/>
        <v>114.72070205244205</v>
      </c>
    </row>
    <row r="12" spans="1:12" x14ac:dyDescent="0.25">
      <c r="A12" s="3" t="s">
        <v>75</v>
      </c>
      <c r="B12" s="3" t="s">
        <v>27</v>
      </c>
      <c r="C12" s="3" t="s">
        <v>11</v>
      </c>
      <c r="D12" s="36">
        <v>1.7509776243120569</v>
      </c>
      <c r="E12" s="36">
        <v>1.317005466061532</v>
      </c>
      <c r="F12" s="6">
        <v>34345940.130000003</v>
      </c>
      <c r="G12" s="6">
        <v>36907439</v>
      </c>
      <c r="H12" s="6">
        <v>1.0745793785322131</v>
      </c>
      <c r="I12" s="7">
        <f t="shared" si="0"/>
        <v>1.881564447357061</v>
      </c>
      <c r="J12" s="7">
        <f t="shared" si="1"/>
        <v>1.4152269152439287</v>
      </c>
      <c r="K12" s="6">
        <f t="shared" si="2"/>
        <v>107.98571412480904</v>
      </c>
      <c r="L12" s="6">
        <f t="shared" si="3"/>
        <v>105.24707417757497</v>
      </c>
    </row>
    <row r="13" spans="1:12" x14ac:dyDescent="0.25">
      <c r="A13" s="3" t="s">
        <v>75</v>
      </c>
      <c r="B13" s="3" t="s">
        <v>27</v>
      </c>
      <c r="C13" s="3" t="s">
        <v>12</v>
      </c>
      <c r="D13" s="36">
        <v>1.6390546156608037</v>
      </c>
      <c r="E13" s="36">
        <v>1.2694028588544886</v>
      </c>
      <c r="F13" s="6">
        <v>34959043.869000003</v>
      </c>
      <c r="G13" s="6">
        <v>39344516</v>
      </c>
      <c r="H13" s="6">
        <v>1.125445997534527</v>
      </c>
      <c r="I13" s="7">
        <f t="shared" si="0"/>
        <v>1.844667456935944</v>
      </c>
      <c r="J13" s="7">
        <f t="shared" si="1"/>
        <v>1.4286443667566702</v>
      </c>
      <c r="K13" s="6">
        <f>I13/$I$2*100</f>
        <v>105.86814230032162</v>
      </c>
      <c r="L13" s="6">
        <f t="shared" si="3"/>
        <v>106.24489827166531</v>
      </c>
    </row>
    <row r="14" spans="1:12" x14ac:dyDescent="0.25">
      <c r="A14" s="3" t="s">
        <v>75</v>
      </c>
      <c r="B14" s="3" t="s">
        <v>27</v>
      </c>
      <c r="C14" s="3" t="s">
        <v>13</v>
      </c>
      <c r="D14" s="36">
        <v>1.5217405768743517</v>
      </c>
      <c r="E14" s="36">
        <v>1.2169522182479999</v>
      </c>
      <c r="F14" s="6">
        <v>35952690.739</v>
      </c>
      <c r="G14" s="6">
        <v>43141581</v>
      </c>
      <c r="H14" s="6">
        <v>1.1999541651329531</v>
      </c>
      <c r="I14" s="7">
        <f t="shared" si="0"/>
        <v>1.8260189434722012</v>
      </c>
      <c r="J14" s="7">
        <f t="shared" si="1"/>
        <v>1.460286883054474</v>
      </c>
      <c r="K14" s="6">
        <f t="shared" si="2"/>
        <v>104.79787705026493</v>
      </c>
      <c r="L14" s="6">
        <f t="shared" si="3"/>
        <v>108.59807727362491</v>
      </c>
    </row>
    <row r="15" spans="1:12" x14ac:dyDescent="0.25">
      <c r="A15" s="3" t="s">
        <v>75</v>
      </c>
      <c r="B15" s="3" t="s">
        <v>27</v>
      </c>
      <c r="C15" s="3" t="s">
        <v>102</v>
      </c>
      <c r="D15" s="36">
        <v>1.2193199553320235</v>
      </c>
      <c r="E15" s="36">
        <v>1.1643247400000001</v>
      </c>
      <c r="F15" s="6">
        <v>36411483.676999994</v>
      </c>
      <c r="G15" s="6">
        <v>56348186</v>
      </c>
      <c r="H15" s="6">
        <v>1.547538861636484</v>
      </c>
      <c r="I15" s="7">
        <f t="shared" ref="I15:I16" si="4">H15*D15</f>
        <v>1.8869450156451681</v>
      </c>
      <c r="J15" s="7">
        <f t="shared" ref="J15:J16" si="5">H15*E15</f>
        <v>1.8018377827147953</v>
      </c>
      <c r="K15" s="6">
        <f t="shared" ref="K15:K16" si="6">I15/$I$2*100</f>
        <v>108.29451274704316</v>
      </c>
      <c r="L15" s="6">
        <f t="shared" ref="L15:L16" si="7">J15/$J$2*100</f>
        <v>133.99840882806785</v>
      </c>
    </row>
    <row r="16" spans="1:12" x14ac:dyDescent="0.25">
      <c r="A16" s="3" t="s">
        <v>75</v>
      </c>
      <c r="B16" s="3" t="s">
        <v>27</v>
      </c>
      <c r="C16" s="3" t="s">
        <v>103</v>
      </c>
      <c r="D16" s="36">
        <v>1.0401624029494931</v>
      </c>
      <c r="E16" s="36">
        <v>1.0579000000000001</v>
      </c>
      <c r="F16" s="6">
        <v>36273741.045999996</v>
      </c>
      <c r="G16" s="6">
        <v>67987725</v>
      </c>
      <c r="H16" s="6">
        <v>1.874295924255025</v>
      </c>
      <c r="I16" s="7">
        <f t="shared" si="4"/>
        <v>1.9495721524115479</v>
      </c>
      <c r="J16" s="7">
        <f t="shared" si="5"/>
        <v>1.982817658269391</v>
      </c>
      <c r="K16" s="6">
        <f t="shared" si="6"/>
        <v>111.88877500939034</v>
      </c>
      <c r="L16" s="6">
        <f t="shared" si="7"/>
        <v>147.45745358052</v>
      </c>
    </row>
    <row r="17" spans="1:12" x14ac:dyDescent="0.25">
      <c r="A17" s="3" t="s">
        <v>75</v>
      </c>
      <c r="B17" s="3" t="s">
        <v>27</v>
      </c>
      <c r="C17" s="3" t="s">
        <v>119</v>
      </c>
      <c r="D17" s="36">
        <v>1</v>
      </c>
      <c r="E17" s="36">
        <v>1</v>
      </c>
      <c r="F17" s="6">
        <v>35682103.757999986</v>
      </c>
      <c r="G17" s="6">
        <v>80043813</v>
      </c>
      <c r="H17" s="6">
        <v>2.2432481431830942</v>
      </c>
      <c r="I17" s="7">
        <f t="shared" ref="I17" si="8">H17*D17</f>
        <v>2.2432481431830942</v>
      </c>
      <c r="J17" s="7">
        <f t="shared" ref="J17" si="9">H17*E17</f>
        <v>2.2432481431830942</v>
      </c>
      <c r="K17" s="6">
        <f t="shared" ref="K17" si="10">I17/$I$2*100</f>
        <v>128.74326629685149</v>
      </c>
      <c r="L17" s="6">
        <f t="shared" ref="L17" si="11">J17/$J$2*100</f>
        <v>166.82505199783105</v>
      </c>
    </row>
    <row r="18" spans="1:12" x14ac:dyDescent="0.25">
      <c r="A18" s="24" t="s">
        <v>113</v>
      </c>
      <c r="B18" s="25"/>
      <c r="C18" s="25"/>
      <c r="D18" s="25"/>
      <c r="E18" s="25"/>
      <c r="F18" s="26">
        <f>AVERAGE(F2:F17)</f>
        <v>33687637.351000004</v>
      </c>
      <c r="G18" s="26">
        <f t="shared" ref="G18:L18" si="12">AVERAGE(G2:G17)</f>
        <v>36686116.8125</v>
      </c>
      <c r="H18" s="26">
        <f t="shared" si="12"/>
        <v>1.0630828240398542</v>
      </c>
      <c r="I18" s="26">
        <f t="shared" si="12"/>
        <v>1.8662659108558448</v>
      </c>
      <c r="J18" s="26">
        <f t="shared" si="12"/>
        <v>1.5326270021111223</v>
      </c>
      <c r="K18" s="26">
        <f t="shared" si="12"/>
        <v>107.10770891405541</v>
      </c>
      <c r="L18" s="26">
        <f t="shared" si="12"/>
        <v>113.977840613596</v>
      </c>
    </row>
    <row r="19" spans="1:12" x14ac:dyDescent="0.25">
      <c r="A19" s="24" t="s">
        <v>114</v>
      </c>
      <c r="B19" s="25"/>
      <c r="C19" s="25"/>
      <c r="D19" s="25"/>
      <c r="E19" s="25"/>
      <c r="F19" s="26">
        <f>_xlfn.STDEV.S(F2:F17)</f>
        <v>2950604.9301126641</v>
      </c>
      <c r="G19" s="26">
        <f t="shared" ref="G19:L19" si="13">_xlfn.STDEV.S(G2:G17)</f>
        <v>18249960.710685957</v>
      </c>
      <c r="H19" s="26">
        <f t="shared" si="13"/>
        <v>0.47246390143248135</v>
      </c>
      <c r="I19" s="26">
        <f t="shared" si="13"/>
        <v>0.13375229350709866</v>
      </c>
      <c r="J19" s="26">
        <f t="shared" si="13"/>
        <v>0.25868529628697012</v>
      </c>
      <c r="K19" s="26">
        <f t="shared" si="13"/>
        <v>7.6762382231886521</v>
      </c>
      <c r="L19" s="26">
        <f t="shared" si="13"/>
        <v>19.237812872058068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Índice</vt:lpstr>
      <vt:lpstr>Fontes</vt:lpstr>
      <vt:lpstr>IGP-DI</vt:lpstr>
      <vt:lpstr>IPCA</vt:lpstr>
      <vt:lpstr>Açúcar</vt:lpstr>
      <vt:lpstr>Frango</vt:lpstr>
      <vt:lpstr>Bovinos</vt:lpstr>
      <vt:lpstr>Suínos</vt:lpstr>
      <vt:lpstr>Leite</vt:lpstr>
      <vt:lpstr>Ovo</vt:lpstr>
      <vt:lpstr>Arroz</vt:lpstr>
      <vt:lpstr>Banana</vt:lpstr>
      <vt:lpstr>Batata</vt:lpstr>
      <vt:lpstr>Cacau</vt:lpstr>
      <vt:lpstr>Café</vt:lpstr>
      <vt:lpstr>Cebola</vt:lpstr>
      <vt:lpstr>Feijão</vt:lpstr>
      <vt:lpstr>Laranja</vt:lpstr>
      <vt:lpstr>Mandioca</vt:lpstr>
      <vt:lpstr>Milho</vt:lpstr>
      <vt:lpstr>Soja</vt:lpstr>
      <vt:lpstr>Tomate</vt:lpstr>
      <vt:lpstr>Trigo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Gustavo Jun</cp:lastModifiedBy>
  <dcterms:created xsi:type="dcterms:W3CDTF">2023-05-10T22:06:52Z</dcterms:created>
  <dcterms:modified xsi:type="dcterms:W3CDTF">2024-03-31T14:09:30Z</dcterms:modified>
</cp:coreProperties>
</file>