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orPastor\Dropbox\2018\Project_R\Proyecto - Lechuga\Datos\"/>
    </mc:Choice>
  </mc:AlternateContent>
  <bookViews>
    <workbookView xWindow="0" yWindow="0" windowWidth="21864" windowHeight="9396" activeTab="1"/>
  </bookViews>
  <sheets>
    <sheet name="Tabla dinámica" sheetId="3" r:id="rId1"/>
    <sheet name="Datos originales" sheetId="1" r:id="rId2"/>
  </sheets>
  <definedNames>
    <definedName name="_xlnm._FilterDatabase" localSheetId="1" hidden="1">'Datos originales'!$A$1:$S$71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2" i="1"/>
  <c r="K3" i="1"/>
  <c r="L9" i="1" l="1"/>
  <c r="L8" i="1"/>
  <c r="O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L3" i="1"/>
  <c r="L4" i="1"/>
  <c r="N4" i="1" s="1"/>
  <c r="Q4" i="1" s="1"/>
  <c r="L5" i="1"/>
  <c r="N5" i="1" s="1"/>
  <c r="Q5" i="1" s="1"/>
  <c r="L6" i="1"/>
  <c r="O6" i="1" s="1"/>
  <c r="L7" i="1"/>
  <c r="O9" i="1"/>
  <c r="L10" i="1"/>
  <c r="O10" i="1" s="1"/>
  <c r="L11" i="1"/>
  <c r="N11" i="1" s="1"/>
  <c r="L12" i="1"/>
  <c r="O12" i="1" s="1"/>
  <c r="L13" i="1"/>
  <c r="N13" i="1" s="1"/>
  <c r="R13" i="1" s="1"/>
  <c r="L14" i="1"/>
  <c r="O14" i="1" s="1"/>
  <c r="L15" i="1"/>
  <c r="L16" i="1"/>
  <c r="N16" i="1" s="1"/>
  <c r="L17" i="1"/>
  <c r="O17" i="1" s="1"/>
  <c r="L18" i="1"/>
  <c r="O18" i="1" s="1"/>
  <c r="L19" i="1"/>
  <c r="N19" i="1" s="1"/>
  <c r="L20" i="1"/>
  <c r="O20" i="1" s="1"/>
  <c r="L21" i="1"/>
  <c r="N21" i="1" s="1"/>
  <c r="Q21" i="1" s="1"/>
  <c r="L22" i="1"/>
  <c r="N22" i="1" s="1"/>
  <c r="Q22" i="1" s="1"/>
  <c r="L23" i="1"/>
  <c r="L24" i="1"/>
  <c r="N24" i="1" s="1"/>
  <c r="P24" i="1" s="1"/>
  <c r="L25" i="1"/>
  <c r="O25" i="1" s="1"/>
  <c r="L26" i="1"/>
  <c r="O26" i="1" s="1"/>
  <c r="L27" i="1"/>
  <c r="N27" i="1" s="1"/>
  <c r="L28" i="1"/>
  <c r="O28" i="1" s="1"/>
  <c r="L29" i="1"/>
  <c r="N29" i="1" s="1"/>
  <c r="R29" i="1" s="1"/>
  <c r="L30" i="1"/>
  <c r="L31" i="1"/>
  <c r="L32" i="1"/>
  <c r="N32" i="1" s="1"/>
  <c r="Q32" i="1" s="1"/>
  <c r="L33" i="1"/>
  <c r="O33" i="1" s="1"/>
  <c r="L34" i="1"/>
  <c r="O34" i="1" s="1"/>
  <c r="L35" i="1"/>
  <c r="N35" i="1" s="1"/>
  <c r="L36" i="1"/>
  <c r="O36" i="1" s="1"/>
  <c r="L37" i="1"/>
  <c r="N37" i="1" s="1"/>
  <c r="Q37" i="1" s="1"/>
  <c r="L38" i="1"/>
  <c r="N38" i="1" s="1"/>
  <c r="Q38" i="1" s="1"/>
  <c r="L39" i="1"/>
  <c r="L40" i="1"/>
  <c r="N40" i="1" s="1"/>
  <c r="P40" i="1" s="1"/>
  <c r="L41" i="1"/>
  <c r="O41" i="1" s="1"/>
  <c r="L42" i="1"/>
  <c r="O42" i="1" s="1"/>
  <c r="L43" i="1"/>
  <c r="N43" i="1" s="1"/>
  <c r="L44" i="1"/>
  <c r="O44" i="1" s="1"/>
  <c r="L45" i="1"/>
  <c r="N45" i="1" s="1"/>
  <c r="R45" i="1" s="1"/>
  <c r="L46" i="1"/>
  <c r="N46" i="1" s="1"/>
  <c r="Q46" i="1" s="1"/>
  <c r="L47" i="1"/>
  <c r="L48" i="1"/>
  <c r="O48" i="1" s="1"/>
  <c r="L49" i="1"/>
  <c r="O49" i="1" s="1"/>
  <c r="L50" i="1"/>
  <c r="O50" i="1" s="1"/>
  <c r="L51" i="1"/>
  <c r="N51" i="1" s="1"/>
  <c r="L52" i="1"/>
  <c r="O52" i="1" s="1"/>
  <c r="L53" i="1"/>
  <c r="N53" i="1" s="1"/>
  <c r="Q53" i="1" s="1"/>
  <c r="L54" i="1"/>
  <c r="N54" i="1" s="1"/>
  <c r="Q54" i="1" s="1"/>
  <c r="L55" i="1"/>
  <c r="L56" i="1"/>
  <c r="O56" i="1" s="1"/>
  <c r="L57" i="1"/>
  <c r="O57" i="1" s="1"/>
  <c r="L58" i="1"/>
  <c r="O58" i="1" s="1"/>
  <c r="L59" i="1"/>
  <c r="N59" i="1" s="1"/>
  <c r="L60" i="1"/>
  <c r="N60" i="1" s="1"/>
  <c r="R60" i="1" s="1"/>
  <c r="L61" i="1"/>
  <c r="N61" i="1" s="1"/>
  <c r="L62" i="1"/>
  <c r="N62" i="1" s="1"/>
  <c r="Q62" i="1" s="1"/>
  <c r="L63" i="1"/>
  <c r="L64" i="1"/>
  <c r="N64" i="1" s="1"/>
  <c r="Q64" i="1" s="1"/>
  <c r="L65" i="1"/>
  <c r="O65" i="1" s="1"/>
  <c r="L66" i="1"/>
  <c r="O66" i="1" s="1"/>
  <c r="L67" i="1"/>
  <c r="O67" i="1" s="1"/>
  <c r="L68" i="1"/>
  <c r="O68" i="1" s="1"/>
  <c r="L69" i="1"/>
  <c r="N69" i="1" s="1"/>
  <c r="L70" i="1"/>
  <c r="N70" i="1" s="1"/>
  <c r="L71" i="1"/>
  <c r="K4" i="1"/>
  <c r="M4" i="1" s="1"/>
  <c r="K5" i="1"/>
  <c r="K6" i="1"/>
  <c r="K7" i="1"/>
  <c r="K8" i="1"/>
  <c r="K9" i="1"/>
  <c r="K10" i="1"/>
  <c r="K11" i="1"/>
  <c r="K12" i="1"/>
  <c r="K13" i="1"/>
  <c r="K14" i="1"/>
  <c r="K15" i="1"/>
  <c r="K16" i="1"/>
  <c r="M16" i="1" s="1"/>
  <c r="K17" i="1"/>
  <c r="K18" i="1"/>
  <c r="K19" i="1"/>
  <c r="K20" i="1"/>
  <c r="K21" i="1"/>
  <c r="K22" i="1"/>
  <c r="K23" i="1"/>
  <c r="K24" i="1"/>
  <c r="M24" i="1" s="1"/>
  <c r="K25" i="1"/>
  <c r="K26" i="1"/>
  <c r="K27" i="1"/>
  <c r="K28" i="1"/>
  <c r="K29" i="1"/>
  <c r="K30" i="1"/>
  <c r="K31" i="1"/>
  <c r="K32" i="1"/>
  <c r="M32" i="1" s="1"/>
  <c r="K33" i="1"/>
  <c r="K34" i="1"/>
  <c r="K35" i="1"/>
  <c r="K36" i="1"/>
  <c r="K37" i="1"/>
  <c r="K38" i="1"/>
  <c r="K39" i="1"/>
  <c r="K40" i="1"/>
  <c r="M40" i="1" s="1"/>
  <c r="K41" i="1"/>
  <c r="K42" i="1"/>
  <c r="K43" i="1"/>
  <c r="K44" i="1"/>
  <c r="K45" i="1"/>
  <c r="K46" i="1"/>
  <c r="M46" i="1" s="1"/>
  <c r="K47" i="1"/>
  <c r="K48" i="1"/>
  <c r="M48" i="1" s="1"/>
  <c r="K49" i="1"/>
  <c r="K50" i="1"/>
  <c r="K51" i="1"/>
  <c r="K52" i="1"/>
  <c r="K53" i="1"/>
  <c r="K54" i="1"/>
  <c r="K55" i="1"/>
  <c r="K56" i="1"/>
  <c r="M56" i="1" s="1"/>
  <c r="K57" i="1"/>
  <c r="K58" i="1"/>
  <c r="K59" i="1"/>
  <c r="K60" i="1"/>
  <c r="K61" i="1"/>
  <c r="K62" i="1"/>
  <c r="K63" i="1"/>
  <c r="K64" i="1"/>
  <c r="M64" i="1" s="1"/>
  <c r="K65" i="1"/>
  <c r="K66" i="1"/>
  <c r="K67" i="1"/>
  <c r="K68" i="1"/>
  <c r="K69" i="1"/>
  <c r="K70" i="1"/>
  <c r="K71" i="1"/>
  <c r="N2" i="1"/>
  <c r="R2" i="1" s="1"/>
  <c r="L2" i="1"/>
  <c r="O2" i="1" s="1"/>
  <c r="K2" i="1"/>
  <c r="M60" i="1" l="1"/>
  <c r="M44" i="1"/>
  <c r="M36" i="1"/>
  <c r="M20" i="1"/>
  <c r="M12" i="1"/>
  <c r="N20" i="1"/>
  <c r="Q20" i="1" s="1"/>
  <c r="O62" i="1"/>
  <c r="N44" i="1"/>
  <c r="Q44" i="1" s="1"/>
  <c r="M68" i="1"/>
  <c r="M52" i="1"/>
  <c r="M28" i="1"/>
  <c r="N36" i="1"/>
  <c r="Q36" i="1" s="1"/>
  <c r="M30" i="1"/>
  <c r="O4" i="1"/>
  <c r="M7" i="1"/>
  <c r="M22" i="1"/>
  <c r="N30" i="1"/>
  <c r="Q30" i="1" s="1"/>
  <c r="O54" i="1"/>
  <c r="M14" i="1"/>
  <c r="N28" i="1"/>
  <c r="Q28" i="1" s="1"/>
  <c r="O46" i="1"/>
  <c r="N68" i="1"/>
  <c r="R68" i="1" s="1"/>
  <c r="O30" i="1"/>
  <c r="P2" i="1"/>
  <c r="N67" i="1"/>
  <c r="R67" i="1" s="1"/>
  <c r="N14" i="1"/>
  <c r="Q14" i="1" s="1"/>
  <c r="O24" i="1"/>
  <c r="N52" i="1"/>
  <c r="Q52" i="1" s="1"/>
  <c r="N12" i="1"/>
  <c r="Q12" i="1" s="1"/>
  <c r="O22" i="1"/>
  <c r="M62" i="1"/>
  <c r="N6" i="1"/>
  <c r="Q6" i="1" s="1"/>
  <c r="M54" i="1"/>
  <c r="Q16" i="1"/>
  <c r="P16" i="1"/>
  <c r="N58" i="1"/>
  <c r="R58" i="1" s="1"/>
  <c r="N26" i="1"/>
  <c r="P26" i="1" s="1"/>
  <c r="O40" i="1"/>
  <c r="M66" i="1"/>
  <c r="M58" i="1"/>
  <c r="M50" i="1"/>
  <c r="M42" i="1"/>
  <c r="M34" i="1"/>
  <c r="M26" i="1"/>
  <c r="M18" i="1"/>
  <c r="M10" i="1"/>
  <c r="M63" i="1"/>
  <c r="M55" i="1"/>
  <c r="M47" i="1"/>
  <c r="M39" i="1"/>
  <c r="M31" i="1"/>
  <c r="M23" i="1"/>
  <c r="M15" i="1"/>
  <c r="M38" i="1"/>
  <c r="N56" i="1"/>
  <c r="P56" i="1" s="1"/>
  <c r="N8" i="1"/>
  <c r="Q8" i="1" s="1"/>
  <c r="O60" i="1"/>
  <c r="O38" i="1"/>
  <c r="O16" i="1"/>
  <c r="N42" i="1"/>
  <c r="R42" i="1" s="1"/>
  <c r="N10" i="1"/>
  <c r="P10" i="1" s="1"/>
  <c r="M8" i="1"/>
  <c r="O32" i="1"/>
  <c r="N34" i="1"/>
  <c r="P34" i="1" s="1"/>
  <c r="N18" i="1"/>
  <c r="R18" i="1" s="1"/>
  <c r="Q60" i="1"/>
  <c r="N50" i="1"/>
  <c r="P50" i="1" s="1"/>
  <c r="M70" i="1"/>
  <c r="M6" i="1"/>
  <c r="N48" i="1"/>
  <c r="Q48" i="1" s="1"/>
  <c r="O70" i="1"/>
  <c r="O64" i="1"/>
  <c r="Q51" i="1"/>
  <c r="R51" i="1"/>
  <c r="P51" i="1"/>
  <c r="Q27" i="1"/>
  <c r="R27" i="1"/>
  <c r="P27" i="1"/>
  <c r="Q59" i="1"/>
  <c r="P59" i="1"/>
  <c r="R59" i="1"/>
  <c r="Q11" i="1"/>
  <c r="R11" i="1"/>
  <c r="P11" i="1"/>
  <c r="Q43" i="1"/>
  <c r="P43" i="1"/>
  <c r="R43" i="1"/>
  <c r="P70" i="1"/>
  <c r="Q70" i="1"/>
  <c r="R70" i="1"/>
  <c r="R61" i="1"/>
  <c r="P61" i="1"/>
  <c r="Q35" i="1"/>
  <c r="P35" i="1"/>
  <c r="R35" i="1"/>
  <c r="R69" i="1"/>
  <c r="P69" i="1"/>
  <c r="Q19" i="1"/>
  <c r="P19" i="1"/>
  <c r="R19" i="1"/>
  <c r="Q2" i="1"/>
  <c r="M69" i="1"/>
  <c r="M61" i="1"/>
  <c r="M53" i="1"/>
  <c r="M45" i="1"/>
  <c r="M37" i="1"/>
  <c r="M29" i="1"/>
  <c r="M21" i="1"/>
  <c r="M13" i="1"/>
  <c r="M5" i="1"/>
  <c r="N66" i="1"/>
  <c r="Q66" i="1" s="1"/>
  <c r="N57" i="1"/>
  <c r="Q57" i="1" s="1"/>
  <c r="N49" i="1"/>
  <c r="N41" i="1"/>
  <c r="Q41" i="1" s="1"/>
  <c r="N33" i="1"/>
  <c r="Q33" i="1" s="1"/>
  <c r="N25" i="1"/>
  <c r="Q25" i="1" s="1"/>
  <c r="N17" i="1"/>
  <c r="Q17" i="1" s="1"/>
  <c r="N9" i="1"/>
  <c r="Q9" i="1" s="1"/>
  <c r="O71" i="1"/>
  <c r="O63" i="1"/>
  <c r="O55" i="1"/>
  <c r="O47" i="1"/>
  <c r="O39" i="1"/>
  <c r="O31" i="1"/>
  <c r="O23" i="1"/>
  <c r="O15" i="1"/>
  <c r="O7" i="1"/>
  <c r="Q69" i="1"/>
  <c r="P67" i="1"/>
  <c r="N65" i="1"/>
  <c r="M67" i="1"/>
  <c r="M59" i="1"/>
  <c r="M51" i="1"/>
  <c r="M43" i="1"/>
  <c r="M35" i="1"/>
  <c r="M27" i="1"/>
  <c r="M19" i="1"/>
  <c r="M11" i="1"/>
  <c r="M3" i="1"/>
  <c r="N55" i="1"/>
  <c r="P55" i="1" s="1"/>
  <c r="N47" i="1"/>
  <c r="P47" i="1" s="1"/>
  <c r="N39" i="1"/>
  <c r="P39" i="1" s="1"/>
  <c r="N31" i="1"/>
  <c r="P31" i="1" s="1"/>
  <c r="N23" i="1"/>
  <c r="P23" i="1" s="1"/>
  <c r="N15" i="1"/>
  <c r="P15" i="1" s="1"/>
  <c r="N7" i="1"/>
  <c r="P7" i="1" s="1"/>
  <c r="O69" i="1"/>
  <c r="O61" i="1"/>
  <c r="O53" i="1"/>
  <c r="O45" i="1"/>
  <c r="O37" i="1"/>
  <c r="O29" i="1"/>
  <c r="O21" i="1"/>
  <c r="O13" i="1"/>
  <c r="O5" i="1"/>
  <c r="Q67" i="1"/>
  <c r="R44" i="1"/>
  <c r="N63" i="1"/>
  <c r="P63" i="1" s="1"/>
  <c r="P44" i="1"/>
  <c r="N71" i="1"/>
  <c r="Q71" i="1" s="1"/>
  <c r="M2" i="1"/>
  <c r="M65" i="1"/>
  <c r="M57" i="1"/>
  <c r="M49" i="1"/>
  <c r="M41" i="1"/>
  <c r="M33" i="1"/>
  <c r="M25" i="1"/>
  <c r="M17" i="1"/>
  <c r="M9" i="1"/>
  <c r="O59" i="1"/>
  <c r="O51" i="1"/>
  <c r="O43" i="1"/>
  <c r="O35" i="1"/>
  <c r="O27" i="1"/>
  <c r="O19" i="1"/>
  <c r="O11" i="1"/>
  <c r="O3" i="1"/>
  <c r="P4" i="1"/>
  <c r="Q61" i="1"/>
  <c r="R36" i="1"/>
  <c r="R4" i="1"/>
  <c r="P60" i="1"/>
  <c r="M71" i="1"/>
  <c r="N3" i="1"/>
  <c r="Q3" i="1" s="1"/>
  <c r="P36" i="1"/>
  <c r="P64" i="1"/>
  <c r="P32" i="1"/>
  <c r="Q45" i="1"/>
  <c r="Q29" i="1"/>
  <c r="Q13" i="1"/>
  <c r="P62" i="1"/>
  <c r="P54" i="1"/>
  <c r="P46" i="1"/>
  <c r="P38" i="1"/>
  <c r="P30" i="1"/>
  <c r="P22" i="1"/>
  <c r="P14" i="1"/>
  <c r="R64" i="1"/>
  <c r="R56" i="1"/>
  <c r="R48" i="1"/>
  <c r="R40" i="1"/>
  <c r="R32" i="1"/>
  <c r="R24" i="1"/>
  <c r="R16" i="1"/>
  <c r="P45" i="1"/>
  <c r="P37" i="1"/>
  <c r="P29" i="1"/>
  <c r="P21" i="1"/>
  <c r="P5" i="1"/>
  <c r="Q58" i="1"/>
  <c r="Q18" i="1"/>
  <c r="P53" i="1"/>
  <c r="P13" i="1"/>
  <c r="Q65" i="1"/>
  <c r="Q49" i="1"/>
  <c r="R62" i="1"/>
  <c r="R54" i="1"/>
  <c r="R46" i="1"/>
  <c r="R38" i="1"/>
  <c r="R30" i="1"/>
  <c r="R22" i="1"/>
  <c r="R14" i="1"/>
  <c r="R6" i="1"/>
  <c r="Q56" i="1"/>
  <c r="Q40" i="1"/>
  <c r="Q24" i="1"/>
  <c r="R53" i="1"/>
  <c r="R37" i="1"/>
  <c r="R21" i="1"/>
  <c r="R5" i="1"/>
  <c r="P18" i="1"/>
  <c r="Q39" i="1"/>
  <c r="Q7" i="1"/>
  <c r="P68" i="1" l="1"/>
  <c r="Q55" i="1"/>
  <c r="P48" i="1"/>
  <c r="P20" i="1"/>
  <c r="P6" i="1"/>
  <c r="R39" i="1"/>
  <c r="P8" i="1"/>
  <c r="R20" i="1"/>
  <c r="Q50" i="1"/>
  <c r="R28" i="1"/>
  <c r="R12" i="1"/>
  <c r="R52" i="1"/>
  <c r="P52" i="1"/>
  <c r="P12" i="1"/>
  <c r="Q10" i="1"/>
  <c r="P28" i="1"/>
  <c r="P42" i="1"/>
  <c r="Q26" i="1"/>
  <c r="R50" i="1"/>
  <c r="Q68" i="1"/>
  <c r="P58" i="1"/>
  <c r="Q42" i="1"/>
  <c r="Q47" i="1"/>
  <c r="R8" i="1"/>
  <c r="R10" i="1"/>
  <c r="Q34" i="1"/>
  <c r="R7" i="1"/>
  <c r="R26" i="1"/>
  <c r="R15" i="1"/>
  <c r="R34" i="1"/>
  <c r="R23" i="1"/>
  <c r="Q63" i="1"/>
  <c r="R31" i="1"/>
  <c r="R25" i="1"/>
  <c r="P25" i="1"/>
  <c r="R47" i="1"/>
  <c r="Q15" i="1"/>
  <c r="R41" i="1"/>
  <c r="P41" i="1"/>
  <c r="Q23" i="1"/>
  <c r="R55" i="1"/>
  <c r="R3" i="1"/>
  <c r="P3" i="1"/>
  <c r="P71" i="1"/>
  <c r="R71" i="1"/>
  <c r="R49" i="1"/>
  <c r="P49" i="1"/>
  <c r="R33" i="1"/>
  <c r="P33" i="1"/>
  <c r="Q31" i="1"/>
  <c r="R63" i="1"/>
  <c r="R65" i="1"/>
  <c r="P65" i="1"/>
  <c r="R57" i="1"/>
  <c r="P57" i="1"/>
  <c r="R66" i="1"/>
  <c r="P66" i="1"/>
  <c r="R9" i="1"/>
  <c r="P9" i="1"/>
  <c r="R17" i="1"/>
  <c r="P17" i="1"/>
</calcChain>
</file>

<file path=xl/sharedStrings.xml><?xml version="1.0" encoding="utf-8"?>
<sst xmlns="http://schemas.openxmlformats.org/spreadsheetml/2006/main" count="21" uniqueCount="21">
  <si>
    <t>n</t>
  </si>
  <si>
    <t>n.hojas.inicial</t>
  </si>
  <si>
    <t>n.hojas.final</t>
  </si>
  <si>
    <t>Raiz.g</t>
  </si>
  <si>
    <t>hojas.g</t>
  </si>
  <si>
    <t>tallo.g</t>
  </si>
  <si>
    <t>AFS.area.cm2</t>
  </si>
  <si>
    <t>AFS.masa.g</t>
  </si>
  <si>
    <t>raiz.total</t>
  </si>
  <si>
    <t>hojas.total.g</t>
  </si>
  <si>
    <t>hojas.area.cm2</t>
  </si>
  <si>
    <t>hojas.total</t>
  </si>
  <si>
    <t>tallo.total</t>
  </si>
  <si>
    <t>raiz/parte.area</t>
  </si>
  <si>
    <t>total.g</t>
  </si>
  <si>
    <t>Tratamiento</t>
  </si>
  <si>
    <t>AFS.cm2.mg</t>
  </si>
  <si>
    <t>Etiquetas de fila</t>
  </si>
  <si>
    <t>c.hojas</t>
  </si>
  <si>
    <t>Promedio de c.hojas</t>
  </si>
  <si>
    <t>raiz.area.hojas.mg.cm2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</si>
</sst>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[Lechuga_database_rev_JPPM.xlsx]Tabla dinámica!Tabla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dinámica'!$A$4:$A$8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'Tabla dinámica'!$B$4:$B$8</c:f>
              <c:numCache>
                <c:formatCode>General</c:formatCode>
                <c:ptCount val="5"/>
                <c:pt idx="0">
                  <c:v>6.1428571428571432</c:v>
                </c:pt>
                <c:pt idx="1">
                  <c:v>5.1428571428571432</c:v>
                </c:pt>
                <c:pt idx="2">
                  <c:v>4.5714285714285712</c:v>
                </c:pt>
                <c:pt idx="3">
                  <c:v>3</c:v>
                </c:pt>
                <c:pt idx="4">
                  <c:v>2.3571428571428572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6175952"/>
        <c:axId val="-886167248"/>
      </c:barChart>
      <c:catAx>
        <c:axId val="-8861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86167248"/>
        <c:crosses val="autoZero"/>
        <c:auto val="1"/>
        <c:lblAlgn val="ctr"/>
        <c:lblOffset val="100"/>
        <c:noMultiLvlLbl val="0"/>
      </c:catAx>
      <c:valAx>
        <c:axId val="-8861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861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originales'!$L$1</c:f>
              <c:strCache>
                <c:ptCount val="1"/>
                <c:pt idx="0">
                  <c:v>hojas.total.g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originales'!$H$2:$H$15</c:f>
              <c:numCache>
                <c:formatCode>0.0000</c:formatCode>
                <c:ptCount val="14"/>
                <c:pt idx="0">
                  <c:v>0.1152</c:v>
                </c:pt>
                <c:pt idx="1">
                  <c:v>4.2599999999999999E-2</c:v>
                </c:pt>
                <c:pt idx="2">
                  <c:v>9.4799999999999995E-2</c:v>
                </c:pt>
                <c:pt idx="3">
                  <c:v>0.10290000000000001</c:v>
                </c:pt>
                <c:pt idx="4">
                  <c:v>6.9099999999999995E-2</c:v>
                </c:pt>
                <c:pt idx="5">
                  <c:v>5.5199999999999999E-2</c:v>
                </c:pt>
                <c:pt idx="6">
                  <c:v>6.7000000000000004E-2</c:v>
                </c:pt>
                <c:pt idx="7">
                  <c:v>7.1199999999999999E-2</c:v>
                </c:pt>
                <c:pt idx="8">
                  <c:v>0.1053</c:v>
                </c:pt>
                <c:pt idx="9">
                  <c:v>9.5899999999999999E-2</c:v>
                </c:pt>
                <c:pt idx="10">
                  <c:v>8.5999999999999993E-2</c:v>
                </c:pt>
                <c:pt idx="11">
                  <c:v>8.2299999999999998E-2</c:v>
                </c:pt>
                <c:pt idx="12">
                  <c:v>7.3800000000000004E-2</c:v>
                </c:pt>
                <c:pt idx="13">
                  <c:v>5.0999999999999997E-2</c:v>
                </c:pt>
              </c:numCache>
            </c:numRef>
          </c:xVal>
          <c:yVal>
            <c:numRef>
              <c:f>'Datos originales'!$L$2:$L$15</c:f>
              <c:numCache>
                <c:formatCode>0.0000</c:formatCode>
                <c:ptCount val="14"/>
                <c:pt idx="0">
                  <c:v>0.52629999999999999</c:v>
                </c:pt>
                <c:pt idx="1">
                  <c:v>0.31430000000000002</c:v>
                </c:pt>
                <c:pt idx="2">
                  <c:v>0.50959999999999994</c:v>
                </c:pt>
                <c:pt idx="3">
                  <c:v>0.49719999999999998</c:v>
                </c:pt>
                <c:pt idx="4">
                  <c:v>0.38200000000000001</c:v>
                </c:pt>
                <c:pt idx="5">
                  <c:v>0.37290000000000001</c:v>
                </c:pt>
                <c:pt idx="6">
                  <c:v>0.27839999999999998</c:v>
                </c:pt>
                <c:pt idx="7">
                  <c:v>0.1988</c:v>
                </c:pt>
                <c:pt idx="8">
                  <c:v>0.45999999999999996</c:v>
                </c:pt>
                <c:pt idx="9">
                  <c:v>0.4335</c:v>
                </c:pt>
                <c:pt idx="10">
                  <c:v>0.4824</c:v>
                </c:pt>
                <c:pt idx="11">
                  <c:v>0.47610000000000002</c:v>
                </c:pt>
                <c:pt idx="12">
                  <c:v>0.38169999999999998</c:v>
                </c:pt>
                <c:pt idx="13">
                  <c:v>0.27600000000000002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'Datos originales'!$L$1</c:f>
              <c:strCache>
                <c:ptCount val="1"/>
                <c:pt idx="0">
                  <c:v>hojas.total.g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originales'!$H$2:$H$15</c:f>
              <c:numCache>
                <c:formatCode>0.0000</c:formatCode>
                <c:ptCount val="14"/>
                <c:pt idx="0">
                  <c:v>0.1152</c:v>
                </c:pt>
                <c:pt idx="1">
                  <c:v>4.2599999999999999E-2</c:v>
                </c:pt>
                <c:pt idx="2">
                  <c:v>9.4799999999999995E-2</c:v>
                </c:pt>
                <c:pt idx="3">
                  <c:v>0.10290000000000001</c:v>
                </c:pt>
                <c:pt idx="4">
                  <c:v>6.9099999999999995E-2</c:v>
                </c:pt>
                <c:pt idx="5">
                  <c:v>5.5199999999999999E-2</c:v>
                </c:pt>
                <c:pt idx="6">
                  <c:v>6.7000000000000004E-2</c:v>
                </c:pt>
                <c:pt idx="7">
                  <c:v>7.1199999999999999E-2</c:v>
                </c:pt>
                <c:pt idx="8">
                  <c:v>0.1053</c:v>
                </c:pt>
                <c:pt idx="9">
                  <c:v>9.5899999999999999E-2</c:v>
                </c:pt>
                <c:pt idx="10">
                  <c:v>8.5999999999999993E-2</c:v>
                </c:pt>
                <c:pt idx="11">
                  <c:v>8.2299999999999998E-2</c:v>
                </c:pt>
                <c:pt idx="12">
                  <c:v>7.3800000000000004E-2</c:v>
                </c:pt>
                <c:pt idx="13">
                  <c:v>5.0999999999999997E-2</c:v>
                </c:pt>
              </c:numCache>
            </c:numRef>
          </c:xVal>
          <c:yVal>
            <c:numRef>
              <c:f>'Datos originales'!$L$2:$L$15</c:f>
              <c:numCache>
                <c:formatCode>0.0000</c:formatCode>
                <c:ptCount val="14"/>
                <c:pt idx="0">
                  <c:v>0.52629999999999999</c:v>
                </c:pt>
                <c:pt idx="1">
                  <c:v>0.31430000000000002</c:v>
                </c:pt>
                <c:pt idx="2">
                  <c:v>0.50959999999999994</c:v>
                </c:pt>
                <c:pt idx="3">
                  <c:v>0.49719999999999998</c:v>
                </c:pt>
                <c:pt idx="4">
                  <c:v>0.38200000000000001</c:v>
                </c:pt>
                <c:pt idx="5">
                  <c:v>0.37290000000000001</c:v>
                </c:pt>
                <c:pt idx="6">
                  <c:v>0.27839999999999998</c:v>
                </c:pt>
                <c:pt idx="7">
                  <c:v>0.1988</c:v>
                </c:pt>
                <c:pt idx="8">
                  <c:v>0.45999999999999996</c:v>
                </c:pt>
                <c:pt idx="9">
                  <c:v>0.4335</c:v>
                </c:pt>
                <c:pt idx="10">
                  <c:v>0.4824</c:v>
                </c:pt>
                <c:pt idx="11">
                  <c:v>0.47610000000000002</c:v>
                </c:pt>
                <c:pt idx="12">
                  <c:v>0.38169999999999998</c:v>
                </c:pt>
                <c:pt idx="13">
                  <c:v>0.27600000000000002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297248"/>
        <c:axId val="-798296704"/>
      </c:scatterChart>
      <c:valAx>
        <c:axId val="-7982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98296704"/>
        <c:crosses val="autoZero"/>
        <c:crossBetween val="midCat"/>
      </c:valAx>
      <c:valAx>
        <c:axId val="-798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982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0</xdr:row>
      <xdr:rowOff>64770</xdr:rowOff>
    </xdr:from>
    <xdr:to>
      <xdr:col>9</xdr:col>
      <xdr:colOff>300990</xdr:colOff>
      <xdr:row>15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71</xdr:row>
      <xdr:rowOff>129546</xdr:rowOff>
    </xdr:from>
    <xdr:to>
      <xdr:col>14</xdr:col>
      <xdr:colOff>640080</xdr:colOff>
      <xdr:row>86</xdr:row>
      <xdr:rowOff>129540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ior Pastor Pérez Molina" refreshedDate="43385.690564699071" createdVersion="5" refreshedVersion="5" minRefreshableVersion="3" recordCount="70">
  <cacheSource type="worksheet">
    <worksheetSource ref="A1:S71" sheet="Datos originales"/>
  </cacheSource>
  <cacheFields count="20">
    <cacheField name="n" numFmtId="0">
      <sharedItems containsSemiMixedTypes="0" containsString="0" containsNumber="1" containsInteger="1" minValue="1" maxValue="14"/>
    </cacheField>
    <cacheField name="Tratamiento" numFmtId="0">
      <sharedItems containsSemiMixedTypes="0" containsString="0" containsNumber="1" containsInteger="1" minValue="0" maxValue="100" count="5">
        <n v="0"/>
        <n v="25"/>
        <n v="50"/>
        <n v="75"/>
        <n v="100"/>
      </sharedItems>
    </cacheField>
    <cacheField name="n.hojas.inicial" numFmtId="0">
      <sharedItems containsSemiMixedTypes="0" containsString="0" containsNumber="1" containsInteger="1" minValue="5" maxValue="5"/>
    </cacheField>
    <cacheField name="n.hojas.final" numFmtId="0">
      <sharedItems containsSemiMixedTypes="0" containsString="0" containsNumber="1" containsInteger="1" minValue="6" maxValue="13"/>
    </cacheField>
    <cacheField name="c.hojas" numFmtId="0">
      <sharedItems containsSemiMixedTypes="0" containsString="0" containsNumber="1" containsInteger="1" minValue="1" maxValue="8"/>
    </cacheField>
    <cacheField name="Raiz.g" numFmtId="164">
      <sharedItems containsSemiMixedTypes="0" containsString="0" containsNumber="1" minValue="2.4799999999999999E-2" maxValue="0.1482"/>
    </cacheField>
    <cacheField name="hojas.g" numFmtId="164">
      <sharedItems containsSemiMixedTypes="0" containsString="0" containsNumber="1" minValue="7.4499999999999997E-2" maxValue="0.51919999999999999"/>
    </cacheField>
    <cacheField name="tallo.g" numFmtId="164">
      <sharedItems containsSemiMixedTypes="0" containsString="0" containsNumber="1" minValue="1.09E-2" maxValue="0.1376"/>
    </cacheField>
    <cacheField name="AFS.area.cm2" numFmtId="0">
      <sharedItems containsSemiMixedTypes="0" containsString="0" containsNumber="1" containsInteger="1" minValue="1" maxValue="16"/>
    </cacheField>
    <cacheField name="AFS.masa.g" numFmtId="164">
      <sharedItems containsSemiMixedTypes="0" containsString="0" containsNumber="1" minValue="6.9999999999999999E-4" maxValue="1.6799999999999999E-2"/>
    </cacheField>
    <cacheField name="AFS.cm2.mg" numFmtId="0">
      <sharedItems containsSemiMixedTypes="0" containsString="0" containsNumber="1" minValue="0.3125" maxValue="8"/>
    </cacheField>
    <cacheField name="hojas.total.g" numFmtId="164">
      <sharedItems containsSemiMixedTypes="0" containsString="0" containsNumber="1" minValue="7.5700000000000003E-2" maxValue="0.52629999999999999"/>
    </cacheField>
    <cacheField name="hojas.area.cm2" numFmtId="0">
      <sharedItems containsSemiMixedTypes="0" containsString="0" containsNumber="1" minValue="34.586206896551722" maxValue="3504.7619047619041"/>
    </cacheField>
    <cacheField name="total.g" numFmtId="164">
      <sharedItems containsSemiMixedTypes="0" containsString="0" containsNumber="1" minValue="0.1482" maxValue="0.71029999999999993"/>
    </cacheField>
    <cacheField name="raiz/parte.area" numFmtId="0">
      <sharedItems containsSemiMixedTypes="0" containsString="0" containsNumber="1" minValue="5.8074123097286573E-2" maxValue="0.67366526694661055"/>
    </cacheField>
    <cacheField name="raiz.total" numFmtId="0">
      <sharedItems containsSemiMixedTypes="0" containsString="0" containsNumber="1" minValue="5.4886630179827992E-2" maxValue="0.40250896057347668"/>
    </cacheField>
    <cacheField name="hojas.total" numFmtId="0">
      <sharedItems containsSemiMixedTypes="0" containsString="0" containsNumber="1" minValue="0.48029134532990575" maxValue="0.82342153523709727"/>
    </cacheField>
    <cacheField name="tallo.total" numFmtId="0">
      <sharedItems containsSemiMixedTypes="0" containsString="0" containsNumber="1" minValue="5.2904180540140587E-2" maxValue="0.3000324359390204"/>
    </cacheField>
    <cacheField name="raiz.area.hojas" numFmtId="0">
      <sharedItems containsSemiMixedTypes="0" containsString="0" containsNumber="1" minValue="9.8631880369074121E-6" maxValue="1.8515772870662463E-3"/>
    </cacheField>
    <cacheField name="Verficacion" numFmtId="0">
      <sharedItems containsSemiMixedTypes="0" containsString="0" containsNumber="1" minValue="0.99999999999999989" maxValue="1.00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"/>
    <x v="0"/>
    <n v="5"/>
    <n v="12"/>
    <n v="7"/>
    <n v="6.88E-2"/>
    <n v="0.51919999999999999"/>
    <n v="0.1152"/>
    <n v="16"/>
    <n v="7.1000000000000004E-3"/>
    <n v="2.253521126760563"/>
    <n v="0.52629999999999999"/>
    <n v="1186.0281690140841"/>
    <n v="0.71029999999999993"/>
    <n v="0.10724863600935308"/>
    <n v="9.6860481486695765E-2"/>
    <n v="0.74095452625651137"/>
    <n v="0.16218499225679292"/>
    <n v="5.8008740262207887E-5"/>
    <n v="1"/>
  </r>
  <r>
    <n v="2"/>
    <x v="0"/>
    <n v="5"/>
    <n v="10"/>
    <n v="5"/>
    <n v="2.4799999999999999E-2"/>
    <n v="0.31230000000000002"/>
    <n v="4.2599999999999999E-2"/>
    <n v="16"/>
    <n v="2E-3"/>
    <n v="8"/>
    <n v="0.31430000000000002"/>
    <n v="2514.4"/>
    <n v="0.38169999999999998"/>
    <n v="6.9487251330905012E-2"/>
    <n v="6.4972491485459791E-2"/>
    <n v="0.82342153523709727"/>
    <n v="0.11160597327744302"/>
    <n v="9.8631880369074121E-6"/>
    <n v="1"/>
  </r>
  <r>
    <n v="3"/>
    <x v="0"/>
    <n v="5"/>
    <n v="11"/>
    <n v="6"/>
    <n v="3.5099999999999999E-2"/>
    <n v="0.50419999999999998"/>
    <n v="9.4799999999999995E-2"/>
    <n v="4"/>
    <n v="5.4000000000000003E-3"/>
    <n v="0.7407407407407407"/>
    <n v="0.50959999999999994"/>
    <n v="377.48148148148141"/>
    <n v="0.63949999999999996"/>
    <n v="5.8074123097286573E-2"/>
    <n v="5.4886630179827992E-2"/>
    <n v="0.79687255668491008"/>
    <n v="0.14824081313526194"/>
    <n v="9.2984693877551041E-5"/>
    <n v="1"/>
  </r>
  <r>
    <n v="4"/>
    <x v="0"/>
    <n v="5"/>
    <n v="12"/>
    <n v="7"/>
    <n v="7.8799999999999995E-2"/>
    <n v="0.49199999999999999"/>
    <n v="0.10290000000000001"/>
    <n v="16"/>
    <n v="5.1999999999999998E-3"/>
    <n v="3.0769230769230766"/>
    <n v="0.49719999999999998"/>
    <n v="1529.8461538461536"/>
    <n v="0.67889999999999995"/>
    <n v="0.13131144809198467"/>
    <n v="0.11607011341876565"/>
    <n v="0.73236117248490207"/>
    <n v="0.15156871409633232"/>
    <n v="5.1508447304907485E-5"/>
    <n v="1"/>
  </r>
  <r>
    <n v="5"/>
    <x v="0"/>
    <n v="5"/>
    <n v="10"/>
    <n v="5"/>
    <n v="4.2799999999999998E-2"/>
    <n v="0.376"/>
    <n v="6.9099999999999995E-2"/>
    <n v="16"/>
    <n v="6.0000000000000001E-3"/>
    <n v="2.6666666666666665"/>
    <n v="0.38200000000000001"/>
    <n v="1018.6666666666666"/>
    <n v="0.49390000000000001"/>
    <n v="9.4879184216360005E-2"/>
    <n v="8.6657218060336091E-2"/>
    <n v="0.77343591820206525"/>
    <n v="0.1399068637375987"/>
    <n v="4.2015706806282722E-5"/>
    <n v="1"/>
  </r>
  <r>
    <n v="6"/>
    <x v="0"/>
    <n v="5"/>
    <n v="12"/>
    <n v="7"/>
    <n v="3.4799999999999998E-2"/>
    <n v="0.3674"/>
    <n v="5.5199999999999999E-2"/>
    <n v="4"/>
    <n v="5.4999999999999997E-3"/>
    <n v="0.72727272727272729"/>
    <n v="0.37290000000000001"/>
    <n v="271.20000000000005"/>
    <n v="0.46290000000000003"/>
    <n v="8.1289418360196208E-2"/>
    <n v="7.5178224238496419E-2"/>
    <n v="0.80557355800388852"/>
    <n v="0.11924821775761503"/>
    <n v="1.2831858407079643E-4"/>
    <n v="1"/>
  </r>
  <r>
    <n v="7"/>
    <x v="0"/>
    <n v="5"/>
    <n v="11"/>
    <n v="6"/>
    <n v="4.24E-2"/>
    <n v="0.27489999999999998"/>
    <n v="6.7000000000000004E-2"/>
    <n v="16"/>
    <n v="3.5000000000000001E-3"/>
    <n v="4.5714285714285712"/>
    <n v="0.27839999999999998"/>
    <n v="1272.6857142857141"/>
    <n v="0.38779999999999998"/>
    <n v="0.1227562246670527"/>
    <n v="0.10933470861268696"/>
    <n v="0.71789582258896334"/>
    <n v="0.17276946879834967"/>
    <n v="3.3315373563218399E-5"/>
    <n v="1"/>
  </r>
  <r>
    <n v="8"/>
    <x v="0"/>
    <n v="5"/>
    <n v="12"/>
    <n v="7"/>
    <n v="2.75E-2"/>
    <n v="0.19259999999999999"/>
    <n v="7.1199999999999999E-2"/>
    <n v="16"/>
    <n v="6.1999999999999998E-3"/>
    <n v="2.5806451612903225"/>
    <n v="0.1988"/>
    <n v="513.0322580645161"/>
    <n v="0.29750000000000004"/>
    <n v="0.10185185185185185"/>
    <n v="9.2436974789915957E-2"/>
    <n v="0.66823529411764693"/>
    <n v="0.23932773109243693"/>
    <n v="5.3602867203219323E-5"/>
    <n v="0.99999999999999989"/>
  </r>
  <r>
    <n v="9"/>
    <x v="0"/>
    <n v="5"/>
    <n v="12"/>
    <n v="7"/>
    <n v="5.1400000000000001E-2"/>
    <n v="0.45789999999999997"/>
    <n v="0.1053"/>
    <n v="16"/>
    <n v="2.0999999999999999E-3"/>
    <n v="7.6190476190476186"/>
    <n v="0.45999999999999996"/>
    <n v="3504.7619047619041"/>
    <n v="0.61669999999999991"/>
    <n v="9.0925172474792162E-2"/>
    <n v="8.3346846116426149E-2"/>
    <n v="0.74590562672287986"/>
    <n v="0.17074752716069405"/>
    <n v="1.466576086956522E-5"/>
    <n v="1"/>
  </r>
  <r>
    <n v="10"/>
    <x v="0"/>
    <n v="5"/>
    <n v="12"/>
    <n v="7"/>
    <n v="5.6300000000000003E-2"/>
    <n v="0.42280000000000001"/>
    <n v="9.5899999999999999E-2"/>
    <n v="16"/>
    <n v="1.0699999999999999E-2"/>
    <n v="1.4953271028037385"/>
    <n v="0.4335"/>
    <n v="648.22429906542061"/>
    <n v="0.5857"/>
    <n v="0.10634680770683794"/>
    <n v="9.6124295714529628E-2"/>
    <n v="0.74014000341471742"/>
    <n v="0.16373570087075295"/>
    <n v="8.685265282583621E-5"/>
    <n v="1"/>
  </r>
  <r>
    <n v="11"/>
    <x v="0"/>
    <n v="5"/>
    <n v="10"/>
    <n v="5"/>
    <n v="6.0699999999999997E-2"/>
    <n v="0.47410000000000002"/>
    <n v="8.5999999999999993E-2"/>
    <n v="16"/>
    <n v="8.3000000000000001E-3"/>
    <n v="1.9277108433734937"/>
    <n v="0.4824"/>
    <n v="929.92771084337335"/>
    <n v="0.62909999999999999"/>
    <n v="0.10679099225897255"/>
    <n v="9.6487044984899059E-2"/>
    <n v="0.76680972818311877"/>
    <n v="0.13670322683198219"/>
    <n v="6.5273890961857389E-5"/>
    <n v="1"/>
  </r>
  <r>
    <n v="12"/>
    <x v="0"/>
    <n v="5"/>
    <n v="12"/>
    <n v="7"/>
    <n v="9.5399999999999999E-2"/>
    <n v="0.4723"/>
    <n v="8.2299999999999998E-2"/>
    <n v="16"/>
    <n v="3.8E-3"/>
    <n v="4.2105263157894735"/>
    <n v="0.47610000000000002"/>
    <n v="2004.6315789473683"/>
    <n v="0.65380000000000005"/>
    <n v="0.17084527220630372"/>
    <n v="0.14591618231875189"/>
    <n v="0.72820434383603549"/>
    <n v="0.12587947384521259"/>
    <n v="4.7589792060491496E-5"/>
    <n v="1"/>
  </r>
  <r>
    <n v="13"/>
    <x v="0"/>
    <n v="5"/>
    <n v="9"/>
    <n v="4"/>
    <n v="3.73E-2"/>
    <n v="0.36649999999999999"/>
    <n v="7.3800000000000004E-2"/>
    <n v="16"/>
    <n v="1.52E-2"/>
    <n v="1.0526315789473684"/>
    <n v="0.38169999999999998"/>
    <n v="401.78947368421052"/>
    <n v="0.49280000000000002"/>
    <n v="8.1888035126234909E-2"/>
    <n v="7.5689935064935057E-2"/>
    <n v="0.7745535714285714"/>
    <n v="0.1497564935064935"/>
    <n v="9.2834686926905954E-5"/>
    <n v="0.99999999999999989"/>
  </r>
  <r>
    <n v="14"/>
    <x v="0"/>
    <n v="5"/>
    <n v="11"/>
    <n v="6"/>
    <n v="3.5999999999999997E-2"/>
    <n v="0.2656"/>
    <n v="5.0999999999999997E-2"/>
    <n v="16"/>
    <n v="1.04E-2"/>
    <n v="1.5384615384615383"/>
    <n v="0.27600000000000002"/>
    <n v="424.61538461538458"/>
    <n v="0.36299999999999999"/>
    <n v="0.11009174311926605"/>
    <n v="9.9173553719008253E-2"/>
    <n v="0.76033057851239683"/>
    <n v="0.14049586776859505"/>
    <n v="8.478260869565218E-5"/>
    <n v="1"/>
  </r>
  <r>
    <n v="1"/>
    <x v="1"/>
    <n v="5"/>
    <n v="9"/>
    <n v="4"/>
    <n v="4.4999999999999998E-2"/>
    <n v="0.21360000000000001"/>
    <n v="4.36E-2"/>
    <n v="2"/>
    <n v="2.8999999999999998E-3"/>
    <n v="0.68965517241379315"/>
    <n v="0.21650000000000003"/>
    <n v="149.31034482758625"/>
    <n v="0.30509999999999998"/>
    <n v="0.17301038062283736"/>
    <n v="0.14749262536873156"/>
    <n v="0.70960340871845307"/>
    <n v="0.14290396591281548"/>
    <n v="3.0138568129330247E-4"/>
    <n v="1.0000000000000002"/>
  </r>
  <r>
    <n v="2"/>
    <x v="1"/>
    <n v="5"/>
    <n v="11"/>
    <n v="6"/>
    <n v="7.1900000000000006E-2"/>
    <n v="0.30130000000000001"/>
    <n v="7.4399999999999994E-2"/>
    <n v="4"/>
    <n v="2.8999999999999998E-3"/>
    <n v="1.3793103448275863"/>
    <n v="0.30420000000000003"/>
    <n v="419.5862068965518"/>
    <n v="0.45050000000000007"/>
    <n v="0.18991019545694662"/>
    <n v="0.15960044395116535"/>
    <n v="0.67524972253052162"/>
    <n v="0.16514983351831294"/>
    <n v="1.713593030900723E-4"/>
    <n v="0.99999999999999989"/>
  </r>
  <r>
    <n v="3"/>
    <x v="1"/>
    <n v="5"/>
    <n v="9"/>
    <n v="4"/>
    <n v="7.3599999999999999E-2"/>
    <n v="0.26040000000000002"/>
    <n v="6.7299999999999999E-2"/>
    <n v="4"/>
    <n v="4.0000000000000001E-3"/>
    <n v="1"/>
    <n v="0.26440000000000002"/>
    <n v="264.40000000000003"/>
    <n v="0.40529999999999999"/>
    <n v="0.22188724751281277"/>
    <n v="0.18159388107574637"/>
    <n v="0.65235627929928452"/>
    <n v="0.16604983962496916"/>
    <n v="2.7836611195158846E-4"/>
    <n v="1"/>
  </r>
  <r>
    <n v="4"/>
    <x v="1"/>
    <n v="5"/>
    <n v="12"/>
    <n v="7"/>
    <n v="9.1700000000000004E-2"/>
    <n v="0.43440000000000001"/>
    <n v="0.1077"/>
    <n v="4"/>
    <n v="4.8999999999999998E-3"/>
    <n v="0.81632653061224503"/>
    <n v="0.43930000000000002"/>
    <n v="358.61224489795927"/>
    <n v="0.63870000000000005"/>
    <n v="0.1676416819012797"/>
    <n v="0.14357288241741037"/>
    <n v="0.68780335055581654"/>
    <n v="0.16862376702677312"/>
    <n v="2.5570794445709075E-4"/>
    <n v="1"/>
  </r>
  <r>
    <n v="5"/>
    <x v="1"/>
    <n v="5"/>
    <n v="10"/>
    <n v="5"/>
    <n v="7.7899999999999997E-2"/>
    <n v="0.27889999999999998"/>
    <n v="8.5500000000000007E-2"/>
    <n v="4"/>
    <n v="3.5999999999999999E-3"/>
    <n v="1.1111111111111112"/>
    <n v="0.28249999999999997"/>
    <n v="313.88888888888891"/>
    <n v="0.44589999999999996"/>
    <n v="0.21168478260869564"/>
    <n v="0.17470284817223594"/>
    <n v="0.63355012334604166"/>
    <n v="0.1917470284817224"/>
    <n v="2.4817699115044244E-4"/>
    <n v="1"/>
  </r>
  <r>
    <n v="6"/>
    <x v="1"/>
    <n v="5"/>
    <n v="9"/>
    <n v="4"/>
    <n v="5.5199999999999999E-2"/>
    <n v="0.157"/>
    <n v="9.2499999999999999E-2"/>
    <n v="4"/>
    <n v="3.5999999999999999E-3"/>
    <n v="1.1111111111111112"/>
    <n v="0.16059999999999999"/>
    <n v="178.44444444444446"/>
    <n v="0.30830000000000002"/>
    <n v="0.21809561438166733"/>
    <n v="0.17904638339279921"/>
    <n v="0.52092118066818027"/>
    <n v="0.3000324359390204"/>
    <n v="3.0933997509339974E-4"/>
    <n v="0.99999999999999989"/>
  </r>
  <r>
    <n v="7"/>
    <x v="1"/>
    <n v="5"/>
    <n v="10"/>
    <n v="5"/>
    <n v="9.2600000000000002E-2"/>
    <n v="0.32200000000000001"/>
    <n v="0.1376"/>
    <n v="4"/>
    <n v="3.5000000000000001E-3"/>
    <n v="1.1428571428571428"/>
    <n v="0.32550000000000001"/>
    <n v="372"/>
    <n v="0.55569999999999997"/>
    <n v="0.19995681278341612"/>
    <n v="0.1666366744646392"/>
    <n v="0.58574770559654499"/>
    <n v="0.24761561993881592"/>
    <n v="2.4892473118279571E-4"/>
    <n v="1.0000000000000002"/>
  </r>
  <r>
    <n v="8"/>
    <x v="1"/>
    <n v="5"/>
    <n v="11"/>
    <n v="6"/>
    <n v="0.1482"/>
    <n v="0.4113"/>
    <n v="0.1313"/>
    <n v="4"/>
    <n v="4.4000000000000003E-3"/>
    <n v="0.90909090909090906"/>
    <n v="0.41570000000000001"/>
    <n v="377.90909090909088"/>
    <n v="0.69520000000000004"/>
    <n v="0.2709323583180987"/>
    <n v="0.21317606444188722"/>
    <n v="0.59795742232451088"/>
    <n v="0.18886651323360182"/>
    <n v="3.9215780611017565E-4"/>
    <n v="0.99999999999999989"/>
  </r>
  <r>
    <n v="9"/>
    <x v="1"/>
    <n v="5"/>
    <n v="10"/>
    <n v="5"/>
    <n v="7.7499999999999999E-2"/>
    <n v="0.27810000000000001"/>
    <n v="5.8900000000000001E-2"/>
    <n v="4"/>
    <n v="4.4999999999999997E-3"/>
    <n v="0.88888888888888884"/>
    <n v="0.28260000000000002"/>
    <n v="251.20000000000002"/>
    <n v="0.41900000000000004"/>
    <n v="0.22693997071742311"/>
    <n v="0.18496420047732695"/>
    <n v="0.67446300715990448"/>
    <n v="0.14057279236276848"/>
    <n v="3.0851910828025476E-4"/>
    <n v="0.99999999999999989"/>
  </r>
  <r>
    <n v="10"/>
    <x v="1"/>
    <n v="5"/>
    <n v="6"/>
    <n v="1"/>
    <n v="3.85E-2"/>
    <n v="0.13980000000000001"/>
    <n v="4.1700000000000001E-2"/>
    <n v="16"/>
    <n v="1.49E-2"/>
    <n v="1.0738255033557047"/>
    <n v="0.1547"/>
    <n v="166.12080536912754"/>
    <n v="0.23490000000000003"/>
    <n v="0.19602851323828918"/>
    <n v="0.16389953171562366"/>
    <n v="0.65857811834823321"/>
    <n v="0.17752234993614302"/>
    <n v="2.3175904977375562E-4"/>
    <n v="0.99999999999999989"/>
  </r>
  <r>
    <n v="11"/>
    <x v="1"/>
    <n v="5"/>
    <n v="10"/>
    <n v="5"/>
    <n v="5.3699999999999998E-2"/>
    <n v="0.2014"/>
    <n v="5.0799999999999998E-2"/>
    <n v="4"/>
    <n v="3.2000000000000002E-3"/>
    <n v="1.25"/>
    <n v="0.2046"/>
    <n v="255.75"/>
    <n v="0.30910000000000004"/>
    <n v="0.21025841816758026"/>
    <n v="0.17373018440634097"/>
    <n v="0.66192170818505336"/>
    <n v="0.16434810740860559"/>
    <n v="2.0997067448680351E-4"/>
    <n v="1"/>
  </r>
  <r>
    <n v="12"/>
    <x v="1"/>
    <n v="5"/>
    <n v="13"/>
    <n v="8"/>
    <n v="8.0500000000000002E-2"/>
    <n v="0.50590000000000002"/>
    <n v="9.8100000000000007E-2"/>
    <n v="4"/>
    <n v="4.1999999999999997E-3"/>
    <n v="0.95238095238095233"/>
    <n v="0.5101"/>
    <n v="485.8095238095238"/>
    <n v="0.68869999999999998"/>
    <n v="0.13235777704702401"/>
    <n v="0.11688688834035139"/>
    <n v="0.74067082909830118"/>
    <n v="0.14244228256134747"/>
    <n v="1.6570280337188786E-4"/>
    <n v="1"/>
  </r>
  <r>
    <n v="13"/>
    <x v="1"/>
    <n v="5"/>
    <n v="12"/>
    <n v="7"/>
    <n v="6.4899999999999999E-2"/>
    <n v="0.3548"/>
    <n v="3.6600000000000001E-2"/>
    <n v="4"/>
    <n v="4.7999999999999996E-3"/>
    <n v="0.83333333333333337"/>
    <n v="0.35960000000000003"/>
    <n v="299.66666666666669"/>
    <n v="0.46110000000000007"/>
    <n v="0.16380615850580513"/>
    <n v="0.1407503795272175"/>
    <n v="0.77987421383647793"/>
    <n v="7.9375406636304477E-2"/>
    <n v="2.1657397107897663E-4"/>
    <n v="0.99999999999999989"/>
  </r>
  <r>
    <n v="14"/>
    <x v="1"/>
    <n v="5"/>
    <n v="10"/>
    <n v="5"/>
    <n v="9.6600000000000005E-2"/>
    <n v="0.29570000000000002"/>
    <n v="8.5000000000000006E-2"/>
    <n v="16"/>
    <n v="1.1299999999999999E-2"/>
    <n v="1.4159292035398232"/>
    <n v="0.307"/>
    <n v="434.69026548672571"/>
    <n v="0.48860000000000003"/>
    <n v="0.24642857142857144"/>
    <n v="0.19770773638968481"/>
    <n v="0.62832582889889477"/>
    <n v="0.1739664347114204"/>
    <n v="2.222271986970684E-4"/>
    <n v="1"/>
  </r>
  <r>
    <n v="1"/>
    <x v="2"/>
    <n v="5"/>
    <n v="9"/>
    <n v="4"/>
    <n v="3.95E-2"/>
    <n v="0.17860000000000001"/>
    <n v="1.9800000000000002E-2"/>
    <n v="4"/>
    <n v="4.4000000000000003E-3"/>
    <n v="0.90909090909090906"/>
    <n v="0.183"/>
    <n v="166.36363636363635"/>
    <n v="0.24230000000000002"/>
    <n v="0.19477317554240631"/>
    <n v="0.1630210482872472"/>
    <n v="0.75526207181180349"/>
    <n v="8.1716879900949238E-2"/>
    <n v="2.3743169398907107E-4"/>
    <n v="0.99999999999999989"/>
  </r>
  <r>
    <n v="2"/>
    <x v="2"/>
    <n v="5"/>
    <n v="11"/>
    <n v="6"/>
    <n v="5.8599999999999999E-2"/>
    <n v="0.2051"/>
    <n v="2.7799999999999998E-2"/>
    <n v="16"/>
    <n v="1.14E-2"/>
    <n v="1.4035087719298245"/>
    <n v="0.2165"/>
    <n v="303.85964912280701"/>
    <n v="0.3029"/>
    <n v="0.23986901350798201"/>
    <n v="0.19346318917134367"/>
    <n v="0.71475734565863325"/>
    <n v="9.1779465170023097E-2"/>
    <n v="1.9285219399538107E-4"/>
    <n v="1"/>
  </r>
  <r>
    <n v="3"/>
    <x v="2"/>
    <n v="5"/>
    <n v="8"/>
    <n v="3"/>
    <n v="3.8199999999999998E-2"/>
    <n v="0.1424"/>
    <n v="4.4299999999999999E-2"/>
    <n v="16"/>
    <n v="8.9999999999999993E-3"/>
    <n v="1.7777777777777777"/>
    <n v="0.15140000000000001"/>
    <n v="269.15555555555557"/>
    <n v="0.2339"/>
    <n v="0.1951967296882984"/>
    <n v="0.16331765711842666"/>
    <n v="0.64728516460025654"/>
    <n v="0.1893971782813168"/>
    <n v="1.4192536327608981E-4"/>
    <n v="1"/>
  </r>
  <r>
    <n v="4"/>
    <x v="2"/>
    <n v="5"/>
    <n v="11"/>
    <n v="6"/>
    <n v="6.2899999999999998E-2"/>
    <n v="0.24709999999999999"/>
    <n v="4.5900000000000003E-2"/>
    <n v="4"/>
    <n v="2.5000000000000001E-3"/>
    <n v="1.6"/>
    <n v="0.24959999999999999"/>
    <n v="399.36"/>
    <n v="0.3584"/>
    <n v="0.21285956006768189"/>
    <n v="0.17550223214285715"/>
    <n v="0.6964285714285714"/>
    <n v="0.12806919642857145"/>
    <n v="1.575020032051282E-4"/>
    <n v="1"/>
  </r>
  <r>
    <n v="5"/>
    <x v="2"/>
    <n v="5"/>
    <n v="11"/>
    <n v="6"/>
    <n v="5.2900000000000003E-2"/>
    <n v="0.23980000000000001"/>
    <n v="3.6700000000000003E-2"/>
    <n v="4"/>
    <n v="2.8999999999999998E-3"/>
    <n v="1.3793103448275863"/>
    <n v="0.24270000000000003"/>
    <n v="334.75862068965523"/>
    <n v="0.33230000000000004"/>
    <n v="0.1893342877594846"/>
    <n v="0.15919349984953354"/>
    <n v="0.7303641287992777"/>
    <n v="0.11044237135118869"/>
    <n v="1.5802430984754841E-4"/>
    <n v="1"/>
  </r>
  <r>
    <n v="6"/>
    <x v="2"/>
    <n v="5"/>
    <n v="9"/>
    <n v="4"/>
    <n v="6.83E-2"/>
    <n v="0.25480000000000003"/>
    <n v="3.0200000000000001E-2"/>
    <n v="4"/>
    <n v="4.5999999999999999E-3"/>
    <n v="0.86956521739130443"/>
    <n v="0.25940000000000002"/>
    <n v="225.5652173913044"/>
    <n v="0.3579"/>
    <n v="0.23584254143646408"/>
    <n v="0.19083542889075161"/>
    <n v="0.72478345906677855"/>
    <n v="8.4381112042469966E-2"/>
    <n v="3.0279491133384726E-4"/>
    <n v="1.0000000000000002"/>
  </r>
  <r>
    <n v="7"/>
    <x v="2"/>
    <n v="5"/>
    <n v="10"/>
    <n v="5"/>
    <n v="8.0100000000000005E-2"/>
    <n v="0.2311"/>
    <n v="2.7E-2"/>
    <n v="4"/>
    <n v="4.1999999999999997E-3"/>
    <n v="0.95238095238095233"/>
    <n v="0.23530000000000001"/>
    <n v="224.0952380952381"/>
    <n v="0.34240000000000004"/>
    <n v="0.30537552420892106"/>
    <n v="0.23393691588785046"/>
    <n v="0.68720794392523354"/>
    <n v="7.8855140186915876E-2"/>
    <n v="3.5743731406714832E-4"/>
    <n v="0.99999999999999989"/>
  </r>
  <r>
    <n v="8"/>
    <x v="2"/>
    <n v="5"/>
    <n v="8"/>
    <n v="3"/>
    <n v="6.0900000000000003E-2"/>
    <n v="0.23549999999999999"/>
    <n v="5.9499999999999997E-2"/>
    <n v="4"/>
    <n v="3.3E-3"/>
    <n v="1.2121212121212122"/>
    <n v="0.23879999999999998"/>
    <n v="289.45454545454544"/>
    <n v="0.35920000000000002"/>
    <n v="0.20415688903788132"/>
    <n v="0.16954342984409798"/>
    <n v="0.66481069042316254"/>
    <n v="0.16564587973273939"/>
    <n v="2.103957286432161E-4"/>
    <n v="0.99999999999999989"/>
  </r>
  <r>
    <n v="9"/>
    <x v="2"/>
    <n v="5"/>
    <n v="8"/>
    <n v="3"/>
    <n v="5.5800000000000002E-2"/>
    <n v="0.1807"/>
    <n v="4.3099999999999999E-2"/>
    <n v="16"/>
    <n v="8.8999999999999999E-3"/>
    <n v="1.797752808988764"/>
    <n v="0.18959999999999999"/>
    <n v="340.85393258426967"/>
    <n v="0.28849999999999998"/>
    <n v="0.2397937258272454"/>
    <n v="0.1934142114384749"/>
    <n v="0.65719237435008671"/>
    <n v="0.14939341421143848"/>
    <n v="1.6370648734177214E-4"/>
    <n v="1"/>
  </r>
  <r>
    <n v="10"/>
    <x v="2"/>
    <n v="5"/>
    <n v="10"/>
    <n v="5"/>
    <n v="5.6599999999999998E-2"/>
    <n v="0.21379999999999999"/>
    <n v="3.85E-2"/>
    <n v="12"/>
    <n v="1.26E-2"/>
    <n v="0.95238095238095244"/>
    <n v="0.22639999999999999"/>
    <n v="215.61904761904762"/>
    <n v="0.32149999999999995"/>
    <n v="0.21366553416383544"/>
    <n v="0.17604976671850703"/>
    <n v="0.70419906687402811"/>
    <n v="0.11975116640746503"/>
    <n v="2.6249999999999998E-4"/>
    <n v="1.0000000000000002"/>
  </r>
  <r>
    <n v="11"/>
    <x v="2"/>
    <n v="5"/>
    <n v="9"/>
    <n v="4"/>
    <n v="6.3E-2"/>
    <n v="0.22439999999999999"/>
    <n v="2.8899999999999999E-2"/>
    <n v="4"/>
    <n v="3.2000000000000002E-3"/>
    <n v="1.25"/>
    <n v="0.2276"/>
    <n v="284.5"/>
    <n v="0.31950000000000001"/>
    <n v="0.24561403508771928"/>
    <n v="0.19718309859154928"/>
    <n v="0.71236306729264476"/>
    <n v="9.0453834115805945E-2"/>
    <n v="2.2144112478031635E-4"/>
    <n v="1"/>
  </r>
  <r>
    <n v="12"/>
    <x v="2"/>
    <n v="5"/>
    <n v="9"/>
    <n v="4"/>
    <n v="9.0899999999999995E-2"/>
    <n v="0.18310000000000001"/>
    <n v="3.44E-2"/>
    <n v="16"/>
    <n v="1.5100000000000001E-2"/>
    <n v="1.0596026490066224"/>
    <n v="0.19820000000000002"/>
    <n v="210.01324503311258"/>
    <n v="0.32350000000000001"/>
    <n v="0.39079965606190881"/>
    <n v="0.28098918083462132"/>
    <n v="0.61267387944358576"/>
    <n v="0.10633693972179288"/>
    <n v="4.3282984359233094E-4"/>
    <n v="1"/>
  </r>
  <r>
    <n v="13"/>
    <x v="2"/>
    <n v="5"/>
    <n v="10"/>
    <n v="5"/>
    <n v="6.2100000000000002E-2"/>
    <n v="0.17080000000000001"/>
    <n v="2.8500000000000001E-2"/>
    <n v="1"/>
    <n v="6.9999999999999999E-4"/>
    <n v="1.4285714285714286"/>
    <n v="0.17150000000000001"/>
    <n v="245"/>
    <n v="0.2621"/>
    <n v="0.3105"/>
    <n v="0.23693246852346433"/>
    <n v="0.65433040824112942"/>
    <n v="0.10873712323540634"/>
    <n v="2.5346938775510204E-4"/>
    <n v="1"/>
  </r>
  <r>
    <n v="14"/>
    <x v="2"/>
    <n v="5"/>
    <n v="11"/>
    <n v="6"/>
    <n v="0.1022"/>
    <n v="0.32069999999999999"/>
    <n v="2.9499999999999998E-2"/>
    <n v="4"/>
    <n v="4.7999999999999996E-3"/>
    <n v="0.83333333333333337"/>
    <n v="0.32550000000000001"/>
    <n v="271.25"/>
    <n v="0.4572"/>
    <n v="0.28788732394366201"/>
    <n v="0.22353455818022747"/>
    <n v="0.71194225721784776"/>
    <n v="6.4523184601924757E-2"/>
    <n v="3.7677419354838708E-4"/>
    <n v="1"/>
  </r>
  <r>
    <n v="1"/>
    <x v="3"/>
    <n v="5"/>
    <n v="6"/>
    <n v="1"/>
    <n v="0.1123"/>
    <n v="0.13900000000000001"/>
    <n v="2.5399999999999999E-2"/>
    <n v="1"/>
    <n v="2.3E-3"/>
    <n v="0.43478260869565222"/>
    <n v="0.14130000000000001"/>
    <n v="61.434782608695663"/>
    <n v="0.27900000000000003"/>
    <n v="0.67366526694661055"/>
    <n v="0.40250896057347668"/>
    <n v="0.50645161290322582"/>
    <n v="9.1039426523297481E-2"/>
    <n v="1.8279547062986549E-3"/>
    <n v="1"/>
  </r>
  <r>
    <n v="2"/>
    <x v="3"/>
    <n v="5"/>
    <n v="10"/>
    <n v="5"/>
    <n v="8.0600000000000005E-2"/>
    <n v="0.11840000000000001"/>
    <n v="3.9399999999999998E-2"/>
    <n v="4"/>
    <n v="2.8E-3"/>
    <n v="1.4285714285714286"/>
    <n v="0.1212"/>
    <n v="173.14285714285714"/>
    <n v="0.2412"/>
    <n v="0.50186799501867996"/>
    <n v="0.33416252072968494"/>
    <n v="0.50248756218905477"/>
    <n v="0.16334991708126034"/>
    <n v="4.6551155115511557E-4"/>
    <n v="1"/>
  </r>
  <r>
    <n v="3"/>
    <x v="3"/>
    <n v="5"/>
    <n v="8"/>
    <n v="3"/>
    <n v="9.0999999999999998E-2"/>
    <n v="0.1464"/>
    <n v="2.3400000000000001E-2"/>
    <n v="4"/>
    <n v="2.5999999999999999E-3"/>
    <n v="1.5384615384615383"/>
    <n v="0.14899999999999999"/>
    <n v="229.2307692307692"/>
    <n v="0.26339999999999997"/>
    <n v="0.5278422273781902"/>
    <n v="0.3454821564160972"/>
    <n v="0.56567957479119213"/>
    <n v="8.8838268792710715E-2"/>
    <n v="3.9697986577181215E-4"/>
    <n v="1"/>
  </r>
  <r>
    <n v="4"/>
    <x v="3"/>
    <n v="5"/>
    <n v="6"/>
    <n v="1"/>
    <n v="5.8200000000000002E-2"/>
    <n v="7.4499999999999997E-2"/>
    <n v="1.43E-2"/>
    <n v="1"/>
    <n v="1.1999999999999999E-3"/>
    <n v="0.83333333333333337"/>
    <n v="7.5700000000000003E-2"/>
    <n v="63.083333333333336"/>
    <n v="0.1482"/>
    <n v="0.64666666666666672"/>
    <n v="0.39271255060728749"/>
    <n v="0.5107962213225371"/>
    <n v="9.6491228070175447E-2"/>
    <n v="9.2258916776750326E-4"/>
    <n v="1"/>
  </r>
  <r>
    <n v="5"/>
    <x v="3"/>
    <n v="5"/>
    <n v="9"/>
    <n v="4"/>
    <n v="5.8999999999999997E-2"/>
    <n v="0.16520000000000001"/>
    <n v="1.8599999999999998E-2"/>
    <n v="1"/>
    <n v="1E-3"/>
    <n v="1"/>
    <n v="0.16620000000000001"/>
    <n v="166.20000000000002"/>
    <n v="0.24380000000000002"/>
    <n v="0.31926406926406919"/>
    <n v="0.24200164068908939"/>
    <n v="0.6817063166529943"/>
    <n v="7.6292042657916309E-2"/>
    <n v="3.5499398315282787E-4"/>
    <n v="1"/>
  </r>
  <r>
    <n v="6"/>
    <x v="3"/>
    <n v="5"/>
    <n v="8"/>
    <n v="3"/>
    <n v="8.8700000000000001E-2"/>
    <n v="0.16170000000000001"/>
    <n v="2.2599999999999999E-2"/>
    <n v="4"/>
    <n v="4.5999999999999999E-3"/>
    <n v="0.86956521739130443"/>
    <n v="0.1663"/>
    <n v="144.60869565217394"/>
    <n v="0.27760000000000001"/>
    <n v="0.46956061408152461"/>
    <n v="0.3195244956772334"/>
    <n v="0.59906340057636887"/>
    <n v="8.1412103746397679E-2"/>
    <n v="6.1337943475646417E-4"/>
    <n v="1"/>
  </r>
  <r>
    <n v="7"/>
    <x v="3"/>
    <n v="5"/>
    <n v="7"/>
    <n v="2"/>
    <n v="6.2899999999999998E-2"/>
    <n v="9.7199999999999995E-2"/>
    <n v="3.5799999999999998E-2"/>
    <n v="1"/>
    <n v="1.2999999999999999E-3"/>
    <n v="0.76923076923076916"/>
    <n v="9.849999999999999E-2"/>
    <n v="75.769230769230745"/>
    <n v="0.19719999999999999"/>
    <n v="0.46835443037974689"/>
    <n v="0.31896551724137934"/>
    <n v="0.49949290060851925"/>
    <n v="0.18154158215010144"/>
    <n v="8.3015228426395961E-4"/>
    <n v="1"/>
  </r>
  <r>
    <n v="8"/>
    <x v="3"/>
    <n v="5"/>
    <n v="7"/>
    <n v="2"/>
    <n v="8.72E-2"/>
    <n v="0.1643"/>
    <n v="1.43E-2"/>
    <n v="4"/>
    <n v="4.4999999999999997E-3"/>
    <n v="0.88888888888888884"/>
    <n v="0.16880000000000001"/>
    <n v="150.04444444444445"/>
    <n v="0.27029999999999998"/>
    <n v="0.47624249044238121"/>
    <n v="0.32260451350351466"/>
    <n v="0.62449130595634483"/>
    <n v="5.2904180540140587E-2"/>
    <n v="5.8116113744075828E-4"/>
    <n v="1"/>
  </r>
  <r>
    <n v="9"/>
    <x v="3"/>
    <n v="5"/>
    <n v="9"/>
    <n v="4"/>
    <n v="0.12239999999999999"/>
    <n v="0.2006"/>
    <n v="3.2899999999999999E-2"/>
    <n v="4"/>
    <n v="4.7999999999999996E-3"/>
    <n v="0.83333333333333337"/>
    <n v="0.2054"/>
    <n v="171.16666666666669"/>
    <n v="0.36070000000000002"/>
    <n v="0.51363827108686522"/>
    <n v="0.33934017188799553"/>
    <n v="0.56944829498197946"/>
    <n v="9.1211533130024947E-2"/>
    <n v="7.1509250243427449E-4"/>
    <n v="1"/>
  </r>
  <r>
    <n v="10"/>
    <x v="3"/>
    <n v="5"/>
    <n v="7"/>
    <n v="2"/>
    <n v="7.9100000000000004E-2"/>
    <n v="0.1633"/>
    <n v="3.73E-2"/>
    <n v="2"/>
    <n v="6.4000000000000003E-3"/>
    <n v="0.3125"/>
    <n v="0.16969999999999999"/>
    <n v="53.03125"/>
    <n v="0.28610000000000002"/>
    <n v="0.38212560386473432"/>
    <n v="0.27647675637888847"/>
    <n v="0.59314924851450535"/>
    <n v="0.13037399510660608"/>
    <n v="1.4915733647613437E-3"/>
    <n v="0.99999999999999989"/>
  </r>
  <r>
    <n v="11"/>
    <x v="3"/>
    <n v="5"/>
    <n v="10"/>
    <n v="5"/>
    <n v="7.5600000000000001E-2"/>
    <n v="0.15590000000000001"/>
    <n v="4.7199999999999999E-2"/>
    <n v="2"/>
    <n v="2.3E-3"/>
    <n v="0.86956521739130443"/>
    <n v="0.15820000000000001"/>
    <n v="137.56521739130437"/>
    <n v="0.28100000000000003"/>
    <n v="0.36806231742940604"/>
    <n v="0.2690391459074733"/>
    <n v="0.56298932384341638"/>
    <n v="0.1679715302491103"/>
    <n v="5.495575221238937E-4"/>
    <n v="1"/>
  </r>
  <r>
    <n v="12"/>
    <x v="3"/>
    <n v="5"/>
    <n v="8"/>
    <n v="3"/>
    <n v="9.5699999999999993E-2"/>
    <n v="0.15190000000000001"/>
    <n v="2.6599999999999999E-2"/>
    <n v="16"/>
    <n v="1.6799999999999999E-2"/>
    <n v="0.95238095238095233"/>
    <n v="0.16870000000000002"/>
    <n v="160.66666666666669"/>
    <n v="0.29100000000000004"/>
    <n v="0.49001536098310283"/>
    <n v="0.32886597938144324"/>
    <n v="0.57972508591065286"/>
    <n v="9.1408934707903761E-2"/>
    <n v="5.9564315352697084E-4"/>
    <n v="0.99999999999999989"/>
  </r>
  <r>
    <n v="13"/>
    <x v="3"/>
    <n v="5"/>
    <n v="9"/>
    <n v="4"/>
    <n v="0.1111"/>
    <n v="0.20080000000000001"/>
    <n v="3.1699999999999999E-2"/>
    <n v="4"/>
    <n v="4.7999999999999996E-3"/>
    <n v="0.83333333333333337"/>
    <n v="0.2056"/>
    <n v="171.33333333333334"/>
    <n v="0.34840000000000004"/>
    <n v="0.46818373367045935"/>
    <n v="0.31888633754305395"/>
    <n v="0.5901262916188289"/>
    <n v="9.0987370838117088E-2"/>
    <n v="6.4844357976653693E-4"/>
    <n v="1"/>
  </r>
  <r>
    <n v="14"/>
    <x v="3"/>
    <n v="5"/>
    <n v="8"/>
    <n v="3"/>
    <n v="7.85E-2"/>
    <n v="0.13739999999999999"/>
    <n v="2.5000000000000001E-2"/>
    <n v="1"/>
    <n v="1.5E-3"/>
    <n v="0.66666666666666663"/>
    <n v="0.1389"/>
    <n v="92.6"/>
    <n v="0.2424"/>
    <n v="0.47895057962172061"/>
    <n v="0.32384488448844884"/>
    <n v="0.57301980198019797"/>
    <n v="0.10313531353135313"/>
    <n v="8.4773218142548598E-4"/>
    <n v="0.99999999999999989"/>
  </r>
  <r>
    <n v="1"/>
    <x v="4"/>
    <n v="5"/>
    <n v="6"/>
    <n v="1"/>
    <n v="7.1499999999999994E-2"/>
    <n v="0.12790000000000001"/>
    <n v="3.9100000000000003E-2"/>
    <n v="1"/>
    <n v="2E-3"/>
    <n v="0.5"/>
    <n v="0.12990000000000002"/>
    <n v="64.95"/>
    <n v="0.24049999999999999"/>
    <n v="0.42307692307692302"/>
    <n v="0.29729729729729726"/>
    <n v="0.54012474012474021"/>
    <n v="0.16257796257796259"/>
    <n v="1.1008468052347959E-3"/>
    <n v="1"/>
  </r>
  <r>
    <n v="2"/>
    <x v="4"/>
    <n v="5"/>
    <n v="8"/>
    <n v="3"/>
    <n v="7.9200000000000007E-2"/>
    <n v="0.17199999999999999"/>
    <n v="3.3099999999999997E-2"/>
    <n v="1"/>
    <n v="1.8E-3"/>
    <n v="0.55555555555555558"/>
    <n v="0.17379999999999998"/>
    <n v="96.555555555555557"/>
    <n v="0.28609999999999997"/>
    <n v="0.38279362010633167"/>
    <n v="0.27682628451590358"/>
    <n v="0.60747990213212166"/>
    <n v="0.11569381335197484"/>
    <n v="8.2025316455696209E-4"/>
    <n v="1"/>
  </r>
  <r>
    <n v="3"/>
    <x v="4"/>
    <n v="5"/>
    <n v="6"/>
    <n v="1"/>
    <n v="6.2600000000000003E-2"/>
    <n v="0.1166"/>
    <n v="2.3199999999999998E-2"/>
    <n v="1"/>
    <n v="1.6000000000000001E-3"/>
    <n v="0.625"/>
    <n v="0.1182"/>
    <n v="73.875"/>
    <n v="0.20400000000000001"/>
    <n v="0.44271570014144274"/>
    <n v="0.30686274509803918"/>
    <n v="0.57941176470588229"/>
    <n v="0.11372549019607842"/>
    <n v="8.4737732656514381E-4"/>
    <n v="1"/>
  </r>
  <r>
    <n v="4"/>
    <x v="4"/>
    <n v="5"/>
    <n v="10"/>
    <n v="5"/>
    <n v="7.5600000000000001E-2"/>
    <n v="0.15379999999999999"/>
    <n v="4.07E-2"/>
    <n v="1"/>
    <n v="1.4E-3"/>
    <n v="0.7142857142857143"/>
    <n v="0.1552"/>
    <n v="110.85714285714288"/>
    <n v="0.27150000000000002"/>
    <n v="0.38591117917304746"/>
    <n v="0.27845303867403315"/>
    <n v="0.57163904235727436"/>
    <n v="0.14990791896869243"/>
    <n v="6.8195876288659784E-4"/>
    <n v="1"/>
  </r>
  <r>
    <n v="5"/>
    <x v="4"/>
    <n v="5"/>
    <n v="6"/>
    <n v="1"/>
    <n v="8.2299999999999998E-2"/>
    <n v="0.10970000000000001"/>
    <n v="3.9E-2"/>
    <n v="1"/>
    <n v="2.3999999999999998E-3"/>
    <n v="0.41666666666666669"/>
    <n v="0.11210000000000001"/>
    <n v="46.708333333333336"/>
    <n v="0.2334"/>
    <n v="0.54467240238252812"/>
    <n v="0.35261353898886033"/>
    <n v="0.48029134532990575"/>
    <n v="0.16709511568123395"/>
    <n v="1.7619982158786796E-3"/>
    <n v="1"/>
  </r>
  <r>
    <n v="6"/>
    <x v="4"/>
    <n v="5"/>
    <n v="7"/>
    <n v="2"/>
    <n v="7.9600000000000004E-2"/>
    <n v="0.1201"/>
    <n v="3.7600000000000001E-2"/>
    <n v="1"/>
    <n v="2.5999999999999999E-3"/>
    <n v="0.38461538461538458"/>
    <n v="0.1227"/>
    <n v="47.192307692307686"/>
    <n v="0.2399"/>
    <n v="0.496568933250156"/>
    <n v="0.33180491871613171"/>
    <n v="0.51146310962901209"/>
    <n v="0.15673197165485619"/>
    <n v="1.6867155664221682E-3"/>
    <n v="1"/>
  </r>
  <r>
    <n v="7"/>
    <x v="4"/>
    <n v="5"/>
    <n v="8"/>
    <n v="3"/>
    <n v="9.0300000000000005E-2"/>
    <n v="0.1242"/>
    <n v="4.24E-2"/>
    <n v="1"/>
    <n v="2.5999999999999999E-3"/>
    <n v="0.38461538461538458"/>
    <n v="0.1268"/>
    <n v="48.769230769230766"/>
    <n v="0.25950000000000001"/>
    <n v="0.53368794326241142"/>
    <n v="0.34797687861271676"/>
    <n v="0.48863198458574181"/>
    <n v="0.16339113680154141"/>
    <n v="1.8515772870662463E-3"/>
    <n v="1"/>
  </r>
  <r>
    <n v="8"/>
    <x v="4"/>
    <n v="5"/>
    <n v="6"/>
    <n v="1"/>
    <n v="5.4600000000000003E-2"/>
    <n v="0.10100000000000001"/>
    <n v="2.7699999999999999E-2"/>
    <n v="1"/>
    <n v="1E-3"/>
    <n v="1"/>
    <n v="0.10200000000000001"/>
    <n v="102.00000000000001"/>
    <n v="0.18430000000000002"/>
    <n v="0.42097147262914419"/>
    <n v="0.29625610417797066"/>
    <n v="0.55344546934346173"/>
    <n v="0.15029842647856753"/>
    <n v="5.3529411764705872E-4"/>
    <n v="0.99999999999999989"/>
  </r>
  <r>
    <n v="9"/>
    <x v="4"/>
    <n v="5"/>
    <n v="8"/>
    <n v="3"/>
    <n v="6.6000000000000003E-2"/>
    <n v="0.11990000000000001"/>
    <n v="3.0200000000000001E-2"/>
    <n v="1"/>
    <n v="8.0000000000000004E-4"/>
    <n v="1.25"/>
    <n v="0.1207"/>
    <n v="150.875"/>
    <n v="0.21690000000000001"/>
    <n v="0.43737574552683894"/>
    <n v="0.30428769017980634"/>
    <n v="0.55647763946519135"/>
    <n v="0.13923467035500231"/>
    <n v="4.3744821872410936E-4"/>
    <n v="1"/>
  </r>
  <r>
    <n v="10"/>
    <x v="4"/>
    <n v="5"/>
    <n v="8"/>
    <n v="3"/>
    <n v="5.3199999999999997E-2"/>
    <n v="0.11269999999999999"/>
    <n v="3.3799999999999997E-2"/>
    <n v="1"/>
    <n v="8.0000000000000004E-4"/>
    <n v="1.25"/>
    <n v="0.11349999999999999"/>
    <n v="141.87499999999997"/>
    <n v="0.20049999999999998"/>
    <n v="0.36116768499660556"/>
    <n v="0.26533665835411474"/>
    <n v="0.56608478802992523"/>
    <n v="0.16857855361596011"/>
    <n v="3.7497797356828201E-4"/>
    <n v="1"/>
  </r>
  <r>
    <n v="11"/>
    <x v="4"/>
    <n v="5"/>
    <n v="8"/>
    <n v="3"/>
    <n v="6.8900000000000003E-2"/>
    <n v="0.13519999999999999"/>
    <n v="3.3700000000000001E-2"/>
    <n v="1"/>
    <n v="1.2999999999999999E-3"/>
    <n v="0.76923076923076916"/>
    <n v="0.13649999999999998"/>
    <n v="104.99999999999997"/>
    <n v="0.23909999999999998"/>
    <n v="0.40481786133960052"/>
    <n v="0.2881639481388541"/>
    <n v="0.57089084065244666"/>
    <n v="0.14094521120869929"/>
    <n v="6.5619047619047645E-4"/>
    <n v="1"/>
  </r>
  <r>
    <n v="12"/>
    <x v="4"/>
    <n v="5"/>
    <n v="6"/>
    <n v="1"/>
    <n v="5.6000000000000001E-2"/>
    <n v="9.74E-2"/>
    <n v="1.09E-2"/>
    <n v="1"/>
    <n v="2.8999999999999998E-3"/>
    <n v="0.34482758620689657"/>
    <n v="0.1003"/>
    <n v="34.586206896551722"/>
    <n v="0.16719999999999999"/>
    <n v="0.50359712230215836"/>
    <n v="0.3349282296650718"/>
    <n v="0.59988038277511968"/>
    <n v="6.519138755980862E-2"/>
    <n v="1.6191425722831506E-3"/>
    <n v="1"/>
  </r>
  <r>
    <n v="13"/>
    <x v="4"/>
    <n v="5"/>
    <n v="7"/>
    <n v="2"/>
    <n v="6.6000000000000003E-2"/>
    <n v="0.1358"/>
    <n v="3.6999999999999998E-2"/>
    <n v="1"/>
    <n v="2.5000000000000001E-3"/>
    <n v="0.4"/>
    <n v="0.13830000000000001"/>
    <n v="55.320000000000007"/>
    <n v="0.24130000000000001"/>
    <n v="0.37649743297204791"/>
    <n v="0.27351844177372564"/>
    <n v="0.57314546208039785"/>
    <n v="0.15333609614587648"/>
    <n v="1.1930585683297178E-3"/>
    <n v="1"/>
  </r>
  <r>
    <n v="14"/>
    <x v="4"/>
    <n v="5"/>
    <n v="9"/>
    <n v="4"/>
    <n v="5.6399999999999999E-2"/>
    <n v="0.13220000000000001"/>
    <n v="2.7300000000000001E-2"/>
    <n v="1"/>
    <n v="1.5E-3"/>
    <n v="0.66666666666666663"/>
    <n v="0.13370000000000001"/>
    <n v="89.13333333333334"/>
    <n v="0.21740000000000001"/>
    <n v="0.35031055900621116"/>
    <n v="0.25942962281508736"/>
    <n v="0.61499540018399268"/>
    <n v="0.12557497700091996"/>
    <n v="6.3275991024682116E-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 chartFormat="7">
  <location ref="A3:B8" firstHeaderRow="1" firstDataRow="1" firstDataCol="1"/>
  <pivotFields count="2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 defaultSubtotal="0"/>
    <pivotField numFmtId="164" showAll="0"/>
    <pivotField numFmtId="164" showAll="0"/>
    <pivotField numFmtId="164" showAll="0"/>
    <pivotField showAll="0"/>
    <pivotField numFmtId="164"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romedio de c.hojas" fld="4" subtotal="average" baseField="0" baseItem="936370912"/>
  </dataField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7" sqref="C17"/>
    </sheetView>
  </sheetViews>
  <sheetFormatPr baseColWidth="10" defaultRowHeight="14.4" x14ac:dyDescent="0.3"/>
  <cols>
    <col min="1" max="1" width="16.5546875" customWidth="1"/>
    <col min="2" max="2" width="18.33203125" customWidth="1"/>
    <col min="3" max="3" width="19.44140625" customWidth="1"/>
    <col min="4" max="4" width="17" bestFit="1" customWidth="1"/>
  </cols>
  <sheetData>
    <row r="3" spans="1:2" x14ac:dyDescent="0.3">
      <c r="A3" s="4" t="s">
        <v>17</v>
      </c>
      <c r="B3" t="s">
        <v>19</v>
      </c>
    </row>
    <row r="4" spans="1:2" x14ac:dyDescent="0.3">
      <c r="A4" s="5">
        <v>0</v>
      </c>
      <c r="B4" s="3">
        <v>6.1428571428571432</v>
      </c>
    </row>
    <row r="5" spans="1:2" x14ac:dyDescent="0.3">
      <c r="A5" s="5">
        <v>25</v>
      </c>
      <c r="B5" s="3">
        <v>5.1428571428571432</v>
      </c>
    </row>
    <row r="6" spans="1:2" x14ac:dyDescent="0.3">
      <c r="A6" s="5">
        <v>50</v>
      </c>
      <c r="B6" s="3">
        <v>4.5714285714285712</v>
      </c>
    </row>
    <row r="7" spans="1:2" x14ac:dyDescent="0.3">
      <c r="A7" s="5">
        <v>75</v>
      </c>
      <c r="B7" s="3">
        <v>3</v>
      </c>
    </row>
    <row r="8" spans="1:2" x14ac:dyDescent="0.3">
      <c r="A8" s="5">
        <v>100</v>
      </c>
      <c r="B8" s="3">
        <v>2.3571428571428572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pane xSplit="2" ySplit="1" topLeftCell="C43" activePane="bottomRight" state="frozen"/>
      <selection pane="topRight" activeCell="C1" sqref="C1"/>
      <selection pane="bottomLeft" activeCell="A2" sqref="A2"/>
      <selection pane="bottomRight" sqref="A1:S71"/>
    </sheetView>
  </sheetViews>
  <sheetFormatPr baseColWidth="10" defaultRowHeight="14.4" x14ac:dyDescent="0.3"/>
  <cols>
    <col min="1" max="1" width="3" bestFit="1" customWidth="1"/>
    <col min="2" max="2" width="11.33203125" bestFit="1" customWidth="1"/>
    <col min="3" max="3" width="12.5546875" bestFit="1" customWidth="1"/>
    <col min="4" max="4" width="11.44140625" bestFit="1" customWidth="1"/>
    <col min="5" max="5" width="7" bestFit="1" customWidth="1"/>
    <col min="6" max="6" width="6.5546875" bestFit="1" customWidth="1"/>
    <col min="7" max="7" width="7.5546875" bestFit="1" customWidth="1"/>
    <col min="8" max="8" width="6.5546875" bestFit="1" customWidth="1"/>
    <col min="9" max="9" width="12.44140625" bestFit="1" customWidth="1"/>
    <col min="10" max="10" width="10.6640625" bestFit="1" customWidth="1"/>
    <col min="11" max="11" width="12" bestFit="1" customWidth="1"/>
    <col min="13" max="13" width="13.88671875" bestFit="1" customWidth="1"/>
    <col min="14" max="14" width="6.44140625" bestFit="1" customWidth="1"/>
    <col min="15" max="15" width="13.44140625" bestFit="1" customWidth="1"/>
    <col min="16" max="16" width="8.33203125" bestFit="1" customWidth="1"/>
    <col min="17" max="17" width="10" bestFit="1" customWidth="1"/>
    <col min="18" max="18" width="9.109375" bestFit="1" customWidth="1"/>
    <col min="19" max="19" width="13.33203125" bestFit="1" customWidth="1"/>
  </cols>
  <sheetData>
    <row r="1" spans="1:19" s="1" customFormat="1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16</v>
      </c>
      <c r="L1" s="1" t="s">
        <v>9</v>
      </c>
      <c r="M1" s="1" t="s">
        <v>10</v>
      </c>
      <c r="N1" s="1" t="s">
        <v>14</v>
      </c>
      <c r="O1" s="1" t="s">
        <v>13</v>
      </c>
      <c r="P1" s="1" t="s">
        <v>8</v>
      </c>
      <c r="Q1" s="1" t="s">
        <v>11</v>
      </c>
      <c r="R1" s="1" t="s">
        <v>12</v>
      </c>
      <c r="S1" s="1" t="s">
        <v>20</v>
      </c>
    </row>
    <row r="2" spans="1:19" x14ac:dyDescent="0.3">
      <c r="A2">
        <v>1</v>
      </c>
      <c r="B2" s="6">
        <v>0</v>
      </c>
      <c r="C2">
        <v>5</v>
      </c>
      <c r="D2">
        <v>12</v>
      </c>
      <c r="E2">
        <f>D2-C2</f>
        <v>7</v>
      </c>
      <c r="F2" s="2">
        <v>6.88E-2</v>
      </c>
      <c r="G2" s="2">
        <v>0.51919999999999999</v>
      </c>
      <c r="H2" s="2">
        <v>0.1152</v>
      </c>
      <c r="I2">
        <v>16</v>
      </c>
      <c r="J2" s="2">
        <v>7.1000000000000004E-3</v>
      </c>
      <c r="K2">
        <f>I2/(J2*1000)</f>
        <v>2.253521126760563</v>
      </c>
      <c r="L2" s="2">
        <f>G2+J2</f>
        <v>0.52629999999999999</v>
      </c>
      <c r="M2">
        <f>(L2*1000)*K2</f>
        <v>1186.0281690140841</v>
      </c>
      <c r="N2" s="2">
        <f>L2+H2+F2</f>
        <v>0.71029999999999993</v>
      </c>
      <c r="O2">
        <f>F2/SUM(H2+L2)</f>
        <v>0.10724863600935308</v>
      </c>
      <c r="P2">
        <f>F2/N2</f>
        <v>9.6860481486695765E-2</v>
      </c>
      <c r="Q2">
        <f>L2/N2</f>
        <v>0.74095452625651137</v>
      </c>
      <c r="R2">
        <f>H2/N2</f>
        <v>0.16218499225679292</v>
      </c>
      <c r="S2">
        <f>F2*1000/(M2)</f>
        <v>5.8008740262207883E-2</v>
      </c>
    </row>
    <row r="3" spans="1:19" x14ac:dyDescent="0.3">
      <c r="A3">
        <v>2</v>
      </c>
      <c r="B3" s="6">
        <v>0</v>
      </c>
      <c r="C3">
        <v>5</v>
      </c>
      <c r="D3">
        <v>10</v>
      </c>
      <c r="E3">
        <f t="shared" ref="E3:E66" si="0">D3-C3</f>
        <v>5</v>
      </c>
      <c r="F3" s="2">
        <v>2.4799999999999999E-2</v>
      </c>
      <c r="G3" s="2">
        <v>0.31230000000000002</v>
      </c>
      <c r="H3" s="2">
        <v>4.2599999999999999E-2</v>
      </c>
      <c r="I3">
        <v>16</v>
      </c>
      <c r="J3" s="2">
        <v>2E-3</v>
      </c>
      <c r="K3">
        <f>I3/(J3*1000)</f>
        <v>8</v>
      </c>
      <c r="L3" s="2">
        <f t="shared" ref="L3:L66" si="1">G3+J3</f>
        <v>0.31430000000000002</v>
      </c>
      <c r="M3">
        <f t="shared" ref="M3:M66" si="2">(L3*1000)*K3</f>
        <v>2514.4</v>
      </c>
      <c r="N3" s="2">
        <f>L3+H3+F3</f>
        <v>0.38169999999999998</v>
      </c>
      <c r="O3">
        <f t="shared" ref="O3:O66" si="3">F3/SUM(H3+L3)</f>
        <v>6.9487251330905012E-2</v>
      </c>
      <c r="P3">
        <f t="shared" ref="P3:P66" si="4">F3/N3</f>
        <v>6.4972491485459791E-2</v>
      </c>
      <c r="Q3">
        <f t="shared" ref="Q3:Q66" si="5">L3/N3</f>
        <v>0.82342153523709727</v>
      </c>
      <c r="R3">
        <f t="shared" ref="R3:R66" si="6">H3/N3</f>
        <v>0.11160597327744302</v>
      </c>
      <c r="S3">
        <f t="shared" ref="S3:S66" si="7">F3*1000/(M3)</f>
        <v>9.8631880369074131E-3</v>
      </c>
    </row>
    <row r="4" spans="1:19" x14ac:dyDescent="0.3">
      <c r="A4">
        <v>3</v>
      </c>
      <c r="B4" s="6">
        <v>0</v>
      </c>
      <c r="C4">
        <v>5</v>
      </c>
      <c r="D4">
        <v>11</v>
      </c>
      <c r="E4">
        <f t="shared" si="0"/>
        <v>6</v>
      </c>
      <c r="F4" s="2">
        <v>3.5099999999999999E-2</v>
      </c>
      <c r="G4" s="2">
        <v>0.50419999999999998</v>
      </c>
      <c r="H4" s="2">
        <v>9.4799999999999995E-2</v>
      </c>
      <c r="I4">
        <v>4</v>
      </c>
      <c r="J4" s="2">
        <v>5.4000000000000003E-3</v>
      </c>
      <c r="K4">
        <f t="shared" ref="K3:K66" si="8">I4/(J4*1000)</f>
        <v>0.7407407407407407</v>
      </c>
      <c r="L4" s="2">
        <f t="shared" si="1"/>
        <v>0.50959999999999994</v>
      </c>
      <c r="M4">
        <f t="shared" si="2"/>
        <v>377.48148148148141</v>
      </c>
      <c r="N4" s="2">
        <f t="shared" ref="N4:N66" si="9">L4+H4+F4</f>
        <v>0.63949999999999996</v>
      </c>
      <c r="O4">
        <f t="shared" si="3"/>
        <v>5.8074123097286573E-2</v>
      </c>
      <c r="P4">
        <f t="shared" si="4"/>
        <v>5.4886630179827992E-2</v>
      </c>
      <c r="Q4">
        <f t="shared" si="5"/>
        <v>0.79687255668491008</v>
      </c>
      <c r="R4">
        <f t="shared" si="6"/>
        <v>0.14824081313526194</v>
      </c>
      <c r="S4">
        <f t="shared" si="7"/>
        <v>9.2984693877551039E-2</v>
      </c>
    </row>
    <row r="5" spans="1:19" x14ac:dyDescent="0.3">
      <c r="A5">
        <v>4</v>
      </c>
      <c r="B5" s="6">
        <v>0</v>
      </c>
      <c r="C5">
        <v>5</v>
      </c>
      <c r="D5">
        <v>12</v>
      </c>
      <c r="E5">
        <f t="shared" si="0"/>
        <v>7</v>
      </c>
      <c r="F5" s="2">
        <v>7.8799999999999995E-2</v>
      </c>
      <c r="G5" s="2">
        <v>0.49199999999999999</v>
      </c>
      <c r="H5" s="2">
        <v>0.10290000000000001</v>
      </c>
      <c r="I5">
        <v>16</v>
      </c>
      <c r="J5" s="2">
        <v>5.1999999999999998E-3</v>
      </c>
      <c r="K5">
        <f t="shared" si="8"/>
        <v>3.0769230769230766</v>
      </c>
      <c r="L5" s="2">
        <f t="shared" si="1"/>
        <v>0.49719999999999998</v>
      </c>
      <c r="M5">
        <f t="shared" si="2"/>
        <v>1529.8461538461536</v>
      </c>
      <c r="N5" s="2">
        <f t="shared" si="9"/>
        <v>0.67889999999999995</v>
      </c>
      <c r="O5">
        <f t="shared" si="3"/>
        <v>0.13131144809198467</v>
      </c>
      <c r="P5">
        <f t="shared" si="4"/>
        <v>0.11607011341876565</v>
      </c>
      <c r="Q5">
        <f t="shared" si="5"/>
        <v>0.73236117248490207</v>
      </c>
      <c r="R5">
        <f t="shared" si="6"/>
        <v>0.15156871409633232</v>
      </c>
      <c r="S5">
        <f t="shared" si="7"/>
        <v>5.1508447304907487E-2</v>
      </c>
    </row>
    <row r="6" spans="1:19" x14ac:dyDescent="0.3">
      <c r="A6">
        <v>5</v>
      </c>
      <c r="B6" s="6">
        <v>0</v>
      </c>
      <c r="C6">
        <v>5</v>
      </c>
      <c r="D6">
        <v>10</v>
      </c>
      <c r="E6">
        <f t="shared" si="0"/>
        <v>5</v>
      </c>
      <c r="F6" s="2">
        <v>4.2799999999999998E-2</v>
      </c>
      <c r="G6" s="2">
        <v>0.376</v>
      </c>
      <c r="H6" s="2">
        <v>6.9099999999999995E-2</v>
      </c>
      <c r="I6">
        <v>16</v>
      </c>
      <c r="J6" s="2">
        <v>6.0000000000000001E-3</v>
      </c>
      <c r="K6">
        <f t="shared" si="8"/>
        <v>2.6666666666666665</v>
      </c>
      <c r="L6" s="2">
        <f t="shared" si="1"/>
        <v>0.38200000000000001</v>
      </c>
      <c r="M6">
        <f t="shared" si="2"/>
        <v>1018.6666666666666</v>
      </c>
      <c r="N6" s="2">
        <f t="shared" si="9"/>
        <v>0.49390000000000001</v>
      </c>
      <c r="O6">
        <f t="shared" si="3"/>
        <v>9.4879184216360005E-2</v>
      </c>
      <c r="P6">
        <f t="shared" si="4"/>
        <v>8.6657218060336091E-2</v>
      </c>
      <c r="Q6">
        <f t="shared" si="5"/>
        <v>0.77343591820206525</v>
      </c>
      <c r="R6">
        <f t="shared" si="6"/>
        <v>0.1399068637375987</v>
      </c>
      <c r="S6">
        <f t="shared" si="7"/>
        <v>4.2015706806282721E-2</v>
      </c>
    </row>
    <row r="7" spans="1:19" x14ac:dyDescent="0.3">
      <c r="A7">
        <v>6</v>
      </c>
      <c r="B7" s="6">
        <v>0</v>
      </c>
      <c r="C7">
        <v>5</v>
      </c>
      <c r="D7">
        <v>12</v>
      </c>
      <c r="E7">
        <f t="shared" si="0"/>
        <v>7</v>
      </c>
      <c r="F7" s="2">
        <v>3.4799999999999998E-2</v>
      </c>
      <c r="G7" s="2">
        <v>0.3674</v>
      </c>
      <c r="H7" s="2">
        <v>5.5199999999999999E-2</v>
      </c>
      <c r="I7">
        <v>4</v>
      </c>
      <c r="J7" s="2">
        <v>5.4999999999999997E-3</v>
      </c>
      <c r="K7">
        <f t="shared" si="8"/>
        <v>0.72727272727272729</v>
      </c>
      <c r="L7" s="2">
        <f t="shared" si="1"/>
        <v>0.37290000000000001</v>
      </c>
      <c r="M7">
        <f t="shared" si="2"/>
        <v>271.20000000000005</v>
      </c>
      <c r="N7" s="2">
        <f t="shared" si="9"/>
        <v>0.46290000000000003</v>
      </c>
      <c r="O7">
        <f t="shared" si="3"/>
        <v>8.1289418360196208E-2</v>
      </c>
      <c r="P7">
        <f t="shared" si="4"/>
        <v>7.5178224238496419E-2</v>
      </c>
      <c r="Q7">
        <f t="shared" si="5"/>
        <v>0.80557355800388852</v>
      </c>
      <c r="R7">
        <f t="shared" si="6"/>
        <v>0.11924821775761503</v>
      </c>
      <c r="S7">
        <f t="shared" si="7"/>
        <v>0.12831858407079644</v>
      </c>
    </row>
    <row r="8" spans="1:19" x14ac:dyDescent="0.3">
      <c r="A8">
        <v>7</v>
      </c>
      <c r="B8" s="6">
        <v>0</v>
      </c>
      <c r="C8">
        <v>5</v>
      </c>
      <c r="D8">
        <v>11</v>
      </c>
      <c r="E8">
        <f t="shared" si="0"/>
        <v>6</v>
      </c>
      <c r="F8" s="2">
        <v>4.24E-2</v>
      </c>
      <c r="G8" s="2">
        <v>0.27489999999999998</v>
      </c>
      <c r="H8" s="2">
        <v>6.7000000000000004E-2</v>
      </c>
      <c r="I8">
        <v>16</v>
      </c>
      <c r="J8" s="2">
        <v>3.5000000000000001E-3</v>
      </c>
      <c r="K8">
        <f t="shared" si="8"/>
        <v>4.5714285714285712</v>
      </c>
      <c r="L8" s="2">
        <f t="shared" si="1"/>
        <v>0.27839999999999998</v>
      </c>
      <c r="M8">
        <f t="shared" si="2"/>
        <v>1272.6857142857141</v>
      </c>
      <c r="N8" s="2">
        <f t="shared" si="9"/>
        <v>0.38779999999999998</v>
      </c>
      <c r="O8">
        <f t="shared" si="3"/>
        <v>0.1227562246670527</v>
      </c>
      <c r="P8">
        <f t="shared" si="4"/>
        <v>0.10933470861268696</v>
      </c>
      <c r="Q8">
        <f t="shared" si="5"/>
        <v>0.71789582258896334</v>
      </c>
      <c r="R8">
        <f t="shared" si="6"/>
        <v>0.17276946879834967</v>
      </c>
      <c r="S8">
        <f t="shared" si="7"/>
        <v>3.3315373563218398E-2</v>
      </c>
    </row>
    <row r="9" spans="1:19" x14ac:dyDescent="0.3">
      <c r="A9">
        <v>8</v>
      </c>
      <c r="B9" s="6">
        <v>0</v>
      </c>
      <c r="C9">
        <v>5</v>
      </c>
      <c r="D9">
        <v>12</v>
      </c>
      <c r="E9">
        <f t="shared" si="0"/>
        <v>7</v>
      </c>
      <c r="F9" s="2">
        <v>2.75E-2</v>
      </c>
      <c r="G9" s="2">
        <v>0.19259999999999999</v>
      </c>
      <c r="H9" s="2">
        <v>7.1199999999999999E-2</v>
      </c>
      <c r="I9">
        <v>16</v>
      </c>
      <c r="J9" s="2">
        <v>6.1999999999999998E-3</v>
      </c>
      <c r="K9">
        <f t="shared" si="8"/>
        <v>2.5806451612903225</v>
      </c>
      <c r="L9" s="2">
        <f t="shared" si="1"/>
        <v>0.1988</v>
      </c>
      <c r="M9">
        <f t="shared" si="2"/>
        <v>513.0322580645161</v>
      </c>
      <c r="N9" s="2">
        <f t="shared" si="9"/>
        <v>0.29750000000000004</v>
      </c>
      <c r="O9">
        <f t="shared" si="3"/>
        <v>0.10185185185185185</v>
      </c>
      <c r="P9">
        <f t="shared" si="4"/>
        <v>9.2436974789915957E-2</v>
      </c>
      <c r="Q9">
        <f t="shared" si="5"/>
        <v>0.66823529411764693</v>
      </c>
      <c r="R9">
        <f t="shared" si="6"/>
        <v>0.23932773109243693</v>
      </c>
      <c r="S9">
        <f t="shared" si="7"/>
        <v>5.3602867203219322E-2</v>
      </c>
    </row>
    <row r="10" spans="1:19" x14ac:dyDescent="0.3">
      <c r="A10">
        <v>9</v>
      </c>
      <c r="B10" s="6">
        <v>0</v>
      </c>
      <c r="C10">
        <v>5</v>
      </c>
      <c r="D10">
        <v>12</v>
      </c>
      <c r="E10">
        <f t="shared" si="0"/>
        <v>7</v>
      </c>
      <c r="F10" s="2">
        <v>5.1400000000000001E-2</v>
      </c>
      <c r="G10" s="2">
        <v>0.45789999999999997</v>
      </c>
      <c r="H10" s="2">
        <v>0.1053</v>
      </c>
      <c r="I10">
        <v>16</v>
      </c>
      <c r="J10" s="2">
        <v>2.0999999999999999E-3</v>
      </c>
      <c r="K10">
        <f t="shared" si="8"/>
        <v>7.6190476190476186</v>
      </c>
      <c r="L10" s="2">
        <f t="shared" si="1"/>
        <v>0.45999999999999996</v>
      </c>
      <c r="M10">
        <f t="shared" si="2"/>
        <v>3504.7619047619041</v>
      </c>
      <c r="N10" s="2">
        <f t="shared" si="9"/>
        <v>0.61669999999999991</v>
      </c>
      <c r="O10">
        <f t="shared" si="3"/>
        <v>9.0925172474792162E-2</v>
      </c>
      <c r="P10">
        <f t="shared" si="4"/>
        <v>8.3346846116426149E-2</v>
      </c>
      <c r="Q10">
        <f t="shared" si="5"/>
        <v>0.74590562672287986</v>
      </c>
      <c r="R10">
        <f t="shared" si="6"/>
        <v>0.17074752716069405</v>
      </c>
      <c r="S10">
        <f t="shared" si="7"/>
        <v>1.466576086956522E-2</v>
      </c>
    </row>
    <row r="11" spans="1:19" x14ac:dyDescent="0.3">
      <c r="A11">
        <v>10</v>
      </c>
      <c r="B11" s="6">
        <v>0</v>
      </c>
      <c r="C11">
        <v>5</v>
      </c>
      <c r="D11">
        <v>12</v>
      </c>
      <c r="E11">
        <f t="shared" si="0"/>
        <v>7</v>
      </c>
      <c r="F11" s="2">
        <v>5.6300000000000003E-2</v>
      </c>
      <c r="G11" s="2">
        <v>0.42280000000000001</v>
      </c>
      <c r="H11" s="2">
        <v>9.5899999999999999E-2</v>
      </c>
      <c r="I11">
        <v>16</v>
      </c>
      <c r="J11" s="2">
        <v>1.0699999999999999E-2</v>
      </c>
      <c r="K11">
        <f t="shared" si="8"/>
        <v>1.4953271028037385</v>
      </c>
      <c r="L11" s="2">
        <f t="shared" si="1"/>
        <v>0.4335</v>
      </c>
      <c r="M11">
        <f t="shared" si="2"/>
        <v>648.22429906542061</v>
      </c>
      <c r="N11" s="2">
        <f t="shared" si="9"/>
        <v>0.5857</v>
      </c>
      <c r="O11">
        <f t="shared" si="3"/>
        <v>0.10634680770683794</v>
      </c>
      <c r="P11">
        <f t="shared" si="4"/>
        <v>9.6124295714529628E-2</v>
      </c>
      <c r="Q11">
        <f t="shared" si="5"/>
        <v>0.74014000341471742</v>
      </c>
      <c r="R11">
        <f t="shared" si="6"/>
        <v>0.16373570087075295</v>
      </c>
      <c r="S11">
        <f t="shared" si="7"/>
        <v>8.6852652825836221E-2</v>
      </c>
    </row>
    <row r="12" spans="1:19" x14ac:dyDescent="0.3">
      <c r="A12">
        <v>11</v>
      </c>
      <c r="B12" s="6">
        <v>0</v>
      </c>
      <c r="C12">
        <v>5</v>
      </c>
      <c r="D12">
        <v>10</v>
      </c>
      <c r="E12">
        <f t="shared" si="0"/>
        <v>5</v>
      </c>
      <c r="F12" s="2">
        <v>6.0699999999999997E-2</v>
      </c>
      <c r="G12" s="2">
        <v>0.47410000000000002</v>
      </c>
      <c r="H12" s="2">
        <v>8.5999999999999993E-2</v>
      </c>
      <c r="I12">
        <v>16</v>
      </c>
      <c r="J12" s="2">
        <v>8.3000000000000001E-3</v>
      </c>
      <c r="K12">
        <f t="shared" si="8"/>
        <v>1.9277108433734937</v>
      </c>
      <c r="L12" s="2">
        <f t="shared" si="1"/>
        <v>0.4824</v>
      </c>
      <c r="M12">
        <f t="shared" si="2"/>
        <v>929.92771084337335</v>
      </c>
      <c r="N12" s="2">
        <f t="shared" si="9"/>
        <v>0.62909999999999999</v>
      </c>
      <c r="O12">
        <f t="shared" si="3"/>
        <v>0.10679099225897255</v>
      </c>
      <c r="P12">
        <f t="shared" si="4"/>
        <v>9.6487044984899059E-2</v>
      </c>
      <c r="Q12">
        <f t="shared" si="5"/>
        <v>0.76680972818311877</v>
      </c>
      <c r="R12">
        <f t="shared" si="6"/>
        <v>0.13670322683198219</v>
      </c>
      <c r="S12">
        <f t="shared" si="7"/>
        <v>6.5273890961857386E-2</v>
      </c>
    </row>
    <row r="13" spans="1:19" x14ac:dyDescent="0.3">
      <c r="A13">
        <v>12</v>
      </c>
      <c r="B13" s="6">
        <v>0</v>
      </c>
      <c r="C13">
        <v>5</v>
      </c>
      <c r="D13">
        <v>12</v>
      </c>
      <c r="E13">
        <f t="shared" si="0"/>
        <v>7</v>
      </c>
      <c r="F13" s="2">
        <v>9.5399999999999999E-2</v>
      </c>
      <c r="G13" s="2">
        <v>0.4723</v>
      </c>
      <c r="H13" s="2">
        <v>8.2299999999999998E-2</v>
      </c>
      <c r="I13">
        <v>16</v>
      </c>
      <c r="J13" s="2">
        <v>3.8E-3</v>
      </c>
      <c r="K13">
        <f t="shared" si="8"/>
        <v>4.2105263157894735</v>
      </c>
      <c r="L13" s="2">
        <f t="shared" si="1"/>
        <v>0.47610000000000002</v>
      </c>
      <c r="M13">
        <f t="shared" si="2"/>
        <v>2004.6315789473683</v>
      </c>
      <c r="N13" s="2">
        <f t="shared" si="9"/>
        <v>0.65380000000000005</v>
      </c>
      <c r="O13">
        <f t="shared" si="3"/>
        <v>0.17084527220630372</v>
      </c>
      <c r="P13">
        <f t="shared" si="4"/>
        <v>0.14591618231875189</v>
      </c>
      <c r="Q13">
        <f t="shared" si="5"/>
        <v>0.72820434383603549</v>
      </c>
      <c r="R13">
        <f t="shared" si="6"/>
        <v>0.12587947384521259</v>
      </c>
      <c r="S13">
        <f t="shared" si="7"/>
        <v>4.75897920604915E-2</v>
      </c>
    </row>
    <row r="14" spans="1:19" x14ac:dyDescent="0.3">
      <c r="A14">
        <v>13</v>
      </c>
      <c r="B14" s="6">
        <v>0</v>
      </c>
      <c r="C14">
        <v>5</v>
      </c>
      <c r="D14">
        <v>9</v>
      </c>
      <c r="E14">
        <f t="shared" si="0"/>
        <v>4</v>
      </c>
      <c r="F14" s="2">
        <v>3.73E-2</v>
      </c>
      <c r="G14" s="2">
        <v>0.36649999999999999</v>
      </c>
      <c r="H14" s="2">
        <v>7.3800000000000004E-2</v>
      </c>
      <c r="I14">
        <v>16</v>
      </c>
      <c r="J14" s="2">
        <v>1.52E-2</v>
      </c>
      <c r="K14">
        <f t="shared" si="8"/>
        <v>1.0526315789473684</v>
      </c>
      <c r="L14" s="2">
        <f t="shared" si="1"/>
        <v>0.38169999999999998</v>
      </c>
      <c r="M14">
        <f t="shared" si="2"/>
        <v>401.78947368421052</v>
      </c>
      <c r="N14" s="2">
        <f t="shared" si="9"/>
        <v>0.49280000000000002</v>
      </c>
      <c r="O14">
        <f t="shared" si="3"/>
        <v>8.1888035126234909E-2</v>
      </c>
      <c r="P14">
        <f t="shared" si="4"/>
        <v>7.5689935064935057E-2</v>
      </c>
      <c r="Q14">
        <f t="shared" si="5"/>
        <v>0.7745535714285714</v>
      </c>
      <c r="R14">
        <f t="shared" si="6"/>
        <v>0.1497564935064935</v>
      </c>
      <c r="S14">
        <f t="shared" si="7"/>
        <v>9.283468692690594E-2</v>
      </c>
    </row>
    <row r="15" spans="1:19" x14ac:dyDescent="0.3">
      <c r="A15">
        <v>14</v>
      </c>
      <c r="B15" s="6">
        <v>0</v>
      </c>
      <c r="C15">
        <v>5</v>
      </c>
      <c r="D15">
        <v>11</v>
      </c>
      <c r="E15">
        <f t="shared" si="0"/>
        <v>6</v>
      </c>
      <c r="F15" s="2">
        <v>3.5999999999999997E-2</v>
      </c>
      <c r="G15" s="2">
        <v>0.2656</v>
      </c>
      <c r="H15" s="2">
        <v>5.0999999999999997E-2</v>
      </c>
      <c r="I15">
        <v>16</v>
      </c>
      <c r="J15" s="2">
        <v>1.04E-2</v>
      </c>
      <c r="K15">
        <f t="shared" si="8"/>
        <v>1.5384615384615383</v>
      </c>
      <c r="L15" s="2">
        <f t="shared" si="1"/>
        <v>0.27600000000000002</v>
      </c>
      <c r="M15">
        <f t="shared" si="2"/>
        <v>424.61538461538458</v>
      </c>
      <c r="N15" s="2">
        <f t="shared" si="9"/>
        <v>0.36299999999999999</v>
      </c>
      <c r="O15">
        <f t="shared" si="3"/>
        <v>0.11009174311926605</v>
      </c>
      <c r="P15">
        <f t="shared" si="4"/>
        <v>9.9173553719008253E-2</v>
      </c>
      <c r="Q15">
        <f t="shared" si="5"/>
        <v>0.76033057851239683</v>
      </c>
      <c r="R15">
        <f t="shared" si="6"/>
        <v>0.14049586776859505</v>
      </c>
      <c r="S15">
        <f t="shared" si="7"/>
        <v>8.4782608695652184E-2</v>
      </c>
    </row>
    <row r="16" spans="1:19" x14ac:dyDescent="0.3">
      <c r="A16">
        <v>1</v>
      </c>
      <c r="B16" s="6">
        <v>0.25</v>
      </c>
      <c r="C16">
        <v>5</v>
      </c>
      <c r="D16">
        <v>9</v>
      </c>
      <c r="E16">
        <f t="shared" si="0"/>
        <v>4</v>
      </c>
      <c r="F16" s="2">
        <v>4.4999999999999998E-2</v>
      </c>
      <c r="G16" s="2">
        <v>0.21360000000000001</v>
      </c>
      <c r="H16" s="2">
        <v>4.36E-2</v>
      </c>
      <c r="I16">
        <v>2</v>
      </c>
      <c r="J16" s="2">
        <v>2.8999999999999998E-3</v>
      </c>
      <c r="K16">
        <f t="shared" si="8"/>
        <v>0.68965517241379315</v>
      </c>
      <c r="L16" s="2">
        <f t="shared" si="1"/>
        <v>0.21650000000000003</v>
      </c>
      <c r="M16">
        <f t="shared" si="2"/>
        <v>149.31034482758625</v>
      </c>
      <c r="N16" s="2">
        <f t="shared" si="9"/>
        <v>0.30509999999999998</v>
      </c>
      <c r="O16">
        <f t="shared" si="3"/>
        <v>0.17301038062283736</v>
      </c>
      <c r="P16">
        <f t="shared" si="4"/>
        <v>0.14749262536873156</v>
      </c>
      <c r="Q16">
        <f t="shared" si="5"/>
        <v>0.70960340871845307</v>
      </c>
      <c r="R16">
        <f t="shared" si="6"/>
        <v>0.14290396591281548</v>
      </c>
      <c r="S16">
        <f t="shared" si="7"/>
        <v>0.30138568129330245</v>
      </c>
    </row>
    <row r="17" spans="1:19" x14ac:dyDescent="0.3">
      <c r="A17">
        <v>2</v>
      </c>
      <c r="B17" s="6">
        <v>0.25</v>
      </c>
      <c r="C17">
        <v>5</v>
      </c>
      <c r="D17">
        <v>11</v>
      </c>
      <c r="E17">
        <f t="shared" si="0"/>
        <v>6</v>
      </c>
      <c r="F17" s="2">
        <v>7.1900000000000006E-2</v>
      </c>
      <c r="G17" s="2">
        <v>0.30130000000000001</v>
      </c>
      <c r="H17" s="2">
        <v>7.4399999999999994E-2</v>
      </c>
      <c r="I17">
        <v>4</v>
      </c>
      <c r="J17" s="2">
        <v>2.8999999999999998E-3</v>
      </c>
      <c r="K17">
        <f t="shared" si="8"/>
        <v>1.3793103448275863</v>
      </c>
      <c r="L17" s="2">
        <f t="shared" si="1"/>
        <v>0.30420000000000003</v>
      </c>
      <c r="M17">
        <f t="shared" si="2"/>
        <v>419.5862068965518</v>
      </c>
      <c r="N17" s="2">
        <f t="shared" si="9"/>
        <v>0.45050000000000007</v>
      </c>
      <c r="O17">
        <f t="shared" si="3"/>
        <v>0.18991019545694662</v>
      </c>
      <c r="P17">
        <f t="shared" si="4"/>
        <v>0.15960044395116535</v>
      </c>
      <c r="Q17">
        <f t="shared" si="5"/>
        <v>0.67524972253052162</v>
      </c>
      <c r="R17">
        <f t="shared" si="6"/>
        <v>0.16514983351831294</v>
      </c>
      <c r="S17">
        <f t="shared" si="7"/>
        <v>0.1713593030900723</v>
      </c>
    </row>
    <row r="18" spans="1:19" x14ac:dyDescent="0.3">
      <c r="A18">
        <v>3</v>
      </c>
      <c r="B18" s="6">
        <v>0.25</v>
      </c>
      <c r="C18">
        <v>5</v>
      </c>
      <c r="D18">
        <v>9</v>
      </c>
      <c r="E18">
        <f t="shared" si="0"/>
        <v>4</v>
      </c>
      <c r="F18" s="2">
        <v>7.3599999999999999E-2</v>
      </c>
      <c r="G18" s="2">
        <v>0.26040000000000002</v>
      </c>
      <c r="H18" s="2">
        <v>6.7299999999999999E-2</v>
      </c>
      <c r="I18">
        <v>4</v>
      </c>
      <c r="J18" s="2">
        <v>4.0000000000000001E-3</v>
      </c>
      <c r="K18">
        <f t="shared" si="8"/>
        <v>1</v>
      </c>
      <c r="L18" s="2">
        <f t="shared" si="1"/>
        <v>0.26440000000000002</v>
      </c>
      <c r="M18">
        <f t="shared" si="2"/>
        <v>264.40000000000003</v>
      </c>
      <c r="N18" s="2">
        <f t="shared" si="9"/>
        <v>0.40529999999999999</v>
      </c>
      <c r="O18">
        <f t="shared" si="3"/>
        <v>0.22188724751281277</v>
      </c>
      <c r="P18">
        <f t="shared" si="4"/>
        <v>0.18159388107574637</v>
      </c>
      <c r="Q18">
        <f t="shared" si="5"/>
        <v>0.65235627929928452</v>
      </c>
      <c r="R18">
        <f t="shared" si="6"/>
        <v>0.16604983962496916</v>
      </c>
      <c r="S18">
        <f t="shared" si="7"/>
        <v>0.27836611195158845</v>
      </c>
    </row>
    <row r="19" spans="1:19" x14ac:dyDescent="0.3">
      <c r="A19">
        <v>4</v>
      </c>
      <c r="B19" s="6">
        <v>0.25</v>
      </c>
      <c r="C19">
        <v>5</v>
      </c>
      <c r="D19">
        <v>12</v>
      </c>
      <c r="E19">
        <f t="shared" si="0"/>
        <v>7</v>
      </c>
      <c r="F19" s="2">
        <v>9.1700000000000004E-2</v>
      </c>
      <c r="G19" s="2">
        <v>0.43440000000000001</v>
      </c>
      <c r="H19" s="2">
        <v>0.1077</v>
      </c>
      <c r="I19">
        <v>4</v>
      </c>
      <c r="J19" s="2">
        <v>4.8999999999999998E-3</v>
      </c>
      <c r="K19">
        <f t="shared" si="8"/>
        <v>0.81632653061224503</v>
      </c>
      <c r="L19" s="2">
        <f t="shared" si="1"/>
        <v>0.43930000000000002</v>
      </c>
      <c r="M19">
        <f t="shared" si="2"/>
        <v>358.61224489795927</v>
      </c>
      <c r="N19" s="2">
        <f t="shared" si="9"/>
        <v>0.63870000000000005</v>
      </c>
      <c r="O19">
        <f t="shared" si="3"/>
        <v>0.1676416819012797</v>
      </c>
      <c r="P19">
        <f t="shared" si="4"/>
        <v>0.14357288241741037</v>
      </c>
      <c r="Q19">
        <f t="shared" si="5"/>
        <v>0.68780335055581654</v>
      </c>
      <c r="R19">
        <f t="shared" si="6"/>
        <v>0.16862376702677312</v>
      </c>
      <c r="S19">
        <f t="shared" si="7"/>
        <v>0.25570794445709077</v>
      </c>
    </row>
    <row r="20" spans="1:19" x14ac:dyDescent="0.3">
      <c r="A20">
        <v>5</v>
      </c>
      <c r="B20" s="6">
        <v>0.25</v>
      </c>
      <c r="C20">
        <v>5</v>
      </c>
      <c r="D20">
        <v>10</v>
      </c>
      <c r="E20">
        <f t="shared" si="0"/>
        <v>5</v>
      </c>
      <c r="F20" s="2">
        <v>7.7899999999999997E-2</v>
      </c>
      <c r="G20" s="2">
        <v>0.27889999999999998</v>
      </c>
      <c r="H20" s="2">
        <v>8.5500000000000007E-2</v>
      </c>
      <c r="I20">
        <v>4</v>
      </c>
      <c r="J20" s="2">
        <v>3.5999999999999999E-3</v>
      </c>
      <c r="K20">
        <f t="shared" si="8"/>
        <v>1.1111111111111112</v>
      </c>
      <c r="L20" s="2">
        <f t="shared" si="1"/>
        <v>0.28249999999999997</v>
      </c>
      <c r="M20">
        <f t="shared" si="2"/>
        <v>313.88888888888891</v>
      </c>
      <c r="N20" s="2">
        <f t="shared" si="9"/>
        <v>0.44589999999999996</v>
      </c>
      <c r="O20">
        <f t="shared" si="3"/>
        <v>0.21168478260869564</v>
      </c>
      <c r="P20">
        <f t="shared" si="4"/>
        <v>0.17470284817223594</v>
      </c>
      <c r="Q20">
        <f t="shared" si="5"/>
        <v>0.63355012334604166</v>
      </c>
      <c r="R20">
        <f t="shared" si="6"/>
        <v>0.1917470284817224</v>
      </c>
      <c r="S20">
        <f t="shared" si="7"/>
        <v>0.24817699115044242</v>
      </c>
    </row>
    <row r="21" spans="1:19" x14ac:dyDescent="0.3">
      <c r="A21">
        <v>6</v>
      </c>
      <c r="B21" s="6">
        <v>0.25</v>
      </c>
      <c r="C21">
        <v>5</v>
      </c>
      <c r="D21">
        <v>9</v>
      </c>
      <c r="E21">
        <f t="shared" si="0"/>
        <v>4</v>
      </c>
      <c r="F21" s="2">
        <v>5.5199999999999999E-2</v>
      </c>
      <c r="G21" s="2">
        <v>0.157</v>
      </c>
      <c r="H21" s="2">
        <v>9.2499999999999999E-2</v>
      </c>
      <c r="I21">
        <v>4</v>
      </c>
      <c r="J21" s="2">
        <v>3.5999999999999999E-3</v>
      </c>
      <c r="K21">
        <f t="shared" si="8"/>
        <v>1.1111111111111112</v>
      </c>
      <c r="L21" s="2">
        <f t="shared" si="1"/>
        <v>0.16059999999999999</v>
      </c>
      <c r="M21">
        <f t="shared" si="2"/>
        <v>178.44444444444446</v>
      </c>
      <c r="N21" s="2">
        <f t="shared" si="9"/>
        <v>0.30830000000000002</v>
      </c>
      <c r="O21">
        <f t="shared" si="3"/>
        <v>0.21809561438166733</v>
      </c>
      <c r="P21">
        <f t="shared" si="4"/>
        <v>0.17904638339279921</v>
      </c>
      <c r="Q21">
        <f t="shared" si="5"/>
        <v>0.52092118066818027</v>
      </c>
      <c r="R21">
        <f t="shared" si="6"/>
        <v>0.3000324359390204</v>
      </c>
      <c r="S21">
        <f t="shared" si="7"/>
        <v>0.30933997509339972</v>
      </c>
    </row>
    <row r="22" spans="1:19" x14ac:dyDescent="0.3">
      <c r="A22">
        <v>7</v>
      </c>
      <c r="B22" s="6">
        <v>0.25</v>
      </c>
      <c r="C22">
        <v>5</v>
      </c>
      <c r="D22">
        <v>10</v>
      </c>
      <c r="E22">
        <f t="shared" si="0"/>
        <v>5</v>
      </c>
      <c r="F22" s="2">
        <v>9.2600000000000002E-2</v>
      </c>
      <c r="G22" s="2">
        <v>0.32200000000000001</v>
      </c>
      <c r="H22" s="2">
        <v>0.1376</v>
      </c>
      <c r="I22">
        <v>4</v>
      </c>
      <c r="J22" s="2">
        <v>3.5000000000000001E-3</v>
      </c>
      <c r="K22">
        <f t="shared" si="8"/>
        <v>1.1428571428571428</v>
      </c>
      <c r="L22" s="2">
        <f t="shared" si="1"/>
        <v>0.32550000000000001</v>
      </c>
      <c r="M22">
        <f t="shared" si="2"/>
        <v>372</v>
      </c>
      <c r="N22" s="2">
        <f t="shared" si="9"/>
        <v>0.55569999999999997</v>
      </c>
      <c r="O22">
        <f t="shared" si="3"/>
        <v>0.19995681278341612</v>
      </c>
      <c r="P22">
        <f t="shared" si="4"/>
        <v>0.1666366744646392</v>
      </c>
      <c r="Q22">
        <f t="shared" si="5"/>
        <v>0.58574770559654499</v>
      </c>
      <c r="R22">
        <f t="shared" si="6"/>
        <v>0.24761561993881592</v>
      </c>
      <c r="S22">
        <f t="shared" si="7"/>
        <v>0.24892473118279573</v>
      </c>
    </row>
    <row r="23" spans="1:19" x14ac:dyDescent="0.3">
      <c r="A23">
        <v>8</v>
      </c>
      <c r="B23" s="6">
        <v>0.25</v>
      </c>
      <c r="C23">
        <v>5</v>
      </c>
      <c r="D23">
        <v>11</v>
      </c>
      <c r="E23">
        <f t="shared" si="0"/>
        <v>6</v>
      </c>
      <c r="F23" s="2">
        <v>0.1482</v>
      </c>
      <c r="G23" s="2">
        <v>0.4113</v>
      </c>
      <c r="H23" s="2">
        <v>0.1313</v>
      </c>
      <c r="I23">
        <v>4</v>
      </c>
      <c r="J23" s="2">
        <v>4.4000000000000003E-3</v>
      </c>
      <c r="K23">
        <f t="shared" si="8"/>
        <v>0.90909090909090906</v>
      </c>
      <c r="L23" s="2">
        <f t="shared" si="1"/>
        <v>0.41570000000000001</v>
      </c>
      <c r="M23">
        <f t="shared" si="2"/>
        <v>377.90909090909088</v>
      </c>
      <c r="N23" s="2">
        <f t="shared" si="9"/>
        <v>0.69520000000000004</v>
      </c>
      <c r="O23">
        <f t="shared" si="3"/>
        <v>0.2709323583180987</v>
      </c>
      <c r="P23">
        <f t="shared" si="4"/>
        <v>0.21317606444188722</v>
      </c>
      <c r="Q23">
        <f t="shared" si="5"/>
        <v>0.59795742232451088</v>
      </c>
      <c r="R23">
        <f t="shared" si="6"/>
        <v>0.18886651323360182</v>
      </c>
      <c r="S23">
        <f t="shared" si="7"/>
        <v>0.39215780611017559</v>
      </c>
    </row>
    <row r="24" spans="1:19" x14ac:dyDescent="0.3">
      <c r="A24">
        <v>9</v>
      </c>
      <c r="B24" s="6">
        <v>0.25</v>
      </c>
      <c r="C24">
        <v>5</v>
      </c>
      <c r="D24">
        <v>10</v>
      </c>
      <c r="E24">
        <f t="shared" si="0"/>
        <v>5</v>
      </c>
      <c r="F24" s="2">
        <v>7.7499999999999999E-2</v>
      </c>
      <c r="G24" s="2">
        <v>0.27810000000000001</v>
      </c>
      <c r="H24" s="2">
        <v>5.8900000000000001E-2</v>
      </c>
      <c r="I24">
        <v>4</v>
      </c>
      <c r="J24" s="2">
        <v>4.4999999999999997E-3</v>
      </c>
      <c r="K24">
        <f t="shared" si="8"/>
        <v>0.88888888888888884</v>
      </c>
      <c r="L24" s="2">
        <f t="shared" si="1"/>
        <v>0.28260000000000002</v>
      </c>
      <c r="M24">
        <f t="shared" si="2"/>
        <v>251.20000000000002</v>
      </c>
      <c r="N24" s="2">
        <f t="shared" si="9"/>
        <v>0.41900000000000004</v>
      </c>
      <c r="O24">
        <f t="shared" si="3"/>
        <v>0.22693997071742311</v>
      </c>
      <c r="P24">
        <f t="shared" si="4"/>
        <v>0.18496420047732695</v>
      </c>
      <c r="Q24">
        <f t="shared" si="5"/>
        <v>0.67446300715990448</v>
      </c>
      <c r="R24">
        <f t="shared" si="6"/>
        <v>0.14057279236276848</v>
      </c>
      <c r="S24">
        <f t="shared" si="7"/>
        <v>0.30851910828025475</v>
      </c>
    </row>
    <row r="25" spans="1:19" x14ac:dyDescent="0.3">
      <c r="A25">
        <v>10</v>
      </c>
      <c r="B25" s="6">
        <v>0.25</v>
      </c>
      <c r="C25">
        <v>5</v>
      </c>
      <c r="D25">
        <v>6</v>
      </c>
      <c r="E25">
        <f t="shared" si="0"/>
        <v>1</v>
      </c>
      <c r="F25" s="2">
        <v>3.85E-2</v>
      </c>
      <c r="G25" s="2">
        <v>0.13980000000000001</v>
      </c>
      <c r="H25" s="2">
        <v>4.1700000000000001E-2</v>
      </c>
      <c r="I25">
        <v>16</v>
      </c>
      <c r="J25" s="2">
        <v>1.49E-2</v>
      </c>
      <c r="K25">
        <f t="shared" si="8"/>
        <v>1.0738255033557047</v>
      </c>
      <c r="L25" s="2">
        <f t="shared" si="1"/>
        <v>0.1547</v>
      </c>
      <c r="M25">
        <f t="shared" si="2"/>
        <v>166.12080536912754</v>
      </c>
      <c r="N25" s="2">
        <f t="shared" si="9"/>
        <v>0.23490000000000003</v>
      </c>
      <c r="O25">
        <f t="shared" si="3"/>
        <v>0.19602851323828918</v>
      </c>
      <c r="P25">
        <f t="shared" si="4"/>
        <v>0.16389953171562366</v>
      </c>
      <c r="Q25">
        <f t="shared" si="5"/>
        <v>0.65857811834823321</v>
      </c>
      <c r="R25">
        <f t="shared" si="6"/>
        <v>0.17752234993614302</v>
      </c>
      <c r="S25">
        <f t="shared" si="7"/>
        <v>0.23175904977375564</v>
      </c>
    </row>
    <row r="26" spans="1:19" x14ac:dyDescent="0.3">
      <c r="A26">
        <v>11</v>
      </c>
      <c r="B26" s="6">
        <v>0.25</v>
      </c>
      <c r="C26">
        <v>5</v>
      </c>
      <c r="D26">
        <v>10</v>
      </c>
      <c r="E26">
        <f t="shared" si="0"/>
        <v>5</v>
      </c>
      <c r="F26" s="2">
        <v>5.3699999999999998E-2</v>
      </c>
      <c r="G26" s="2">
        <v>0.2014</v>
      </c>
      <c r="H26" s="2">
        <v>5.0799999999999998E-2</v>
      </c>
      <c r="I26">
        <v>4</v>
      </c>
      <c r="J26" s="2">
        <v>3.2000000000000002E-3</v>
      </c>
      <c r="K26">
        <f t="shared" si="8"/>
        <v>1.25</v>
      </c>
      <c r="L26" s="2">
        <f t="shared" si="1"/>
        <v>0.2046</v>
      </c>
      <c r="M26">
        <f t="shared" si="2"/>
        <v>255.75</v>
      </c>
      <c r="N26" s="2">
        <f t="shared" si="9"/>
        <v>0.30910000000000004</v>
      </c>
      <c r="O26">
        <f t="shared" si="3"/>
        <v>0.21025841816758026</v>
      </c>
      <c r="P26">
        <f t="shared" si="4"/>
        <v>0.17373018440634097</v>
      </c>
      <c r="Q26">
        <f t="shared" si="5"/>
        <v>0.66192170818505336</v>
      </c>
      <c r="R26">
        <f t="shared" si="6"/>
        <v>0.16434810740860559</v>
      </c>
      <c r="S26">
        <f t="shared" si="7"/>
        <v>0.20997067448680351</v>
      </c>
    </row>
    <row r="27" spans="1:19" x14ac:dyDescent="0.3">
      <c r="A27">
        <v>12</v>
      </c>
      <c r="B27" s="6">
        <v>0.25</v>
      </c>
      <c r="C27">
        <v>5</v>
      </c>
      <c r="D27">
        <v>13</v>
      </c>
      <c r="E27">
        <f t="shared" si="0"/>
        <v>8</v>
      </c>
      <c r="F27" s="2">
        <v>8.0500000000000002E-2</v>
      </c>
      <c r="G27" s="2">
        <v>0.50590000000000002</v>
      </c>
      <c r="H27" s="2">
        <v>9.8100000000000007E-2</v>
      </c>
      <c r="I27">
        <v>4</v>
      </c>
      <c r="J27" s="2">
        <v>4.1999999999999997E-3</v>
      </c>
      <c r="K27">
        <f t="shared" si="8"/>
        <v>0.95238095238095233</v>
      </c>
      <c r="L27" s="2">
        <f t="shared" si="1"/>
        <v>0.5101</v>
      </c>
      <c r="M27">
        <f t="shared" si="2"/>
        <v>485.8095238095238</v>
      </c>
      <c r="N27" s="2">
        <f t="shared" si="9"/>
        <v>0.68869999999999998</v>
      </c>
      <c r="O27">
        <f t="shared" si="3"/>
        <v>0.13235777704702401</v>
      </c>
      <c r="P27">
        <f t="shared" si="4"/>
        <v>0.11688688834035139</v>
      </c>
      <c r="Q27">
        <f t="shared" si="5"/>
        <v>0.74067082909830118</v>
      </c>
      <c r="R27">
        <f t="shared" si="6"/>
        <v>0.14244228256134747</v>
      </c>
      <c r="S27">
        <f t="shared" si="7"/>
        <v>0.16570280337188786</v>
      </c>
    </row>
    <row r="28" spans="1:19" x14ac:dyDescent="0.3">
      <c r="A28">
        <v>13</v>
      </c>
      <c r="B28" s="6">
        <v>0.25</v>
      </c>
      <c r="C28">
        <v>5</v>
      </c>
      <c r="D28">
        <v>12</v>
      </c>
      <c r="E28">
        <f t="shared" si="0"/>
        <v>7</v>
      </c>
      <c r="F28" s="2">
        <v>6.4899999999999999E-2</v>
      </c>
      <c r="G28" s="2">
        <v>0.3548</v>
      </c>
      <c r="H28" s="2">
        <v>3.6600000000000001E-2</v>
      </c>
      <c r="I28">
        <v>4</v>
      </c>
      <c r="J28" s="2">
        <v>4.7999999999999996E-3</v>
      </c>
      <c r="K28">
        <f t="shared" si="8"/>
        <v>0.83333333333333337</v>
      </c>
      <c r="L28" s="2">
        <f t="shared" si="1"/>
        <v>0.35960000000000003</v>
      </c>
      <c r="M28">
        <f t="shared" si="2"/>
        <v>299.66666666666669</v>
      </c>
      <c r="N28" s="2">
        <f t="shared" si="9"/>
        <v>0.46110000000000007</v>
      </c>
      <c r="O28">
        <f t="shared" si="3"/>
        <v>0.16380615850580513</v>
      </c>
      <c r="P28">
        <f t="shared" si="4"/>
        <v>0.1407503795272175</v>
      </c>
      <c r="Q28">
        <f t="shared" si="5"/>
        <v>0.77987421383647793</v>
      </c>
      <c r="R28">
        <f t="shared" si="6"/>
        <v>7.9375406636304477E-2</v>
      </c>
      <c r="S28">
        <f t="shared" si="7"/>
        <v>0.21657397107897663</v>
      </c>
    </row>
    <row r="29" spans="1:19" x14ac:dyDescent="0.3">
      <c r="A29">
        <v>14</v>
      </c>
      <c r="B29" s="6">
        <v>0.25</v>
      </c>
      <c r="C29">
        <v>5</v>
      </c>
      <c r="D29">
        <v>10</v>
      </c>
      <c r="E29">
        <f t="shared" si="0"/>
        <v>5</v>
      </c>
      <c r="F29" s="2">
        <v>9.6600000000000005E-2</v>
      </c>
      <c r="G29" s="2">
        <v>0.29570000000000002</v>
      </c>
      <c r="H29" s="2">
        <v>8.5000000000000006E-2</v>
      </c>
      <c r="I29">
        <v>16</v>
      </c>
      <c r="J29" s="2">
        <v>1.1299999999999999E-2</v>
      </c>
      <c r="K29">
        <f t="shared" si="8"/>
        <v>1.4159292035398232</v>
      </c>
      <c r="L29" s="2">
        <f t="shared" si="1"/>
        <v>0.307</v>
      </c>
      <c r="M29">
        <f t="shared" si="2"/>
        <v>434.69026548672571</v>
      </c>
      <c r="N29" s="2">
        <f t="shared" si="9"/>
        <v>0.48860000000000003</v>
      </c>
      <c r="O29">
        <f t="shared" si="3"/>
        <v>0.24642857142857144</v>
      </c>
      <c r="P29">
        <f t="shared" si="4"/>
        <v>0.19770773638968481</v>
      </c>
      <c r="Q29">
        <f t="shared" si="5"/>
        <v>0.62832582889889477</v>
      </c>
      <c r="R29">
        <f t="shared" si="6"/>
        <v>0.1739664347114204</v>
      </c>
      <c r="S29">
        <f t="shared" si="7"/>
        <v>0.22222719869706839</v>
      </c>
    </row>
    <row r="30" spans="1:19" x14ac:dyDescent="0.3">
      <c r="A30">
        <v>1</v>
      </c>
      <c r="B30" s="6">
        <v>0.5</v>
      </c>
      <c r="C30">
        <v>5</v>
      </c>
      <c r="D30">
        <v>9</v>
      </c>
      <c r="E30">
        <f t="shared" si="0"/>
        <v>4</v>
      </c>
      <c r="F30" s="2">
        <v>3.95E-2</v>
      </c>
      <c r="G30" s="2">
        <v>0.17860000000000001</v>
      </c>
      <c r="H30" s="2">
        <v>1.9800000000000002E-2</v>
      </c>
      <c r="I30">
        <v>4</v>
      </c>
      <c r="J30" s="2">
        <v>4.4000000000000003E-3</v>
      </c>
      <c r="K30">
        <f t="shared" si="8"/>
        <v>0.90909090909090906</v>
      </c>
      <c r="L30" s="2">
        <f t="shared" si="1"/>
        <v>0.183</v>
      </c>
      <c r="M30">
        <f t="shared" si="2"/>
        <v>166.36363636363635</v>
      </c>
      <c r="N30" s="2">
        <f t="shared" si="9"/>
        <v>0.24230000000000002</v>
      </c>
      <c r="O30">
        <f t="shared" si="3"/>
        <v>0.19477317554240631</v>
      </c>
      <c r="P30">
        <f t="shared" si="4"/>
        <v>0.1630210482872472</v>
      </c>
      <c r="Q30">
        <f t="shared" si="5"/>
        <v>0.75526207181180349</v>
      </c>
      <c r="R30">
        <f t="shared" si="6"/>
        <v>8.1716879900949238E-2</v>
      </c>
      <c r="S30">
        <f t="shared" si="7"/>
        <v>0.23743169398907107</v>
      </c>
    </row>
    <row r="31" spans="1:19" x14ac:dyDescent="0.3">
      <c r="A31">
        <v>2</v>
      </c>
      <c r="B31" s="6">
        <v>0.5</v>
      </c>
      <c r="C31">
        <v>5</v>
      </c>
      <c r="D31">
        <v>11</v>
      </c>
      <c r="E31">
        <f t="shared" si="0"/>
        <v>6</v>
      </c>
      <c r="F31" s="2">
        <v>5.8599999999999999E-2</v>
      </c>
      <c r="G31" s="2">
        <v>0.2051</v>
      </c>
      <c r="H31" s="2">
        <v>2.7799999999999998E-2</v>
      </c>
      <c r="I31">
        <v>16</v>
      </c>
      <c r="J31" s="2">
        <v>1.14E-2</v>
      </c>
      <c r="K31">
        <f t="shared" si="8"/>
        <v>1.4035087719298245</v>
      </c>
      <c r="L31" s="2">
        <f t="shared" si="1"/>
        <v>0.2165</v>
      </c>
      <c r="M31">
        <f t="shared" si="2"/>
        <v>303.85964912280701</v>
      </c>
      <c r="N31" s="2">
        <f t="shared" si="9"/>
        <v>0.3029</v>
      </c>
      <c r="O31">
        <f t="shared" si="3"/>
        <v>0.23986901350798201</v>
      </c>
      <c r="P31">
        <f t="shared" si="4"/>
        <v>0.19346318917134367</v>
      </c>
      <c r="Q31">
        <f t="shared" si="5"/>
        <v>0.71475734565863325</v>
      </c>
      <c r="R31">
        <f t="shared" si="6"/>
        <v>9.1779465170023097E-2</v>
      </c>
      <c r="S31">
        <f t="shared" si="7"/>
        <v>0.19285219399538106</v>
      </c>
    </row>
    <row r="32" spans="1:19" x14ac:dyDescent="0.3">
      <c r="A32">
        <v>3</v>
      </c>
      <c r="B32" s="6">
        <v>0.5</v>
      </c>
      <c r="C32">
        <v>5</v>
      </c>
      <c r="D32">
        <v>8</v>
      </c>
      <c r="E32">
        <f t="shared" si="0"/>
        <v>3</v>
      </c>
      <c r="F32" s="2">
        <v>3.8199999999999998E-2</v>
      </c>
      <c r="G32" s="2">
        <v>0.1424</v>
      </c>
      <c r="H32" s="2">
        <v>4.4299999999999999E-2</v>
      </c>
      <c r="I32">
        <v>16</v>
      </c>
      <c r="J32" s="2">
        <v>8.9999999999999993E-3</v>
      </c>
      <c r="K32">
        <f t="shared" si="8"/>
        <v>1.7777777777777777</v>
      </c>
      <c r="L32" s="2">
        <f t="shared" si="1"/>
        <v>0.15140000000000001</v>
      </c>
      <c r="M32">
        <f t="shared" si="2"/>
        <v>269.15555555555557</v>
      </c>
      <c r="N32" s="2">
        <f t="shared" si="9"/>
        <v>0.2339</v>
      </c>
      <c r="O32">
        <f t="shared" si="3"/>
        <v>0.1951967296882984</v>
      </c>
      <c r="P32">
        <f t="shared" si="4"/>
        <v>0.16331765711842666</v>
      </c>
      <c r="Q32">
        <f t="shared" si="5"/>
        <v>0.64728516460025654</v>
      </c>
      <c r="R32">
        <f t="shared" si="6"/>
        <v>0.1893971782813168</v>
      </c>
      <c r="S32">
        <f t="shared" si="7"/>
        <v>0.14192536327608982</v>
      </c>
    </row>
    <row r="33" spans="1:19" x14ac:dyDescent="0.3">
      <c r="A33">
        <v>4</v>
      </c>
      <c r="B33" s="6">
        <v>0.5</v>
      </c>
      <c r="C33">
        <v>5</v>
      </c>
      <c r="D33">
        <v>11</v>
      </c>
      <c r="E33">
        <f t="shared" si="0"/>
        <v>6</v>
      </c>
      <c r="F33" s="2">
        <v>6.2899999999999998E-2</v>
      </c>
      <c r="G33" s="2">
        <v>0.24709999999999999</v>
      </c>
      <c r="H33" s="2">
        <v>4.5900000000000003E-2</v>
      </c>
      <c r="I33">
        <v>4</v>
      </c>
      <c r="J33" s="2">
        <v>2.5000000000000001E-3</v>
      </c>
      <c r="K33">
        <f t="shared" si="8"/>
        <v>1.6</v>
      </c>
      <c r="L33" s="2">
        <f t="shared" si="1"/>
        <v>0.24959999999999999</v>
      </c>
      <c r="M33">
        <f t="shared" si="2"/>
        <v>399.36</v>
      </c>
      <c r="N33" s="2">
        <f t="shared" si="9"/>
        <v>0.3584</v>
      </c>
      <c r="O33">
        <f t="shared" si="3"/>
        <v>0.21285956006768189</v>
      </c>
      <c r="P33">
        <f t="shared" si="4"/>
        <v>0.17550223214285715</v>
      </c>
      <c r="Q33">
        <f t="shared" si="5"/>
        <v>0.6964285714285714</v>
      </c>
      <c r="R33">
        <f t="shared" si="6"/>
        <v>0.12806919642857145</v>
      </c>
      <c r="S33">
        <f t="shared" si="7"/>
        <v>0.15750200320512819</v>
      </c>
    </row>
    <row r="34" spans="1:19" x14ac:dyDescent="0.3">
      <c r="A34">
        <v>5</v>
      </c>
      <c r="B34" s="6">
        <v>0.5</v>
      </c>
      <c r="C34">
        <v>5</v>
      </c>
      <c r="D34">
        <v>11</v>
      </c>
      <c r="E34">
        <f t="shared" si="0"/>
        <v>6</v>
      </c>
      <c r="F34" s="2">
        <v>5.2900000000000003E-2</v>
      </c>
      <c r="G34" s="2">
        <v>0.23980000000000001</v>
      </c>
      <c r="H34" s="2">
        <v>3.6700000000000003E-2</v>
      </c>
      <c r="I34">
        <v>4</v>
      </c>
      <c r="J34" s="2">
        <v>2.8999999999999998E-3</v>
      </c>
      <c r="K34">
        <f t="shared" si="8"/>
        <v>1.3793103448275863</v>
      </c>
      <c r="L34" s="2">
        <f t="shared" si="1"/>
        <v>0.24270000000000003</v>
      </c>
      <c r="M34">
        <f t="shared" si="2"/>
        <v>334.75862068965523</v>
      </c>
      <c r="N34" s="2">
        <f t="shared" si="9"/>
        <v>0.33230000000000004</v>
      </c>
      <c r="O34">
        <f t="shared" si="3"/>
        <v>0.1893342877594846</v>
      </c>
      <c r="P34">
        <f t="shared" si="4"/>
        <v>0.15919349984953354</v>
      </c>
      <c r="Q34">
        <f t="shared" si="5"/>
        <v>0.7303641287992777</v>
      </c>
      <c r="R34">
        <f t="shared" si="6"/>
        <v>0.11044237135118869</v>
      </c>
      <c r="S34">
        <f t="shared" si="7"/>
        <v>0.15802430984754839</v>
      </c>
    </row>
    <row r="35" spans="1:19" x14ac:dyDescent="0.3">
      <c r="A35">
        <v>6</v>
      </c>
      <c r="B35" s="6">
        <v>0.5</v>
      </c>
      <c r="C35">
        <v>5</v>
      </c>
      <c r="D35">
        <v>9</v>
      </c>
      <c r="E35">
        <f t="shared" si="0"/>
        <v>4</v>
      </c>
      <c r="F35" s="2">
        <v>6.83E-2</v>
      </c>
      <c r="G35" s="2">
        <v>0.25480000000000003</v>
      </c>
      <c r="H35" s="2">
        <v>3.0200000000000001E-2</v>
      </c>
      <c r="I35">
        <v>4</v>
      </c>
      <c r="J35" s="2">
        <v>4.5999999999999999E-3</v>
      </c>
      <c r="K35">
        <f t="shared" si="8"/>
        <v>0.86956521739130443</v>
      </c>
      <c r="L35" s="2">
        <f t="shared" si="1"/>
        <v>0.25940000000000002</v>
      </c>
      <c r="M35">
        <f t="shared" si="2"/>
        <v>225.5652173913044</v>
      </c>
      <c r="N35" s="2">
        <f t="shared" si="9"/>
        <v>0.3579</v>
      </c>
      <c r="O35">
        <f t="shared" si="3"/>
        <v>0.23584254143646408</v>
      </c>
      <c r="P35">
        <f t="shared" si="4"/>
        <v>0.19083542889075161</v>
      </c>
      <c r="Q35">
        <f t="shared" si="5"/>
        <v>0.72478345906677855</v>
      </c>
      <c r="R35">
        <f t="shared" si="6"/>
        <v>8.4381112042469966E-2</v>
      </c>
      <c r="S35">
        <f t="shared" si="7"/>
        <v>0.30279491133384728</v>
      </c>
    </row>
    <row r="36" spans="1:19" x14ac:dyDescent="0.3">
      <c r="A36">
        <v>7</v>
      </c>
      <c r="B36" s="6">
        <v>0.5</v>
      </c>
      <c r="C36">
        <v>5</v>
      </c>
      <c r="D36">
        <v>10</v>
      </c>
      <c r="E36">
        <f t="shared" si="0"/>
        <v>5</v>
      </c>
      <c r="F36" s="2">
        <v>8.0100000000000005E-2</v>
      </c>
      <c r="G36" s="2">
        <v>0.2311</v>
      </c>
      <c r="H36" s="2">
        <v>2.7E-2</v>
      </c>
      <c r="I36">
        <v>4</v>
      </c>
      <c r="J36" s="2">
        <v>4.1999999999999997E-3</v>
      </c>
      <c r="K36">
        <f t="shared" si="8"/>
        <v>0.95238095238095233</v>
      </c>
      <c r="L36" s="2">
        <f t="shared" si="1"/>
        <v>0.23530000000000001</v>
      </c>
      <c r="M36">
        <f t="shared" si="2"/>
        <v>224.0952380952381</v>
      </c>
      <c r="N36" s="2">
        <f t="shared" si="9"/>
        <v>0.34240000000000004</v>
      </c>
      <c r="O36">
        <f t="shared" si="3"/>
        <v>0.30537552420892106</v>
      </c>
      <c r="P36">
        <f t="shared" si="4"/>
        <v>0.23393691588785046</v>
      </c>
      <c r="Q36">
        <f t="shared" si="5"/>
        <v>0.68720794392523354</v>
      </c>
      <c r="R36">
        <f t="shared" si="6"/>
        <v>7.8855140186915876E-2</v>
      </c>
      <c r="S36">
        <f t="shared" si="7"/>
        <v>0.35743731406714835</v>
      </c>
    </row>
    <row r="37" spans="1:19" x14ac:dyDescent="0.3">
      <c r="A37">
        <v>8</v>
      </c>
      <c r="B37" s="6">
        <v>0.5</v>
      </c>
      <c r="C37">
        <v>5</v>
      </c>
      <c r="D37">
        <v>8</v>
      </c>
      <c r="E37">
        <f t="shared" si="0"/>
        <v>3</v>
      </c>
      <c r="F37" s="2">
        <v>6.0900000000000003E-2</v>
      </c>
      <c r="G37" s="2">
        <v>0.23549999999999999</v>
      </c>
      <c r="H37" s="2">
        <v>5.9499999999999997E-2</v>
      </c>
      <c r="I37">
        <v>4</v>
      </c>
      <c r="J37" s="2">
        <v>3.3E-3</v>
      </c>
      <c r="K37">
        <f t="shared" si="8"/>
        <v>1.2121212121212122</v>
      </c>
      <c r="L37" s="2">
        <f t="shared" si="1"/>
        <v>0.23879999999999998</v>
      </c>
      <c r="M37">
        <f t="shared" si="2"/>
        <v>289.45454545454544</v>
      </c>
      <c r="N37" s="2">
        <f t="shared" si="9"/>
        <v>0.35920000000000002</v>
      </c>
      <c r="O37">
        <f t="shared" si="3"/>
        <v>0.20415688903788132</v>
      </c>
      <c r="P37">
        <f t="shared" si="4"/>
        <v>0.16954342984409798</v>
      </c>
      <c r="Q37">
        <f t="shared" si="5"/>
        <v>0.66481069042316254</v>
      </c>
      <c r="R37">
        <f t="shared" si="6"/>
        <v>0.16564587973273939</v>
      </c>
      <c r="S37">
        <f t="shared" si="7"/>
        <v>0.21039572864321612</v>
      </c>
    </row>
    <row r="38" spans="1:19" x14ac:dyDescent="0.3">
      <c r="A38">
        <v>9</v>
      </c>
      <c r="B38" s="6">
        <v>0.5</v>
      </c>
      <c r="C38">
        <v>5</v>
      </c>
      <c r="D38">
        <v>8</v>
      </c>
      <c r="E38">
        <f t="shared" si="0"/>
        <v>3</v>
      </c>
      <c r="F38" s="2">
        <v>5.5800000000000002E-2</v>
      </c>
      <c r="G38" s="2">
        <v>0.1807</v>
      </c>
      <c r="H38" s="2">
        <v>4.3099999999999999E-2</v>
      </c>
      <c r="I38">
        <v>16</v>
      </c>
      <c r="J38" s="2">
        <v>8.8999999999999999E-3</v>
      </c>
      <c r="K38">
        <f t="shared" si="8"/>
        <v>1.797752808988764</v>
      </c>
      <c r="L38" s="2">
        <f t="shared" si="1"/>
        <v>0.18959999999999999</v>
      </c>
      <c r="M38">
        <f t="shared" si="2"/>
        <v>340.85393258426967</v>
      </c>
      <c r="N38" s="2">
        <f t="shared" si="9"/>
        <v>0.28849999999999998</v>
      </c>
      <c r="O38">
        <f t="shared" si="3"/>
        <v>0.2397937258272454</v>
      </c>
      <c r="P38">
        <f t="shared" si="4"/>
        <v>0.1934142114384749</v>
      </c>
      <c r="Q38">
        <f t="shared" si="5"/>
        <v>0.65719237435008671</v>
      </c>
      <c r="R38">
        <f t="shared" si="6"/>
        <v>0.14939341421143848</v>
      </c>
      <c r="S38">
        <f t="shared" si="7"/>
        <v>0.16370648734177215</v>
      </c>
    </row>
    <row r="39" spans="1:19" x14ac:dyDescent="0.3">
      <c r="A39">
        <v>10</v>
      </c>
      <c r="B39" s="6">
        <v>0.5</v>
      </c>
      <c r="C39">
        <v>5</v>
      </c>
      <c r="D39">
        <v>10</v>
      </c>
      <c r="E39">
        <f t="shared" si="0"/>
        <v>5</v>
      </c>
      <c r="F39" s="2">
        <v>5.6599999999999998E-2</v>
      </c>
      <c r="G39" s="2">
        <v>0.21379999999999999</v>
      </c>
      <c r="H39" s="2">
        <v>3.85E-2</v>
      </c>
      <c r="I39">
        <v>12</v>
      </c>
      <c r="J39" s="2">
        <v>1.26E-2</v>
      </c>
      <c r="K39">
        <f t="shared" si="8"/>
        <v>0.95238095238095244</v>
      </c>
      <c r="L39" s="2">
        <f t="shared" si="1"/>
        <v>0.22639999999999999</v>
      </c>
      <c r="M39">
        <f t="shared" si="2"/>
        <v>215.61904761904762</v>
      </c>
      <c r="N39" s="2">
        <f t="shared" si="9"/>
        <v>0.32149999999999995</v>
      </c>
      <c r="O39">
        <f t="shared" si="3"/>
        <v>0.21366553416383544</v>
      </c>
      <c r="P39">
        <f t="shared" si="4"/>
        <v>0.17604976671850703</v>
      </c>
      <c r="Q39">
        <f t="shared" si="5"/>
        <v>0.70419906687402811</v>
      </c>
      <c r="R39">
        <f t="shared" si="6"/>
        <v>0.11975116640746503</v>
      </c>
      <c r="S39">
        <f t="shared" si="7"/>
        <v>0.26249999999999996</v>
      </c>
    </row>
    <row r="40" spans="1:19" x14ac:dyDescent="0.3">
      <c r="A40">
        <v>11</v>
      </c>
      <c r="B40" s="6">
        <v>0.5</v>
      </c>
      <c r="C40">
        <v>5</v>
      </c>
      <c r="D40">
        <v>9</v>
      </c>
      <c r="E40">
        <f t="shared" si="0"/>
        <v>4</v>
      </c>
      <c r="F40" s="2">
        <v>6.3E-2</v>
      </c>
      <c r="G40" s="2">
        <v>0.22439999999999999</v>
      </c>
      <c r="H40" s="2">
        <v>2.8899999999999999E-2</v>
      </c>
      <c r="I40">
        <v>4</v>
      </c>
      <c r="J40" s="2">
        <v>3.2000000000000002E-3</v>
      </c>
      <c r="K40">
        <f t="shared" si="8"/>
        <v>1.25</v>
      </c>
      <c r="L40" s="2">
        <f t="shared" si="1"/>
        <v>0.2276</v>
      </c>
      <c r="M40">
        <f t="shared" si="2"/>
        <v>284.5</v>
      </c>
      <c r="N40" s="2">
        <f t="shared" si="9"/>
        <v>0.31950000000000001</v>
      </c>
      <c r="O40">
        <f t="shared" si="3"/>
        <v>0.24561403508771928</v>
      </c>
      <c r="P40">
        <f t="shared" si="4"/>
        <v>0.19718309859154928</v>
      </c>
      <c r="Q40">
        <f t="shared" si="5"/>
        <v>0.71236306729264476</v>
      </c>
      <c r="R40">
        <f t="shared" si="6"/>
        <v>9.0453834115805945E-2</v>
      </c>
      <c r="S40">
        <f t="shared" si="7"/>
        <v>0.22144112478031636</v>
      </c>
    </row>
    <row r="41" spans="1:19" x14ac:dyDescent="0.3">
      <c r="A41">
        <v>12</v>
      </c>
      <c r="B41" s="6">
        <v>0.5</v>
      </c>
      <c r="C41">
        <v>5</v>
      </c>
      <c r="D41">
        <v>9</v>
      </c>
      <c r="E41">
        <f t="shared" si="0"/>
        <v>4</v>
      </c>
      <c r="F41" s="2">
        <v>9.0899999999999995E-2</v>
      </c>
      <c r="G41" s="2">
        <v>0.18310000000000001</v>
      </c>
      <c r="H41" s="2">
        <v>3.44E-2</v>
      </c>
      <c r="I41">
        <v>16</v>
      </c>
      <c r="J41" s="2">
        <v>1.5100000000000001E-2</v>
      </c>
      <c r="K41">
        <f t="shared" si="8"/>
        <v>1.0596026490066224</v>
      </c>
      <c r="L41" s="2">
        <f t="shared" si="1"/>
        <v>0.19820000000000002</v>
      </c>
      <c r="M41">
        <f t="shared" si="2"/>
        <v>210.01324503311258</v>
      </c>
      <c r="N41" s="2">
        <f t="shared" si="9"/>
        <v>0.32350000000000001</v>
      </c>
      <c r="O41">
        <f t="shared" si="3"/>
        <v>0.39079965606190881</v>
      </c>
      <c r="P41">
        <f t="shared" si="4"/>
        <v>0.28098918083462132</v>
      </c>
      <c r="Q41">
        <f t="shared" si="5"/>
        <v>0.61267387944358576</v>
      </c>
      <c r="R41">
        <f t="shared" si="6"/>
        <v>0.10633693972179288</v>
      </c>
      <c r="S41">
        <f t="shared" si="7"/>
        <v>0.43282984359233095</v>
      </c>
    </row>
    <row r="42" spans="1:19" x14ac:dyDescent="0.3">
      <c r="A42">
        <v>13</v>
      </c>
      <c r="B42" s="6">
        <v>0.5</v>
      </c>
      <c r="C42">
        <v>5</v>
      </c>
      <c r="D42">
        <v>10</v>
      </c>
      <c r="E42">
        <f t="shared" si="0"/>
        <v>5</v>
      </c>
      <c r="F42" s="2">
        <v>6.2100000000000002E-2</v>
      </c>
      <c r="G42" s="2">
        <v>0.17080000000000001</v>
      </c>
      <c r="H42" s="2">
        <v>2.8500000000000001E-2</v>
      </c>
      <c r="I42">
        <v>1</v>
      </c>
      <c r="J42" s="2">
        <v>6.9999999999999999E-4</v>
      </c>
      <c r="K42">
        <f t="shared" si="8"/>
        <v>1.4285714285714286</v>
      </c>
      <c r="L42" s="2">
        <f t="shared" si="1"/>
        <v>0.17150000000000001</v>
      </c>
      <c r="M42">
        <f t="shared" si="2"/>
        <v>245</v>
      </c>
      <c r="N42" s="2">
        <f t="shared" si="9"/>
        <v>0.2621</v>
      </c>
      <c r="O42">
        <f t="shared" si="3"/>
        <v>0.3105</v>
      </c>
      <c r="P42">
        <f t="shared" si="4"/>
        <v>0.23693246852346433</v>
      </c>
      <c r="Q42">
        <f t="shared" si="5"/>
        <v>0.65433040824112942</v>
      </c>
      <c r="R42">
        <f t="shared" si="6"/>
        <v>0.10873712323540634</v>
      </c>
      <c r="S42">
        <f t="shared" si="7"/>
        <v>0.25346938775510203</v>
      </c>
    </row>
    <row r="43" spans="1:19" x14ac:dyDescent="0.3">
      <c r="A43">
        <v>14</v>
      </c>
      <c r="B43" s="6">
        <v>0.5</v>
      </c>
      <c r="C43">
        <v>5</v>
      </c>
      <c r="D43">
        <v>11</v>
      </c>
      <c r="E43">
        <f t="shared" si="0"/>
        <v>6</v>
      </c>
      <c r="F43" s="2">
        <v>0.1022</v>
      </c>
      <c r="G43" s="2">
        <v>0.32069999999999999</v>
      </c>
      <c r="H43" s="2">
        <v>2.9499999999999998E-2</v>
      </c>
      <c r="I43">
        <v>4</v>
      </c>
      <c r="J43" s="2">
        <v>4.7999999999999996E-3</v>
      </c>
      <c r="K43">
        <f t="shared" si="8"/>
        <v>0.83333333333333337</v>
      </c>
      <c r="L43" s="2">
        <f t="shared" si="1"/>
        <v>0.32550000000000001</v>
      </c>
      <c r="M43">
        <f t="shared" si="2"/>
        <v>271.25</v>
      </c>
      <c r="N43" s="2">
        <f t="shared" si="9"/>
        <v>0.4572</v>
      </c>
      <c r="O43">
        <f t="shared" si="3"/>
        <v>0.28788732394366201</v>
      </c>
      <c r="P43">
        <f t="shared" si="4"/>
        <v>0.22353455818022747</v>
      </c>
      <c r="Q43">
        <f t="shared" si="5"/>
        <v>0.71194225721784776</v>
      </c>
      <c r="R43">
        <f t="shared" si="6"/>
        <v>6.4523184601924757E-2</v>
      </c>
      <c r="S43">
        <f t="shared" si="7"/>
        <v>0.37677419354838709</v>
      </c>
    </row>
    <row r="44" spans="1:19" x14ac:dyDescent="0.3">
      <c r="A44">
        <v>1</v>
      </c>
      <c r="B44" s="6">
        <v>0.75</v>
      </c>
      <c r="C44">
        <v>5</v>
      </c>
      <c r="D44">
        <v>6</v>
      </c>
      <c r="E44">
        <f t="shared" si="0"/>
        <v>1</v>
      </c>
      <c r="F44" s="2">
        <v>0.1123</v>
      </c>
      <c r="G44" s="2">
        <v>0.13900000000000001</v>
      </c>
      <c r="H44" s="2">
        <v>2.5399999999999999E-2</v>
      </c>
      <c r="I44">
        <v>1</v>
      </c>
      <c r="J44" s="2">
        <v>2.3E-3</v>
      </c>
      <c r="K44">
        <f t="shared" si="8"/>
        <v>0.43478260869565222</v>
      </c>
      <c r="L44" s="2">
        <f t="shared" si="1"/>
        <v>0.14130000000000001</v>
      </c>
      <c r="M44">
        <f t="shared" si="2"/>
        <v>61.434782608695663</v>
      </c>
      <c r="N44" s="2">
        <f t="shared" si="9"/>
        <v>0.27900000000000003</v>
      </c>
      <c r="O44">
        <f t="shared" si="3"/>
        <v>0.67366526694661055</v>
      </c>
      <c r="P44">
        <f t="shared" si="4"/>
        <v>0.40250896057347668</v>
      </c>
      <c r="Q44">
        <f t="shared" si="5"/>
        <v>0.50645161290322582</v>
      </c>
      <c r="R44">
        <f t="shared" si="6"/>
        <v>9.1039426523297481E-2</v>
      </c>
      <c r="S44">
        <f t="shared" si="7"/>
        <v>1.827954706298655</v>
      </c>
    </row>
    <row r="45" spans="1:19" x14ac:dyDescent="0.3">
      <c r="A45">
        <v>2</v>
      </c>
      <c r="B45" s="6">
        <v>0.75</v>
      </c>
      <c r="C45">
        <v>5</v>
      </c>
      <c r="D45">
        <v>10</v>
      </c>
      <c r="E45">
        <f t="shared" si="0"/>
        <v>5</v>
      </c>
      <c r="F45" s="2">
        <v>8.0600000000000005E-2</v>
      </c>
      <c r="G45" s="2">
        <v>0.11840000000000001</v>
      </c>
      <c r="H45" s="2">
        <v>3.9399999999999998E-2</v>
      </c>
      <c r="I45">
        <v>4</v>
      </c>
      <c r="J45" s="2">
        <v>2.8E-3</v>
      </c>
      <c r="K45">
        <f t="shared" si="8"/>
        <v>1.4285714285714286</v>
      </c>
      <c r="L45" s="2">
        <f t="shared" si="1"/>
        <v>0.1212</v>
      </c>
      <c r="M45">
        <f t="shared" si="2"/>
        <v>173.14285714285714</v>
      </c>
      <c r="N45" s="2">
        <f t="shared" si="9"/>
        <v>0.2412</v>
      </c>
      <c r="O45">
        <f t="shared" si="3"/>
        <v>0.50186799501867996</v>
      </c>
      <c r="P45">
        <f t="shared" si="4"/>
        <v>0.33416252072968494</v>
      </c>
      <c r="Q45">
        <f t="shared" si="5"/>
        <v>0.50248756218905477</v>
      </c>
      <c r="R45">
        <f t="shared" si="6"/>
        <v>0.16334991708126034</v>
      </c>
      <c r="S45">
        <f t="shared" si="7"/>
        <v>0.46551155115511555</v>
      </c>
    </row>
    <row r="46" spans="1:19" x14ac:dyDescent="0.3">
      <c r="A46">
        <v>3</v>
      </c>
      <c r="B46" s="6">
        <v>0.75</v>
      </c>
      <c r="C46">
        <v>5</v>
      </c>
      <c r="D46">
        <v>8</v>
      </c>
      <c r="E46">
        <f t="shared" si="0"/>
        <v>3</v>
      </c>
      <c r="F46" s="2">
        <v>9.0999999999999998E-2</v>
      </c>
      <c r="G46" s="2">
        <v>0.1464</v>
      </c>
      <c r="H46" s="2">
        <v>2.3400000000000001E-2</v>
      </c>
      <c r="I46">
        <v>4</v>
      </c>
      <c r="J46" s="2">
        <v>2.5999999999999999E-3</v>
      </c>
      <c r="K46">
        <f t="shared" si="8"/>
        <v>1.5384615384615383</v>
      </c>
      <c r="L46" s="2">
        <f t="shared" si="1"/>
        <v>0.14899999999999999</v>
      </c>
      <c r="M46">
        <f t="shared" si="2"/>
        <v>229.2307692307692</v>
      </c>
      <c r="N46" s="2">
        <f t="shared" si="9"/>
        <v>0.26339999999999997</v>
      </c>
      <c r="O46">
        <f t="shared" si="3"/>
        <v>0.5278422273781902</v>
      </c>
      <c r="P46">
        <f t="shared" si="4"/>
        <v>0.3454821564160972</v>
      </c>
      <c r="Q46">
        <f t="shared" si="5"/>
        <v>0.56567957479119213</v>
      </c>
      <c r="R46">
        <f t="shared" si="6"/>
        <v>8.8838268792710715E-2</v>
      </c>
      <c r="S46">
        <f t="shared" si="7"/>
        <v>0.39697986577181216</v>
      </c>
    </row>
    <row r="47" spans="1:19" x14ac:dyDescent="0.3">
      <c r="A47">
        <v>4</v>
      </c>
      <c r="B47" s="6">
        <v>0.75</v>
      </c>
      <c r="C47">
        <v>5</v>
      </c>
      <c r="D47">
        <v>6</v>
      </c>
      <c r="E47">
        <f t="shared" si="0"/>
        <v>1</v>
      </c>
      <c r="F47" s="2">
        <v>5.8200000000000002E-2</v>
      </c>
      <c r="G47" s="2">
        <v>7.4499999999999997E-2</v>
      </c>
      <c r="H47" s="2">
        <v>1.43E-2</v>
      </c>
      <c r="I47">
        <v>1</v>
      </c>
      <c r="J47" s="2">
        <v>1.1999999999999999E-3</v>
      </c>
      <c r="K47">
        <f t="shared" si="8"/>
        <v>0.83333333333333337</v>
      </c>
      <c r="L47" s="2">
        <f t="shared" si="1"/>
        <v>7.5700000000000003E-2</v>
      </c>
      <c r="M47">
        <f t="shared" si="2"/>
        <v>63.083333333333336</v>
      </c>
      <c r="N47" s="2">
        <f t="shared" si="9"/>
        <v>0.1482</v>
      </c>
      <c r="O47">
        <f t="shared" si="3"/>
        <v>0.64666666666666672</v>
      </c>
      <c r="P47">
        <f t="shared" si="4"/>
        <v>0.39271255060728749</v>
      </c>
      <c r="Q47">
        <f t="shared" si="5"/>
        <v>0.5107962213225371</v>
      </c>
      <c r="R47">
        <f t="shared" si="6"/>
        <v>9.6491228070175447E-2</v>
      </c>
      <c r="S47">
        <f t="shared" si="7"/>
        <v>0.92258916776750333</v>
      </c>
    </row>
    <row r="48" spans="1:19" x14ac:dyDescent="0.3">
      <c r="A48">
        <v>5</v>
      </c>
      <c r="B48" s="6">
        <v>0.75</v>
      </c>
      <c r="C48">
        <v>5</v>
      </c>
      <c r="D48">
        <v>9</v>
      </c>
      <c r="E48">
        <f t="shared" si="0"/>
        <v>4</v>
      </c>
      <c r="F48" s="2">
        <v>5.8999999999999997E-2</v>
      </c>
      <c r="G48" s="2">
        <v>0.16520000000000001</v>
      </c>
      <c r="H48" s="2">
        <v>1.8599999999999998E-2</v>
      </c>
      <c r="I48">
        <v>1</v>
      </c>
      <c r="J48" s="2">
        <v>1E-3</v>
      </c>
      <c r="K48">
        <f t="shared" si="8"/>
        <v>1</v>
      </c>
      <c r="L48" s="2">
        <f t="shared" si="1"/>
        <v>0.16620000000000001</v>
      </c>
      <c r="M48">
        <f t="shared" si="2"/>
        <v>166.20000000000002</v>
      </c>
      <c r="N48" s="2">
        <f t="shared" si="9"/>
        <v>0.24380000000000002</v>
      </c>
      <c r="O48">
        <f t="shared" si="3"/>
        <v>0.31926406926406919</v>
      </c>
      <c r="P48">
        <f t="shared" si="4"/>
        <v>0.24200164068908939</v>
      </c>
      <c r="Q48">
        <f t="shared" si="5"/>
        <v>0.6817063166529943</v>
      </c>
      <c r="R48">
        <f t="shared" si="6"/>
        <v>7.6292042657916309E-2</v>
      </c>
      <c r="S48">
        <f t="shared" si="7"/>
        <v>0.35499398315282787</v>
      </c>
    </row>
    <row r="49" spans="1:19" x14ac:dyDescent="0.3">
      <c r="A49">
        <v>6</v>
      </c>
      <c r="B49" s="6">
        <v>0.75</v>
      </c>
      <c r="C49">
        <v>5</v>
      </c>
      <c r="D49">
        <v>8</v>
      </c>
      <c r="E49">
        <f t="shared" si="0"/>
        <v>3</v>
      </c>
      <c r="F49" s="2">
        <v>8.8700000000000001E-2</v>
      </c>
      <c r="G49" s="2">
        <v>0.16170000000000001</v>
      </c>
      <c r="H49" s="2">
        <v>2.2599999999999999E-2</v>
      </c>
      <c r="I49">
        <v>4</v>
      </c>
      <c r="J49" s="2">
        <v>4.5999999999999999E-3</v>
      </c>
      <c r="K49">
        <f t="shared" si="8"/>
        <v>0.86956521739130443</v>
      </c>
      <c r="L49" s="2">
        <f t="shared" si="1"/>
        <v>0.1663</v>
      </c>
      <c r="M49">
        <f t="shared" si="2"/>
        <v>144.60869565217394</v>
      </c>
      <c r="N49" s="2">
        <f t="shared" si="9"/>
        <v>0.27760000000000001</v>
      </c>
      <c r="O49">
        <f t="shared" si="3"/>
        <v>0.46956061408152461</v>
      </c>
      <c r="P49">
        <f t="shared" si="4"/>
        <v>0.3195244956772334</v>
      </c>
      <c r="Q49">
        <f t="shared" si="5"/>
        <v>0.59906340057636887</v>
      </c>
      <c r="R49">
        <f t="shared" si="6"/>
        <v>8.1412103746397679E-2</v>
      </c>
      <c r="S49">
        <f t="shared" si="7"/>
        <v>0.61337943475646417</v>
      </c>
    </row>
    <row r="50" spans="1:19" x14ac:dyDescent="0.3">
      <c r="A50">
        <v>7</v>
      </c>
      <c r="B50" s="6">
        <v>0.75</v>
      </c>
      <c r="C50">
        <v>5</v>
      </c>
      <c r="D50">
        <v>7</v>
      </c>
      <c r="E50">
        <f t="shared" si="0"/>
        <v>2</v>
      </c>
      <c r="F50" s="2">
        <v>6.2899999999999998E-2</v>
      </c>
      <c r="G50" s="2">
        <v>9.7199999999999995E-2</v>
      </c>
      <c r="H50" s="2">
        <v>3.5799999999999998E-2</v>
      </c>
      <c r="I50">
        <v>1</v>
      </c>
      <c r="J50" s="2">
        <v>1.2999999999999999E-3</v>
      </c>
      <c r="K50">
        <f t="shared" si="8"/>
        <v>0.76923076923076916</v>
      </c>
      <c r="L50" s="2">
        <f t="shared" si="1"/>
        <v>9.849999999999999E-2</v>
      </c>
      <c r="M50">
        <f t="shared" si="2"/>
        <v>75.769230769230745</v>
      </c>
      <c r="N50" s="2">
        <f t="shared" si="9"/>
        <v>0.19719999999999999</v>
      </c>
      <c r="O50">
        <f t="shared" si="3"/>
        <v>0.46835443037974689</v>
      </c>
      <c r="P50">
        <f t="shared" si="4"/>
        <v>0.31896551724137934</v>
      </c>
      <c r="Q50">
        <f t="shared" si="5"/>
        <v>0.49949290060851925</v>
      </c>
      <c r="R50">
        <f t="shared" si="6"/>
        <v>0.18154158215010144</v>
      </c>
      <c r="S50">
        <f t="shared" si="7"/>
        <v>0.83015228426395959</v>
      </c>
    </row>
    <row r="51" spans="1:19" x14ac:dyDescent="0.3">
      <c r="A51">
        <v>8</v>
      </c>
      <c r="B51" s="6">
        <v>0.75</v>
      </c>
      <c r="C51">
        <v>5</v>
      </c>
      <c r="D51">
        <v>7</v>
      </c>
      <c r="E51">
        <f t="shared" si="0"/>
        <v>2</v>
      </c>
      <c r="F51" s="2">
        <v>8.72E-2</v>
      </c>
      <c r="G51" s="2">
        <v>0.1643</v>
      </c>
      <c r="H51" s="2">
        <v>1.43E-2</v>
      </c>
      <c r="I51">
        <v>4</v>
      </c>
      <c r="J51" s="2">
        <v>4.4999999999999997E-3</v>
      </c>
      <c r="K51">
        <f t="shared" si="8"/>
        <v>0.88888888888888884</v>
      </c>
      <c r="L51" s="2">
        <f t="shared" si="1"/>
        <v>0.16880000000000001</v>
      </c>
      <c r="M51">
        <f t="shared" si="2"/>
        <v>150.04444444444445</v>
      </c>
      <c r="N51" s="2">
        <f t="shared" si="9"/>
        <v>0.27029999999999998</v>
      </c>
      <c r="O51">
        <f t="shared" si="3"/>
        <v>0.47624249044238121</v>
      </c>
      <c r="P51">
        <f t="shared" si="4"/>
        <v>0.32260451350351466</v>
      </c>
      <c r="Q51">
        <f t="shared" si="5"/>
        <v>0.62449130595634483</v>
      </c>
      <c r="R51">
        <f t="shared" si="6"/>
        <v>5.2904180540140587E-2</v>
      </c>
      <c r="S51">
        <f t="shared" si="7"/>
        <v>0.58116113744075826</v>
      </c>
    </row>
    <row r="52" spans="1:19" x14ac:dyDescent="0.3">
      <c r="A52">
        <v>9</v>
      </c>
      <c r="B52" s="6">
        <v>0.75</v>
      </c>
      <c r="C52">
        <v>5</v>
      </c>
      <c r="D52">
        <v>9</v>
      </c>
      <c r="E52">
        <f t="shared" si="0"/>
        <v>4</v>
      </c>
      <c r="F52" s="2">
        <v>0.12239999999999999</v>
      </c>
      <c r="G52" s="2">
        <v>0.2006</v>
      </c>
      <c r="H52" s="2">
        <v>3.2899999999999999E-2</v>
      </c>
      <c r="I52">
        <v>4</v>
      </c>
      <c r="J52" s="2">
        <v>4.7999999999999996E-3</v>
      </c>
      <c r="K52">
        <f t="shared" si="8"/>
        <v>0.83333333333333337</v>
      </c>
      <c r="L52" s="2">
        <f t="shared" si="1"/>
        <v>0.2054</v>
      </c>
      <c r="M52">
        <f t="shared" si="2"/>
        <v>171.16666666666669</v>
      </c>
      <c r="N52" s="2">
        <f t="shared" si="9"/>
        <v>0.36070000000000002</v>
      </c>
      <c r="O52">
        <f t="shared" si="3"/>
        <v>0.51363827108686522</v>
      </c>
      <c r="P52">
        <f t="shared" si="4"/>
        <v>0.33934017188799553</v>
      </c>
      <c r="Q52">
        <f t="shared" si="5"/>
        <v>0.56944829498197946</v>
      </c>
      <c r="R52">
        <f t="shared" si="6"/>
        <v>9.1211533130024947E-2</v>
      </c>
      <c r="S52">
        <f t="shared" si="7"/>
        <v>0.71509250243427447</v>
      </c>
    </row>
    <row r="53" spans="1:19" x14ac:dyDescent="0.3">
      <c r="A53">
        <v>10</v>
      </c>
      <c r="B53" s="6">
        <v>0.75</v>
      </c>
      <c r="C53">
        <v>5</v>
      </c>
      <c r="D53">
        <v>7</v>
      </c>
      <c r="E53">
        <f t="shared" si="0"/>
        <v>2</v>
      </c>
      <c r="F53" s="2">
        <v>7.9100000000000004E-2</v>
      </c>
      <c r="G53" s="2">
        <v>0.1633</v>
      </c>
      <c r="H53" s="2">
        <v>3.73E-2</v>
      </c>
      <c r="I53">
        <v>2</v>
      </c>
      <c r="J53" s="2">
        <v>6.4000000000000003E-3</v>
      </c>
      <c r="K53">
        <f t="shared" si="8"/>
        <v>0.3125</v>
      </c>
      <c r="L53" s="2">
        <f t="shared" si="1"/>
        <v>0.16969999999999999</v>
      </c>
      <c r="M53">
        <f t="shared" si="2"/>
        <v>53.03125</v>
      </c>
      <c r="N53" s="2">
        <f t="shared" si="9"/>
        <v>0.28610000000000002</v>
      </c>
      <c r="O53">
        <f t="shared" si="3"/>
        <v>0.38212560386473432</v>
      </c>
      <c r="P53">
        <f t="shared" si="4"/>
        <v>0.27647675637888847</v>
      </c>
      <c r="Q53">
        <f t="shared" si="5"/>
        <v>0.59314924851450535</v>
      </c>
      <c r="R53">
        <f t="shared" si="6"/>
        <v>0.13037399510660608</v>
      </c>
      <c r="S53">
        <f t="shared" si="7"/>
        <v>1.4915733647613436</v>
      </c>
    </row>
    <row r="54" spans="1:19" x14ac:dyDescent="0.3">
      <c r="A54">
        <v>11</v>
      </c>
      <c r="B54" s="6">
        <v>0.75</v>
      </c>
      <c r="C54">
        <v>5</v>
      </c>
      <c r="D54">
        <v>10</v>
      </c>
      <c r="E54">
        <f t="shared" si="0"/>
        <v>5</v>
      </c>
      <c r="F54" s="2">
        <v>7.5600000000000001E-2</v>
      </c>
      <c r="G54" s="2">
        <v>0.15590000000000001</v>
      </c>
      <c r="H54" s="2">
        <v>4.7199999999999999E-2</v>
      </c>
      <c r="I54">
        <v>2</v>
      </c>
      <c r="J54" s="2">
        <v>2.3E-3</v>
      </c>
      <c r="K54">
        <f t="shared" si="8"/>
        <v>0.86956521739130443</v>
      </c>
      <c r="L54" s="2">
        <f t="shared" si="1"/>
        <v>0.15820000000000001</v>
      </c>
      <c r="M54">
        <f t="shared" si="2"/>
        <v>137.56521739130437</v>
      </c>
      <c r="N54" s="2">
        <f t="shared" si="9"/>
        <v>0.28100000000000003</v>
      </c>
      <c r="O54">
        <f t="shared" si="3"/>
        <v>0.36806231742940604</v>
      </c>
      <c r="P54">
        <f t="shared" si="4"/>
        <v>0.2690391459074733</v>
      </c>
      <c r="Q54">
        <f t="shared" si="5"/>
        <v>0.56298932384341638</v>
      </c>
      <c r="R54">
        <f t="shared" si="6"/>
        <v>0.1679715302491103</v>
      </c>
      <c r="S54">
        <f t="shared" si="7"/>
        <v>0.54955752212389364</v>
      </c>
    </row>
    <row r="55" spans="1:19" x14ac:dyDescent="0.3">
      <c r="A55">
        <v>12</v>
      </c>
      <c r="B55" s="6">
        <v>0.75</v>
      </c>
      <c r="C55">
        <v>5</v>
      </c>
      <c r="D55">
        <v>8</v>
      </c>
      <c r="E55">
        <f t="shared" si="0"/>
        <v>3</v>
      </c>
      <c r="F55" s="2">
        <v>9.5699999999999993E-2</v>
      </c>
      <c r="G55" s="2">
        <v>0.15190000000000001</v>
      </c>
      <c r="H55" s="2">
        <v>2.6599999999999999E-2</v>
      </c>
      <c r="I55">
        <v>16</v>
      </c>
      <c r="J55" s="2">
        <v>1.6799999999999999E-2</v>
      </c>
      <c r="K55">
        <f t="shared" si="8"/>
        <v>0.95238095238095233</v>
      </c>
      <c r="L55" s="2">
        <f t="shared" si="1"/>
        <v>0.16870000000000002</v>
      </c>
      <c r="M55">
        <f t="shared" si="2"/>
        <v>160.66666666666669</v>
      </c>
      <c r="N55" s="2">
        <f t="shared" si="9"/>
        <v>0.29100000000000004</v>
      </c>
      <c r="O55">
        <f t="shared" si="3"/>
        <v>0.49001536098310283</v>
      </c>
      <c r="P55">
        <f t="shared" si="4"/>
        <v>0.32886597938144324</v>
      </c>
      <c r="Q55">
        <f t="shared" si="5"/>
        <v>0.57972508591065286</v>
      </c>
      <c r="R55">
        <f t="shared" si="6"/>
        <v>9.1408934707903761E-2</v>
      </c>
      <c r="S55">
        <f t="shared" si="7"/>
        <v>0.59564315352697084</v>
      </c>
    </row>
    <row r="56" spans="1:19" x14ac:dyDescent="0.3">
      <c r="A56">
        <v>13</v>
      </c>
      <c r="B56" s="6">
        <v>0.75</v>
      </c>
      <c r="C56">
        <v>5</v>
      </c>
      <c r="D56">
        <v>9</v>
      </c>
      <c r="E56">
        <f t="shared" si="0"/>
        <v>4</v>
      </c>
      <c r="F56" s="2">
        <v>0.1111</v>
      </c>
      <c r="G56" s="2">
        <v>0.20080000000000001</v>
      </c>
      <c r="H56" s="2">
        <v>3.1699999999999999E-2</v>
      </c>
      <c r="I56">
        <v>4</v>
      </c>
      <c r="J56" s="2">
        <v>4.7999999999999996E-3</v>
      </c>
      <c r="K56">
        <f t="shared" si="8"/>
        <v>0.83333333333333337</v>
      </c>
      <c r="L56" s="2">
        <f t="shared" si="1"/>
        <v>0.2056</v>
      </c>
      <c r="M56">
        <f t="shared" si="2"/>
        <v>171.33333333333334</v>
      </c>
      <c r="N56" s="2">
        <f t="shared" si="9"/>
        <v>0.34840000000000004</v>
      </c>
      <c r="O56">
        <f t="shared" si="3"/>
        <v>0.46818373367045935</v>
      </c>
      <c r="P56">
        <f t="shared" si="4"/>
        <v>0.31888633754305395</v>
      </c>
      <c r="Q56">
        <f t="shared" si="5"/>
        <v>0.5901262916188289</v>
      </c>
      <c r="R56">
        <f t="shared" si="6"/>
        <v>9.0987370838117088E-2</v>
      </c>
      <c r="S56">
        <f t="shared" si="7"/>
        <v>0.64844357976653699</v>
      </c>
    </row>
    <row r="57" spans="1:19" x14ac:dyDescent="0.3">
      <c r="A57">
        <v>14</v>
      </c>
      <c r="B57" s="6">
        <v>0.75</v>
      </c>
      <c r="C57">
        <v>5</v>
      </c>
      <c r="D57">
        <v>8</v>
      </c>
      <c r="E57">
        <f t="shared" si="0"/>
        <v>3</v>
      </c>
      <c r="F57" s="2">
        <v>7.85E-2</v>
      </c>
      <c r="G57" s="2">
        <v>0.13739999999999999</v>
      </c>
      <c r="H57" s="2">
        <v>2.5000000000000001E-2</v>
      </c>
      <c r="I57">
        <v>1</v>
      </c>
      <c r="J57" s="2">
        <v>1.5E-3</v>
      </c>
      <c r="K57">
        <f t="shared" si="8"/>
        <v>0.66666666666666663</v>
      </c>
      <c r="L57" s="2">
        <f t="shared" si="1"/>
        <v>0.1389</v>
      </c>
      <c r="M57">
        <f t="shared" si="2"/>
        <v>92.6</v>
      </c>
      <c r="N57" s="2">
        <f t="shared" si="9"/>
        <v>0.2424</v>
      </c>
      <c r="O57">
        <f t="shared" si="3"/>
        <v>0.47895057962172061</v>
      </c>
      <c r="P57">
        <f t="shared" si="4"/>
        <v>0.32384488448844884</v>
      </c>
      <c r="Q57">
        <f t="shared" si="5"/>
        <v>0.57301980198019797</v>
      </c>
      <c r="R57">
        <f t="shared" si="6"/>
        <v>0.10313531353135313</v>
      </c>
      <c r="S57">
        <f t="shared" si="7"/>
        <v>0.84773218142548601</v>
      </c>
    </row>
    <row r="58" spans="1:19" x14ac:dyDescent="0.3">
      <c r="A58">
        <v>1</v>
      </c>
      <c r="B58" s="6">
        <v>1</v>
      </c>
      <c r="C58">
        <v>5</v>
      </c>
      <c r="D58">
        <v>6</v>
      </c>
      <c r="E58">
        <f t="shared" si="0"/>
        <v>1</v>
      </c>
      <c r="F58" s="2">
        <v>7.1499999999999994E-2</v>
      </c>
      <c r="G58" s="2">
        <v>0.12790000000000001</v>
      </c>
      <c r="H58" s="2">
        <v>3.9100000000000003E-2</v>
      </c>
      <c r="I58">
        <v>1</v>
      </c>
      <c r="J58" s="2">
        <v>2E-3</v>
      </c>
      <c r="K58">
        <f t="shared" si="8"/>
        <v>0.5</v>
      </c>
      <c r="L58" s="2">
        <f t="shared" si="1"/>
        <v>0.12990000000000002</v>
      </c>
      <c r="M58">
        <f t="shared" si="2"/>
        <v>64.95</v>
      </c>
      <c r="N58" s="2">
        <f t="shared" si="9"/>
        <v>0.24049999999999999</v>
      </c>
      <c r="O58">
        <f t="shared" si="3"/>
        <v>0.42307692307692302</v>
      </c>
      <c r="P58">
        <f t="shared" si="4"/>
        <v>0.29729729729729726</v>
      </c>
      <c r="Q58">
        <f t="shared" si="5"/>
        <v>0.54012474012474021</v>
      </c>
      <c r="R58">
        <f t="shared" si="6"/>
        <v>0.16257796257796259</v>
      </c>
      <c r="S58">
        <f t="shared" si="7"/>
        <v>1.1008468052347959</v>
      </c>
    </row>
    <row r="59" spans="1:19" x14ac:dyDescent="0.3">
      <c r="A59">
        <v>2</v>
      </c>
      <c r="B59" s="6">
        <v>1</v>
      </c>
      <c r="C59">
        <v>5</v>
      </c>
      <c r="D59">
        <v>8</v>
      </c>
      <c r="E59">
        <f t="shared" si="0"/>
        <v>3</v>
      </c>
      <c r="F59" s="2">
        <v>7.9200000000000007E-2</v>
      </c>
      <c r="G59" s="2">
        <v>0.17199999999999999</v>
      </c>
      <c r="H59" s="2">
        <v>3.3099999999999997E-2</v>
      </c>
      <c r="I59">
        <v>1</v>
      </c>
      <c r="J59" s="2">
        <v>1.8E-3</v>
      </c>
      <c r="K59">
        <f t="shared" si="8"/>
        <v>0.55555555555555558</v>
      </c>
      <c r="L59" s="2">
        <f t="shared" si="1"/>
        <v>0.17379999999999998</v>
      </c>
      <c r="M59">
        <f t="shared" si="2"/>
        <v>96.555555555555557</v>
      </c>
      <c r="N59" s="2">
        <f t="shared" si="9"/>
        <v>0.28609999999999997</v>
      </c>
      <c r="O59">
        <f t="shared" si="3"/>
        <v>0.38279362010633167</v>
      </c>
      <c r="P59">
        <f t="shared" si="4"/>
        <v>0.27682628451590358</v>
      </c>
      <c r="Q59">
        <f t="shared" si="5"/>
        <v>0.60747990213212166</v>
      </c>
      <c r="R59">
        <f t="shared" si="6"/>
        <v>0.11569381335197484</v>
      </c>
      <c r="S59">
        <f t="shared" si="7"/>
        <v>0.82025316455696207</v>
      </c>
    </row>
    <row r="60" spans="1:19" x14ac:dyDescent="0.3">
      <c r="A60">
        <v>3</v>
      </c>
      <c r="B60" s="6">
        <v>1</v>
      </c>
      <c r="C60">
        <v>5</v>
      </c>
      <c r="D60">
        <v>6</v>
      </c>
      <c r="E60">
        <f t="shared" si="0"/>
        <v>1</v>
      </c>
      <c r="F60" s="2">
        <v>6.2600000000000003E-2</v>
      </c>
      <c r="G60" s="2">
        <v>0.1166</v>
      </c>
      <c r="H60" s="2">
        <v>2.3199999999999998E-2</v>
      </c>
      <c r="I60">
        <v>1</v>
      </c>
      <c r="J60" s="2">
        <v>1.6000000000000001E-3</v>
      </c>
      <c r="K60">
        <f t="shared" si="8"/>
        <v>0.625</v>
      </c>
      <c r="L60" s="2">
        <f t="shared" si="1"/>
        <v>0.1182</v>
      </c>
      <c r="M60">
        <f t="shared" si="2"/>
        <v>73.875</v>
      </c>
      <c r="N60" s="2">
        <f>L60+H60+F60</f>
        <v>0.20400000000000001</v>
      </c>
      <c r="O60">
        <f t="shared" si="3"/>
        <v>0.44271570014144274</v>
      </c>
      <c r="P60">
        <f t="shared" si="4"/>
        <v>0.30686274509803918</v>
      </c>
      <c r="Q60">
        <f t="shared" si="5"/>
        <v>0.57941176470588229</v>
      </c>
      <c r="R60">
        <f t="shared" si="6"/>
        <v>0.11372549019607842</v>
      </c>
      <c r="S60">
        <f t="shared" si="7"/>
        <v>0.84737732656514386</v>
      </c>
    </row>
    <row r="61" spans="1:19" x14ac:dyDescent="0.3">
      <c r="A61">
        <v>4</v>
      </c>
      <c r="B61" s="6">
        <v>1</v>
      </c>
      <c r="C61">
        <v>5</v>
      </c>
      <c r="D61">
        <v>10</v>
      </c>
      <c r="E61">
        <f t="shared" si="0"/>
        <v>5</v>
      </c>
      <c r="F61" s="2">
        <v>7.5600000000000001E-2</v>
      </c>
      <c r="G61" s="2">
        <v>0.15379999999999999</v>
      </c>
      <c r="H61" s="2">
        <v>4.07E-2</v>
      </c>
      <c r="I61">
        <v>1</v>
      </c>
      <c r="J61" s="2">
        <v>1.4E-3</v>
      </c>
      <c r="K61">
        <f t="shared" si="8"/>
        <v>0.7142857142857143</v>
      </c>
      <c r="L61" s="2">
        <f t="shared" si="1"/>
        <v>0.1552</v>
      </c>
      <c r="M61">
        <f t="shared" si="2"/>
        <v>110.85714285714288</v>
      </c>
      <c r="N61" s="2">
        <f t="shared" si="9"/>
        <v>0.27150000000000002</v>
      </c>
      <c r="O61">
        <f t="shared" si="3"/>
        <v>0.38591117917304746</v>
      </c>
      <c r="P61">
        <f t="shared" si="4"/>
        <v>0.27845303867403315</v>
      </c>
      <c r="Q61">
        <f t="shared" si="5"/>
        <v>0.57163904235727436</v>
      </c>
      <c r="R61">
        <f t="shared" si="6"/>
        <v>0.14990791896869243</v>
      </c>
      <c r="S61">
        <f t="shared" si="7"/>
        <v>0.68195876288659774</v>
      </c>
    </row>
    <row r="62" spans="1:19" x14ac:dyDescent="0.3">
      <c r="A62">
        <v>5</v>
      </c>
      <c r="B62" s="6">
        <v>1</v>
      </c>
      <c r="C62">
        <v>5</v>
      </c>
      <c r="D62">
        <v>6</v>
      </c>
      <c r="E62">
        <f t="shared" si="0"/>
        <v>1</v>
      </c>
      <c r="F62" s="2">
        <v>8.2299999999999998E-2</v>
      </c>
      <c r="G62" s="2">
        <v>0.10970000000000001</v>
      </c>
      <c r="H62" s="2">
        <v>3.9E-2</v>
      </c>
      <c r="I62">
        <v>1</v>
      </c>
      <c r="J62" s="2">
        <v>2.3999999999999998E-3</v>
      </c>
      <c r="K62">
        <f t="shared" si="8"/>
        <v>0.41666666666666669</v>
      </c>
      <c r="L62" s="2">
        <f t="shared" si="1"/>
        <v>0.11210000000000001</v>
      </c>
      <c r="M62">
        <f t="shared" si="2"/>
        <v>46.708333333333336</v>
      </c>
      <c r="N62" s="2">
        <f t="shared" si="9"/>
        <v>0.2334</v>
      </c>
      <c r="O62">
        <f t="shared" si="3"/>
        <v>0.54467240238252812</v>
      </c>
      <c r="P62">
        <f t="shared" si="4"/>
        <v>0.35261353898886033</v>
      </c>
      <c r="Q62">
        <f t="shared" si="5"/>
        <v>0.48029134532990575</v>
      </c>
      <c r="R62">
        <f t="shared" si="6"/>
        <v>0.16709511568123395</v>
      </c>
      <c r="S62">
        <f t="shared" si="7"/>
        <v>1.7619982158786796</v>
      </c>
    </row>
    <row r="63" spans="1:19" x14ac:dyDescent="0.3">
      <c r="A63">
        <v>6</v>
      </c>
      <c r="B63" s="6">
        <v>1</v>
      </c>
      <c r="C63">
        <v>5</v>
      </c>
      <c r="D63">
        <v>7</v>
      </c>
      <c r="E63">
        <f t="shared" si="0"/>
        <v>2</v>
      </c>
      <c r="F63" s="2">
        <v>7.9600000000000004E-2</v>
      </c>
      <c r="G63" s="2">
        <v>0.1201</v>
      </c>
      <c r="H63" s="2">
        <v>3.7600000000000001E-2</v>
      </c>
      <c r="I63">
        <v>1</v>
      </c>
      <c r="J63" s="2">
        <v>2.5999999999999999E-3</v>
      </c>
      <c r="K63">
        <f t="shared" si="8"/>
        <v>0.38461538461538458</v>
      </c>
      <c r="L63" s="2">
        <f t="shared" si="1"/>
        <v>0.1227</v>
      </c>
      <c r="M63">
        <f t="shared" si="2"/>
        <v>47.192307692307686</v>
      </c>
      <c r="N63" s="2">
        <f t="shared" si="9"/>
        <v>0.2399</v>
      </c>
      <c r="O63">
        <f t="shared" si="3"/>
        <v>0.496568933250156</v>
      </c>
      <c r="P63">
        <f t="shared" si="4"/>
        <v>0.33180491871613171</v>
      </c>
      <c r="Q63">
        <f t="shared" si="5"/>
        <v>0.51146310962901209</v>
      </c>
      <c r="R63">
        <f t="shared" si="6"/>
        <v>0.15673197165485619</v>
      </c>
      <c r="S63">
        <f t="shared" si="7"/>
        <v>1.6867155664221682</v>
      </c>
    </row>
    <row r="64" spans="1:19" x14ac:dyDescent="0.3">
      <c r="A64">
        <v>7</v>
      </c>
      <c r="B64" s="6">
        <v>1</v>
      </c>
      <c r="C64">
        <v>5</v>
      </c>
      <c r="D64">
        <v>8</v>
      </c>
      <c r="E64">
        <f t="shared" si="0"/>
        <v>3</v>
      </c>
      <c r="F64" s="2">
        <v>9.0300000000000005E-2</v>
      </c>
      <c r="G64" s="2">
        <v>0.1242</v>
      </c>
      <c r="H64" s="2">
        <v>4.24E-2</v>
      </c>
      <c r="I64">
        <v>1</v>
      </c>
      <c r="J64" s="2">
        <v>2.5999999999999999E-3</v>
      </c>
      <c r="K64">
        <f t="shared" si="8"/>
        <v>0.38461538461538458</v>
      </c>
      <c r="L64" s="2">
        <f t="shared" si="1"/>
        <v>0.1268</v>
      </c>
      <c r="M64">
        <f t="shared" si="2"/>
        <v>48.769230769230766</v>
      </c>
      <c r="N64" s="2">
        <f t="shared" si="9"/>
        <v>0.25950000000000001</v>
      </c>
      <c r="O64">
        <f t="shared" si="3"/>
        <v>0.53368794326241142</v>
      </c>
      <c r="P64">
        <f t="shared" si="4"/>
        <v>0.34797687861271676</v>
      </c>
      <c r="Q64">
        <f t="shared" si="5"/>
        <v>0.48863198458574181</v>
      </c>
      <c r="R64">
        <f t="shared" si="6"/>
        <v>0.16339113680154141</v>
      </c>
      <c r="S64">
        <f t="shared" si="7"/>
        <v>1.8515772870662464</v>
      </c>
    </row>
    <row r="65" spans="1:19" x14ac:dyDescent="0.3">
      <c r="A65">
        <v>8</v>
      </c>
      <c r="B65" s="6">
        <v>1</v>
      </c>
      <c r="C65">
        <v>5</v>
      </c>
      <c r="D65">
        <v>6</v>
      </c>
      <c r="E65">
        <f t="shared" si="0"/>
        <v>1</v>
      </c>
      <c r="F65" s="2">
        <v>5.4600000000000003E-2</v>
      </c>
      <c r="G65" s="2">
        <v>0.10100000000000001</v>
      </c>
      <c r="H65" s="2">
        <v>2.7699999999999999E-2</v>
      </c>
      <c r="I65">
        <v>1</v>
      </c>
      <c r="J65" s="2">
        <v>1E-3</v>
      </c>
      <c r="K65">
        <f t="shared" si="8"/>
        <v>1</v>
      </c>
      <c r="L65" s="2">
        <f t="shared" si="1"/>
        <v>0.10200000000000001</v>
      </c>
      <c r="M65">
        <f t="shared" si="2"/>
        <v>102.00000000000001</v>
      </c>
      <c r="N65" s="2">
        <f t="shared" si="9"/>
        <v>0.18430000000000002</v>
      </c>
      <c r="O65">
        <f t="shared" si="3"/>
        <v>0.42097147262914419</v>
      </c>
      <c r="P65">
        <f t="shared" si="4"/>
        <v>0.29625610417797066</v>
      </c>
      <c r="Q65">
        <f t="shared" si="5"/>
        <v>0.55344546934346173</v>
      </c>
      <c r="R65">
        <f t="shared" si="6"/>
        <v>0.15029842647856753</v>
      </c>
      <c r="S65">
        <f t="shared" si="7"/>
        <v>0.53529411764705881</v>
      </c>
    </row>
    <row r="66" spans="1:19" x14ac:dyDescent="0.3">
      <c r="A66">
        <v>9</v>
      </c>
      <c r="B66" s="6">
        <v>1</v>
      </c>
      <c r="C66">
        <v>5</v>
      </c>
      <c r="D66">
        <v>8</v>
      </c>
      <c r="E66">
        <f t="shared" si="0"/>
        <v>3</v>
      </c>
      <c r="F66" s="2">
        <v>6.6000000000000003E-2</v>
      </c>
      <c r="G66" s="2">
        <v>0.11990000000000001</v>
      </c>
      <c r="H66" s="2">
        <v>3.0200000000000001E-2</v>
      </c>
      <c r="I66">
        <v>1</v>
      </c>
      <c r="J66" s="2">
        <v>8.0000000000000004E-4</v>
      </c>
      <c r="K66">
        <f t="shared" si="8"/>
        <v>1.25</v>
      </c>
      <c r="L66" s="2">
        <f t="shared" si="1"/>
        <v>0.1207</v>
      </c>
      <c r="M66">
        <f t="shared" si="2"/>
        <v>150.875</v>
      </c>
      <c r="N66" s="2">
        <f t="shared" si="9"/>
        <v>0.21690000000000001</v>
      </c>
      <c r="O66">
        <f t="shared" si="3"/>
        <v>0.43737574552683894</v>
      </c>
      <c r="P66">
        <f t="shared" si="4"/>
        <v>0.30428769017980634</v>
      </c>
      <c r="Q66">
        <f t="shared" si="5"/>
        <v>0.55647763946519135</v>
      </c>
      <c r="R66">
        <f t="shared" si="6"/>
        <v>0.13923467035500231</v>
      </c>
      <c r="S66">
        <f t="shared" si="7"/>
        <v>0.43744821872410938</v>
      </c>
    </row>
    <row r="67" spans="1:19" x14ac:dyDescent="0.3">
      <c r="A67">
        <v>10</v>
      </c>
      <c r="B67" s="6">
        <v>1</v>
      </c>
      <c r="C67">
        <v>5</v>
      </c>
      <c r="D67">
        <v>8</v>
      </c>
      <c r="E67">
        <f t="shared" ref="E67:E71" si="10">D67-C67</f>
        <v>3</v>
      </c>
      <c r="F67" s="2">
        <v>5.3199999999999997E-2</v>
      </c>
      <c r="G67" s="2">
        <v>0.11269999999999999</v>
      </c>
      <c r="H67" s="2">
        <v>3.3799999999999997E-2</v>
      </c>
      <c r="I67">
        <v>1</v>
      </c>
      <c r="J67" s="2">
        <v>8.0000000000000004E-4</v>
      </c>
      <c r="K67">
        <f t="shared" ref="K67:K71" si="11">I67/(J67*1000)</f>
        <v>1.25</v>
      </c>
      <c r="L67" s="2">
        <f t="shared" ref="L67:L71" si="12">G67+J67</f>
        <v>0.11349999999999999</v>
      </c>
      <c r="M67">
        <f t="shared" ref="M67:M71" si="13">(L67*1000)*K67</f>
        <v>141.87499999999997</v>
      </c>
      <c r="N67" s="2">
        <f t="shared" ref="N67:N71" si="14">L67+H67+F67</f>
        <v>0.20049999999999998</v>
      </c>
      <c r="O67">
        <f t="shared" ref="O67:O71" si="15">F67/SUM(H67+L67)</f>
        <v>0.36116768499660556</v>
      </c>
      <c r="P67">
        <f t="shared" ref="P67:P71" si="16">F67/N67</f>
        <v>0.26533665835411474</v>
      </c>
      <c r="Q67">
        <f t="shared" ref="Q67:Q71" si="17">L67/N67</f>
        <v>0.56608478802992523</v>
      </c>
      <c r="R67">
        <f t="shared" ref="R67:R71" si="18">H67/N67</f>
        <v>0.16857855361596011</v>
      </c>
      <c r="S67">
        <f t="shared" ref="S67:S71" si="19">F67*1000/(M67)</f>
        <v>0.374977973568282</v>
      </c>
    </row>
    <row r="68" spans="1:19" x14ac:dyDescent="0.3">
      <c r="A68">
        <v>11</v>
      </c>
      <c r="B68" s="6">
        <v>1</v>
      </c>
      <c r="C68">
        <v>5</v>
      </c>
      <c r="D68">
        <v>8</v>
      </c>
      <c r="E68">
        <f t="shared" si="10"/>
        <v>3</v>
      </c>
      <c r="F68" s="2">
        <v>6.8900000000000003E-2</v>
      </c>
      <c r="G68" s="2">
        <v>0.13519999999999999</v>
      </c>
      <c r="H68" s="2">
        <v>3.3700000000000001E-2</v>
      </c>
      <c r="I68">
        <v>1</v>
      </c>
      <c r="J68" s="2">
        <v>1.2999999999999999E-3</v>
      </c>
      <c r="K68">
        <f t="shared" si="11"/>
        <v>0.76923076923076916</v>
      </c>
      <c r="L68" s="2">
        <f t="shared" si="12"/>
        <v>0.13649999999999998</v>
      </c>
      <c r="M68">
        <f t="shared" si="13"/>
        <v>104.99999999999997</v>
      </c>
      <c r="N68" s="2">
        <f t="shared" si="14"/>
        <v>0.23909999999999998</v>
      </c>
      <c r="O68">
        <f t="shared" si="15"/>
        <v>0.40481786133960052</v>
      </c>
      <c r="P68">
        <f t="shared" si="16"/>
        <v>0.2881639481388541</v>
      </c>
      <c r="Q68">
        <f t="shared" si="17"/>
        <v>0.57089084065244666</v>
      </c>
      <c r="R68">
        <f t="shared" si="18"/>
        <v>0.14094521120869929</v>
      </c>
      <c r="S68">
        <f t="shared" si="19"/>
        <v>0.65619047619047643</v>
      </c>
    </row>
    <row r="69" spans="1:19" x14ac:dyDescent="0.3">
      <c r="A69">
        <v>12</v>
      </c>
      <c r="B69" s="6">
        <v>1</v>
      </c>
      <c r="C69">
        <v>5</v>
      </c>
      <c r="D69">
        <v>6</v>
      </c>
      <c r="E69">
        <f t="shared" si="10"/>
        <v>1</v>
      </c>
      <c r="F69" s="2">
        <v>5.6000000000000001E-2</v>
      </c>
      <c r="G69" s="2">
        <v>9.74E-2</v>
      </c>
      <c r="H69" s="2">
        <v>1.09E-2</v>
      </c>
      <c r="I69">
        <v>1</v>
      </c>
      <c r="J69" s="2">
        <v>2.8999999999999998E-3</v>
      </c>
      <c r="K69">
        <f t="shared" si="11"/>
        <v>0.34482758620689657</v>
      </c>
      <c r="L69" s="2">
        <f t="shared" si="12"/>
        <v>0.1003</v>
      </c>
      <c r="M69">
        <f t="shared" si="13"/>
        <v>34.586206896551722</v>
      </c>
      <c r="N69" s="2">
        <f t="shared" si="14"/>
        <v>0.16719999999999999</v>
      </c>
      <c r="O69">
        <f t="shared" si="15"/>
        <v>0.50359712230215836</v>
      </c>
      <c r="P69">
        <f t="shared" si="16"/>
        <v>0.3349282296650718</v>
      </c>
      <c r="Q69">
        <f t="shared" si="17"/>
        <v>0.59988038277511968</v>
      </c>
      <c r="R69">
        <f t="shared" si="18"/>
        <v>6.519138755980862E-2</v>
      </c>
      <c r="S69">
        <f t="shared" si="19"/>
        <v>1.6191425722831507</v>
      </c>
    </row>
    <row r="70" spans="1:19" x14ac:dyDescent="0.3">
      <c r="A70">
        <v>13</v>
      </c>
      <c r="B70" s="6">
        <v>1</v>
      </c>
      <c r="C70">
        <v>5</v>
      </c>
      <c r="D70">
        <v>7</v>
      </c>
      <c r="E70">
        <f t="shared" si="10"/>
        <v>2</v>
      </c>
      <c r="F70" s="2">
        <v>6.6000000000000003E-2</v>
      </c>
      <c r="G70" s="2">
        <v>0.1358</v>
      </c>
      <c r="H70" s="2">
        <v>3.6999999999999998E-2</v>
      </c>
      <c r="I70">
        <v>1</v>
      </c>
      <c r="J70" s="2">
        <v>2.5000000000000001E-3</v>
      </c>
      <c r="K70">
        <f t="shared" si="11"/>
        <v>0.4</v>
      </c>
      <c r="L70" s="2">
        <f t="shared" si="12"/>
        <v>0.13830000000000001</v>
      </c>
      <c r="M70">
        <f t="shared" si="13"/>
        <v>55.320000000000007</v>
      </c>
      <c r="N70" s="2">
        <f t="shared" si="14"/>
        <v>0.24130000000000001</v>
      </c>
      <c r="O70">
        <f t="shared" si="15"/>
        <v>0.37649743297204791</v>
      </c>
      <c r="P70">
        <f t="shared" si="16"/>
        <v>0.27351844177372564</v>
      </c>
      <c r="Q70">
        <f t="shared" si="17"/>
        <v>0.57314546208039785</v>
      </c>
      <c r="R70">
        <f t="shared" si="18"/>
        <v>0.15333609614587648</v>
      </c>
      <c r="S70">
        <f t="shared" si="19"/>
        <v>1.1930585683297179</v>
      </c>
    </row>
    <row r="71" spans="1:19" x14ac:dyDescent="0.3">
      <c r="A71">
        <v>14</v>
      </c>
      <c r="B71" s="6">
        <v>1</v>
      </c>
      <c r="C71">
        <v>5</v>
      </c>
      <c r="D71">
        <v>9</v>
      </c>
      <c r="E71">
        <f t="shared" si="10"/>
        <v>4</v>
      </c>
      <c r="F71" s="2">
        <v>5.6399999999999999E-2</v>
      </c>
      <c r="G71" s="2">
        <v>0.13220000000000001</v>
      </c>
      <c r="H71" s="2">
        <v>2.7300000000000001E-2</v>
      </c>
      <c r="I71">
        <v>1</v>
      </c>
      <c r="J71" s="2">
        <v>1.5E-3</v>
      </c>
      <c r="K71">
        <f t="shared" si="11"/>
        <v>0.66666666666666663</v>
      </c>
      <c r="L71" s="2">
        <f t="shared" si="12"/>
        <v>0.13370000000000001</v>
      </c>
      <c r="M71">
        <f t="shared" si="13"/>
        <v>89.13333333333334</v>
      </c>
      <c r="N71" s="2">
        <f t="shared" si="14"/>
        <v>0.21740000000000001</v>
      </c>
      <c r="O71">
        <f t="shared" si="15"/>
        <v>0.35031055900621116</v>
      </c>
      <c r="P71">
        <f t="shared" si="16"/>
        <v>0.25942962281508736</v>
      </c>
      <c r="Q71">
        <f t="shared" si="17"/>
        <v>0.61499540018399268</v>
      </c>
      <c r="R71">
        <f t="shared" si="18"/>
        <v>0.12557497700091996</v>
      </c>
      <c r="S71">
        <f t="shared" si="19"/>
        <v>0.63275991024682121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Datos originales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Junior Pastor Pérez Molina</cp:lastModifiedBy>
  <dcterms:created xsi:type="dcterms:W3CDTF">2018-10-11T21:18:06Z</dcterms:created>
  <dcterms:modified xsi:type="dcterms:W3CDTF">2018-10-15T18:33:54Z</dcterms:modified>
</cp:coreProperties>
</file>