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963531f601d4ae/Documents/GitHub/Jason/"/>
    </mc:Choice>
  </mc:AlternateContent>
  <xr:revisionPtr revIDLastSave="0" documentId="8_{391592DC-45FB-44E4-A680-97EDBCFBEA1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9" r:id="rId1"/>
    <sheet name="Sheet7" sheetId="8" r:id="rId2"/>
    <sheet name="Sheet6" sheetId="7" r:id="rId3"/>
    <sheet name="Sheet2" sheetId="3" r:id="rId4"/>
    <sheet name="Outcome Pivot" sheetId="2" r:id="rId5"/>
    <sheet name="Crowdfunding" sheetId="1" r:id="rId6"/>
  </sheets>
  <definedNames>
    <definedName name="_xlnm._FilterDatabase" localSheetId="5" hidden="1">Crowdfunding!$A$1:$T$1001</definedName>
    <definedName name="_xlchart.v1.0" hidden="1">Sheet1!$A$2:$A$566</definedName>
    <definedName name="_xlchart.v1.1" hidden="1">Sheet1!$B$1</definedName>
    <definedName name="_xlchart.v1.2" hidden="1">Sheet1!$B$2:$B$566</definedName>
    <definedName name="_xlchart.v1.3" hidden="1">Sheet1!$A$2:$A$566</definedName>
    <definedName name="_xlchart.v1.4" hidden="1">Sheet1!$B$1</definedName>
    <definedName name="_xlchart.v1.5" hidden="1">Sheet1!$B$2:$B$566</definedName>
    <definedName name="_xlchart.v1.6" hidden="1">Sheet1!$A$2:$A$566</definedName>
    <definedName name="_xlchart.v1.7" hidden="1">Sheet1!$B$1</definedName>
    <definedName name="_xlchart.v1.8" hidden="1">Sheet1!$B$2:$B$566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9" l="1"/>
  <c r="G6" i="9"/>
  <c r="G5" i="9"/>
  <c r="G4" i="9"/>
  <c r="G3" i="9"/>
  <c r="G2" i="9"/>
  <c r="E7" i="9"/>
  <c r="E6" i="9"/>
  <c r="E2" i="9"/>
  <c r="E3" i="9"/>
  <c r="E5" i="9"/>
  <c r="E4" i="9"/>
  <c r="D12" i="8"/>
  <c r="D11" i="8"/>
  <c r="D10" i="8"/>
  <c r="D9" i="8"/>
  <c r="D8" i="8"/>
  <c r="D7" i="8"/>
  <c r="D6" i="8"/>
  <c r="D5" i="8"/>
  <c r="D4" i="8"/>
  <c r="D3" i="8"/>
  <c r="C12" i="8"/>
  <c r="C11" i="8"/>
  <c r="C10" i="8"/>
  <c r="C9" i="8"/>
  <c r="C8" i="8"/>
  <c r="C7" i="8"/>
  <c r="C6" i="8"/>
  <c r="C5" i="8"/>
  <c r="C4" i="8"/>
  <c r="C3" i="8"/>
  <c r="B12" i="8"/>
  <c r="B11" i="8"/>
  <c r="B10" i="8"/>
  <c r="B9" i="8"/>
  <c r="B8" i="8"/>
  <c r="B7" i="8"/>
  <c r="B6" i="8"/>
  <c r="B5" i="8"/>
  <c r="B4" i="8"/>
  <c r="B3" i="8"/>
  <c r="D13" i="8"/>
  <c r="C13" i="8"/>
  <c r="B13" i="8"/>
  <c r="E13" i="8" s="1"/>
  <c r="G13" i="8" s="1"/>
  <c r="D2" i="8"/>
  <c r="C2" i="8"/>
  <c r="B2" i="8"/>
  <c r="E2" i="8" s="1"/>
  <c r="G2" i="8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13" i="8" l="1"/>
  <c r="F13" i="8"/>
  <c r="F2" i="8"/>
  <c r="H2" i="8"/>
  <c r="E12" i="8"/>
  <c r="H12" i="8" s="1"/>
  <c r="E11" i="8"/>
  <c r="F11" i="8" s="1"/>
  <c r="E10" i="8"/>
  <c r="F10" i="8" s="1"/>
  <c r="E9" i="8"/>
  <c r="G9" i="8" s="1"/>
  <c r="E6" i="8"/>
  <c r="F6" i="8" s="1"/>
  <c r="E5" i="8"/>
  <c r="F5" i="8" s="1"/>
  <c r="E3" i="8"/>
  <c r="H3" i="8" s="1"/>
  <c r="E8" i="8"/>
  <c r="E7" i="8"/>
  <c r="E4" i="8"/>
  <c r="F4" i="8" s="1"/>
  <c r="H6" i="8" l="1"/>
  <c r="G6" i="8"/>
  <c r="G12" i="8"/>
  <c r="F12" i="8"/>
  <c r="H11" i="8"/>
  <c r="G11" i="8"/>
  <c r="H10" i="8"/>
  <c r="G10" i="8"/>
  <c r="F9" i="8"/>
  <c r="H9" i="8"/>
  <c r="H5" i="8"/>
  <c r="G5" i="8"/>
  <c r="G3" i="8"/>
  <c r="F3" i="8"/>
  <c r="H8" i="8"/>
  <c r="G8" i="8"/>
  <c r="F8" i="8"/>
  <c r="H7" i="8"/>
  <c r="G7" i="8"/>
  <c r="F7" i="8"/>
  <c r="H4" i="8"/>
  <c r="G4" i="8"/>
</calcChain>
</file>

<file path=xl/sharedStrings.xml><?xml version="1.0" encoding="utf-8"?>
<sst xmlns="http://schemas.openxmlformats.org/spreadsheetml/2006/main" count="9082" uniqueCount="2132">
  <si>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</si>
  <si>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</si>
  <si>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</si>
  <si>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</si>
  <si>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</si>
  <si>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</si>
  <si>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</si>
  <si>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</si>
  <si>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</si>
  <si>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</si>
  <si>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</si>
  <si>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</si>
  <si>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</si>
  <si>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</si>
  <si>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</si>
  <si>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</si>
  <si>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</si>
  <si>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</si>
  <si>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</si>
  <si>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</si>
  <si>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</si>
  <si>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</si>
  <si>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</si>
  <si>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</si>
  <si>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</si>
  <si>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</si>
  <si>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</si>
  <si>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</si>
  <si>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</si>
  <si>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</si>
  <si>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</si>
  <si>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</si>
  <si>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</si>
  <si>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</si>
  <si>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</si>
  <si>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</si>
  <si>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</si>
  <si>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</si>
  <si>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</si>
  <si>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</si>
  <si>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</si>
  <si>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</si>
  <si>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</si>
  <si>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</si>
  <si>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</si>
  <si>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</si>
  <si>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</si>
  <si>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</si>
  <si>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</si>
  <si>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</si>
  <si>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</si>
  <si>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</si>
  <si>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</si>
  <si>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</si>
  <si>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</si>
  <si>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</si>
  <si>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</si>
  <si>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</si>
  <si>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</si>
  <si>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</si>
  <si>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</si>
  <si>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</si>
  <si>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</si>
  <si>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</si>
  <si>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</si>
  <si>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</si>
  <si>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</si>
  <si>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</si>
  <si>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</si>
  <si>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</si>
  <si>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</si>
  <si>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</si>
  <si>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</si>
  <si>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</si>
  <si>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</si>
  <si>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</si>
  <si>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</si>
  <si>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</si>
  <si>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</si>
  <si>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</si>
  <si>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</si>
  <si>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</si>
  <si>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</si>
  <si>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</si>
  <si>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</si>
  <si>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</si>
  <si>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</si>
  <si>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</si>
  <si>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</si>
  <si>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</si>
  <si>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</si>
  <si>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</si>
  <si>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</si>
  <si>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</si>
  <si>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</si>
  <si>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</si>
  <si>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</si>
  <si>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</si>
  <si>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</si>
  <si>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</si>
  <si>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</si>
  <si>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</si>
  <si>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</si>
  <si>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</si>
  <si>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</si>
  <si>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</si>
  <si>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</si>
  <si>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</si>
  <si>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</si>
  <si>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</si>
  <si>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</si>
  <si>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</si>
  <si>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</si>
  <si>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</si>
  <si>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</si>
  <si>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</si>
  <si>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</si>
  <si>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</si>
  <si>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</si>
  <si>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</si>
  <si>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</si>
  <si>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</si>
  <si>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</si>
  <si>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</si>
  <si>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</si>
  <si>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</si>
  <si>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</si>
  <si>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</si>
  <si>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</si>
  <si>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</si>
  <si>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</si>
  <si>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</si>
  <si>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</si>
  <si>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</si>
  <si>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</si>
  <si>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</si>
  <si>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</si>
  <si>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</si>
  <si>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</si>
  <si>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</si>
  <si>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</si>
  <si>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</si>
  <si>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</si>
  <si>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</si>
  <si>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</si>
  <si>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</si>
  <si>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</si>
  <si>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</si>
  <si>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</si>
  <si>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</si>
  <si>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</si>
  <si>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</si>
  <si>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</si>
  <si>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</si>
  <si>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</si>
  <si>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</si>
  <si>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</si>
  <si>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</si>
  <si>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</si>
  <si>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</si>
  <si>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</si>
  <si>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</si>
  <si>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</si>
  <si>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</si>
  <si>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</si>
  <si>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</si>
  <si>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</si>
  <si>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</si>
  <si>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</si>
  <si>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</si>
  <si>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</si>
  <si>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</si>
  <si>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</si>
  <si>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</si>
  <si>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</si>
  <si>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</si>
  <si>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</si>
  <si>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</si>
  <si>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</si>
  <si>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</si>
  <si>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</si>
  <si>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</si>
  <si>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</si>
  <si>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</si>
  <si>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</si>
  <si>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</si>
  <si>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</si>
  <si>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</si>
  <si>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</si>
  <si>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</si>
  <si>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</si>
  <si>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</si>
  <si>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</si>
  <si>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</si>
  <si>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</si>
  <si>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</si>
  <si>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</si>
  <si>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</si>
  <si>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</si>
  <si>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</si>
  <si>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</si>
  <si>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</si>
  <si>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</si>
  <si>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</si>
  <si>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</si>
  <si>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</si>
  <si>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</si>
  <si>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</si>
  <si>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</si>
  <si>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</si>
  <si>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</si>
  <si>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</si>
  <si>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</si>
  <si>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</si>
  <si>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</si>
  <si>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</si>
  <si>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</si>
  <si>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</si>
  <si>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</si>
  <si>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</si>
  <si>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</si>
  <si>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</si>
  <si>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</si>
  <si>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</si>
  <si>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</si>
  <si>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</si>
  <si>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</si>
  <si>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</si>
  <si>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</si>
  <si>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</si>
  <si>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</si>
  <si>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</si>
  <si>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</si>
  <si>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</si>
  <si>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</si>
  <si>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</si>
  <si>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</si>
  <si>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</si>
  <si>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</si>
  <si>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</si>
  <si>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</si>
  <si>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</si>
  <si>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</si>
  <si>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</si>
  <si>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</si>
  <si>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</si>
  <si>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</si>
  <si>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</si>
  <si>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</si>
  <si>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</si>
  <si>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</si>
  <si>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</si>
  <si>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</si>
  <si>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</si>
  <si>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</si>
  <si>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</si>
  <si>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</si>
  <si>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</si>
  <si>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</si>
  <si>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</si>
  <si>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</si>
  <si>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</si>
  <si>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</si>
  <si>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</si>
  <si>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</si>
  <si>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</si>
  <si>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</si>
  <si>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</si>
  <si>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</si>
  <si>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</si>
  <si>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</si>
  <si>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</si>
  <si>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</si>
  <si>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</si>
  <si>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</si>
  <si>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</si>
  <si>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</si>
  <si>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</si>
  <si>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</si>
  <si>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</si>
  <si>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</si>
  <si>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</si>
  <si>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</si>
  <si>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</si>
  <si>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</si>
  <si>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</si>
  <si>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</si>
  <si>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</si>
  <si>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</si>
  <si>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</si>
  <si>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</si>
  <si>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</si>
  <si>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</si>
  <si>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</si>
  <si>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</si>
  <si>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</si>
  <si>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</si>
  <si>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</si>
  <si>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</si>
  <si>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</si>
  <si>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</si>
  <si>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</si>
  <si>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</si>
  <si>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</si>
  <si>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</si>
  <si>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</si>
  <si>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</si>
  <si>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</si>
  <si>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</si>
  <si>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</si>
  <si>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</si>
  <si>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</si>
  <si>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</si>
  <si>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</si>
  <si>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</si>
  <si>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</si>
  <si>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</si>
  <si>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</si>
  <si>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</si>
  <si>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</si>
  <si>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</si>
  <si>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</si>
  <si>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</si>
  <si>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</si>
  <si>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</si>
  <si>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</si>
  <si>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</si>
  <si>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</si>
  <si>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</si>
  <si>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</si>
  <si>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</si>
  <si>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</si>
  <si>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</si>
  <si>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</si>
  <si>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</si>
  <si>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</si>
  <si>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</si>
  <si>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</si>
  <si>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</si>
  <si>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</si>
  <si>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</si>
  <si>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</si>
  <si>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</si>
  <si>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</si>
  <si>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</si>
  <si>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</si>
  <si>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</si>
  <si>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</si>
  <si>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</si>
  <si>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</si>
  <si>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</si>
  <si>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</si>
  <si>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</si>
  <si>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</si>
  <si>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</si>
  <si>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</si>
  <si>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</si>
  <si>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</si>
  <si>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</si>
  <si>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</si>
  <si>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</si>
  <si>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</si>
  <si>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</si>
  <si>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</si>
  <si>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</si>
  <si>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</si>
  <si>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</si>
  <si>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</si>
  <si>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</si>
  <si>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</si>
  <si>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</si>
  <si>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</si>
  <si>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</si>
  <si>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</si>
  <si>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</si>
  <si>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</si>
  <si>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</si>
  <si>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</si>
  <si>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</si>
  <si>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</si>
  <si>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</si>
  <si>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</si>
  <si>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</si>
  <si>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</si>
  <si>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</si>
  <si>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</si>
  <si>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</si>
  <si>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</si>
  <si>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</si>
  <si>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</si>
  <si>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</si>
  <si>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</si>
  <si>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</si>
  <si>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</si>
  <si>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</si>
  <si>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</si>
  <si>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</si>
  <si>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</si>
  <si>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</si>
  <si>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</si>
  <si>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</si>
  <si>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</si>
  <si>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</si>
  <si>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</si>
  <si>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</si>
  <si>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</si>
  <si>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</si>
  <si>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</si>
  <si>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</si>
  <si>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</si>
  <si>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</si>
  <si>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</si>
  <si>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</si>
  <si>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</si>
  <si>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</si>
  <si>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</si>
  <si>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</si>
  <si>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</si>
  <si>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</si>
  <si>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</si>
  <si>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</si>
  <si>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</si>
  <si>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</si>
  <si>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</si>
  <si>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</si>
  <si>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</si>
  <si>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</si>
  <si>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</si>
  <si>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</si>
  <si>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</si>
  <si>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</si>
  <si>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</si>
  <si>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</si>
  <si>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</si>
  <si>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</si>
  <si>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</si>
  <si>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</si>
  <si>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</si>
  <si>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</si>
  <si>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</si>
  <si>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</si>
  <si>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</si>
  <si>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</si>
  <si>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</si>
  <si>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</si>
  <si>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</si>
  <si>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</si>
  <si>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</si>
  <si>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</si>
  <si>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</si>
  <si>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</si>
  <si>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</si>
  <si>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</si>
  <si>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</si>
  <si>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</si>
  <si>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</si>
  <si>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</si>
  <si>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</si>
  <si>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</si>
  <si>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</si>
  <si>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</si>
  <si>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</si>
  <si>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</si>
  <si>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</si>
  <si>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</si>
  <si>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</si>
  <si>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</si>
  <si>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</si>
  <si>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</si>
  <si>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</si>
  <si>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</si>
  <si>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</si>
  <si>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</si>
  <si>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</si>
  <si>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</si>
  <si>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</si>
  <si>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</si>
  <si>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</si>
  <si>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</si>
  <si>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</si>
  <si>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</si>
  <si>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</si>
  <si>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</si>
  <si>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</si>
  <si>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</si>
  <si>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</si>
  <si>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</si>
  <si>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</si>
  <si>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</si>
  <si>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</si>
  <si>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</si>
  <si>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</si>
  <si>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</si>
  <si>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</si>
  <si>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</si>
  <si>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</si>
  <si>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</si>
  <si>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</si>
  <si>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</si>
  <si>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</si>
  <si>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</si>
  <si>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</si>
  <si>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</si>
  <si>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</si>
  <si>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</si>
  <si>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</si>
  <si>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</si>
  <si>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</si>
  <si>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</si>
  <si>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</si>
  <si>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</si>
  <si>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</si>
  <si>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</si>
  <si>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</si>
  <si>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</si>
  <si>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</si>
  <si>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</si>
  <si>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</si>
  <si>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</si>
  <si>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</si>
  <si>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</si>
  <si>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</si>
  <si>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</si>
  <si>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</si>
  <si>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</si>
  <si>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</si>
  <si>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</si>
  <si>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</si>
  <si>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</si>
  <si>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</si>
  <si>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</si>
  <si>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</si>
  <si>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</si>
  <si>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</si>
  <si>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</si>
  <si>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</si>
  <si>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</si>
  <si>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</si>
  <si>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</si>
  <si>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</si>
  <si>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</si>
  <si>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</si>
  <si>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</si>
  <si>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</si>
  <si>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</si>
  <si>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</si>
  <si>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</si>
  <si>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</si>
  <si>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</si>
  <si>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</si>
  <si>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</si>
  <si>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</si>
  <si>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</si>
  <si>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</si>
  <si>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</si>
  <si>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</si>
  <si>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</si>
  <si>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</si>
  <si>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</si>
  <si>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</si>
  <si>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</si>
  <si>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</si>
  <si>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</si>
  <si>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</si>
  <si>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</si>
  <si>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</si>
  <si>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</si>
  <si>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</si>
  <si>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</si>
  <si>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</si>
  <si>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</si>
  <si>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</si>
  <si>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</si>
  <si>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</si>
  <si>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</si>
  <si>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</si>
  <si>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</si>
  <si>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</si>
  <si>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</si>
  <si>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</si>
  <si>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</si>
  <si>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</si>
  <si>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</si>
  <si>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</si>
  <si>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</si>
  <si>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</si>
  <si>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</si>
  <si>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</si>
  <si>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</si>
  <si>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</si>
  <si>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</si>
  <si>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</si>
  <si>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</si>
  <si>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</si>
  <si>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</si>
  <si>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</si>
  <si>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</si>
  <si>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</si>
  <si>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</si>
  <si>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</si>
  <si>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</si>
  <si>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</si>
  <si>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</si>
  <si>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</si>
  <si>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</si>
  <si>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</si>
  <si>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</si>
  <si>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</si>
  <si>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</si>
  <si>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</si>
  <si>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</si>
  <si>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</si>
  <si>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</si>
  <si>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</si>
  <si>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</si>
  <si>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</si>
  <si>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</si>
  <si>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</si>
  <si>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</si>
  <si>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</si>
  <si>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</si>
  <si>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</si>
  <si>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</si>
  <si>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</si>
  <si>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</si>
  <si>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</si>
  <si>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</si>
  <si>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</si>
  <si>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</si>
  <si>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</si>
  <si>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</si>
  <si>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</si>
  <si>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</si>
  <si>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</si>
  <si>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</si>
  <si>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</si>
  <si>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</si>
  <si>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</si>
  <si>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</si>
  <si>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</si>
  <si>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</si>
  <si>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</si>
  <si>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</si>
  <si>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</si>
  <si>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</si>
  <si>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</si>
  <si>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</si>
  <si>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</si>
  <si>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</si>
  <si>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</si>
  <si>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</si>
  <si>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</si>
  <si>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</si>
  <si>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</si>
  <si>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</si>
  <si>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</si>
  <si>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</si>
  <si>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</si>
  <si>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</si>
  <si>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</si>
  <si>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</si>
  <si>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</si>
  <si>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</si>
  <si>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</si>
  <si>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</si>
  <si>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</si>
  <si>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</si>
  <si>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</si>
  <si>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</si>
  <si>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</si>
  <si>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</si>
  <si>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</si>
  <si>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</si>
  <si>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</si>
  <si>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</si>
  <si>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</si>
  <si>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</si>
  <si>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</si>
  <si>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</si>
  <si>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</si>
  <si>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</si>
  <si>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</si>
  <si>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</si>
  <si>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</si>
  <si>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</si>
  <si>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</si>
  <si>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</si>
  <si>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</si>
  <si>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</si>
  <si>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</si>
  <si>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</si>
  <si>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</si>
  <si>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</si>
  <si>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</si>
  <si>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</si>
  <si>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</si>
  <si>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</si>
  <si>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</si>
  <si>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</si>
  <si>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</si>
  <si>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</si>
  <si>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</si>
  <si>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</si>
  <si>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</si>
  <si>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</si>
  <si>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</si>
  <si>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</si>
  <si>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</si>
  <si>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</si>
  <si>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</si>
  <si>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</si>
  <si>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</si>
  <si>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</si>
  <si>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</si>
  <si>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</si>
  <si>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</si>
  <si>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</si>
  <si>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</si>
  <si>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</si>
  <si>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</si>
  <si>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</si>
  <si>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</si>
  <si>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</si>
  <si>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</si>
  <si>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</si>
  <si>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</si>
  <si>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</si>
  <si>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</si>
  <si>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</si>
  <si>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</si>
  <si>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</si>
  <si>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</si>
  <si>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</si>
  <si>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</si>
  <si>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</si>
  <si>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</si>
  <si>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</si>
  <si>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</si>
  <si>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</si>
  <si>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</si>
  <si>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</si>
  <si>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</si>
  <si>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</si>
  <si>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</si>
  <si>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</si>
  <si>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</si>
  <si>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</si>
  <si>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</si>
  <si>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</si>
  <si>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</si>
  <si>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</si>
  <si>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</si>
  <si>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</si>
  <si>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</si>
  <si>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</si>
  <si>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</si>
  <si>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</si>
  <si>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</si>
  <si>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</si>
  <si>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</si>
  <si>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</si>
  <si>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</si>
  <si>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</si>
  <si>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</si>
  <si>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</si>
  <si>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</si>
  <si>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</si>
  <si>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</si>
  <si>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</si>
  <si>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</si>
  <si>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</si>
  <si>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</si>
  <si>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</si>
  <si>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</si>
  <si>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</si>
  <si>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</si>
  <si>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</si>
  <si>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</si>
  <si>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</si>
  <si>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</si>
  <si>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</si>
  <si>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</si>
  <si>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</si>
  <si>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</si>
  <si>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</si>
  <si>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</si>
  <si>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</si>
  <si>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</si>
  <si>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</si>
  <si>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</si>
  <si>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</si>
  <si>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</si>
  <si>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</si>
  <si>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</si>
  <si>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</si>
  <si>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</si>
  <si>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</si>
  <si>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</si>
  <si>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</si>
  <si>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</si>
  <si>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</si>
  <si>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</si>
  <si>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</si>
  <si>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</si>
  <si>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</si>
  <si>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</si>
  <si>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</si>
  <si>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</si>
  <si>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</si>
  <si>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</si>
  <si>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</si>
  <si>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</si>
  <si>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</si>
  <si>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</si>
  <si>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</si>
  <si>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</si>
  <si>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</si>
  <si>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</si>
  <si>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</si>
  <si>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</si>
  <si>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</si>
  <si>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</si>
  <si>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</si>
  <si>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</si>
  <si>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</si>
  <si>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</si>
  <si>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</si>
  <si>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</si>
  <si>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</si>
  <si>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</si>
  <si>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</si>
  <si>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</si>
  <si>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</si>
  <si>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</si>
  <si>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</si>
  <si>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</si>
  <si>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</si>
  <si>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</si>
  <si>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</si>
  <si>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</si>
  <si>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</si>
  <si>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</si>
  <si>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</si>
  <si>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</si>
  <si>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</si>
  <si>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</si>
  <si>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</si>
  <si>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</si>
  <si>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</si>
  <si>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</si>
  <si>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</si>
  <si>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</si>
  <si>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</si>
  <si>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</si>
  <si>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</si>
  <si>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</si>
  <si>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</si>
  <si>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</si>
  <si>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</si>
  <si>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</si>
  <si>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</si>
  <si>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</si>
  <si>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</si>
  <si>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</si>
  <si>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</si>
  <si>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</si>
  <si>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</si>
  <si>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</si>
  <si>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</si>
  <si>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</si>
  <si>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</si>
  <si>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</si>
  <si>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</si>
  <si>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</si>
  <si>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</si>
  <si>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</si>
  <si>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</si>
  <si>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</si>
  <si>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</si>
  <si>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</si>
  <si>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</si>
  <si>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</si>
  <si>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</si>
  <si>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</si>
  <si>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</si>
  <si>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</si>
  <si>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</si>
  <si>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</si>
  <si>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</si>
  <si>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</si>
  <si>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</si>
  <si>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</si>
  <si>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</si>
  <si>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</si>
  <si>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</si>
  <si>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</si>
  <si>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</si>
  <si>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</si>
  <si>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</si>
  <si>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</si>
  <si>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</si>
  <si>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</si>
  <si>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</si>
  <si>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</si>
  <si>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</si>
  <si>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</si>
  <si>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</si>
  <si>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</si>
  <si>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</si>
  <si>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</si>
  <si>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</si>
  <si>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</si>
  <si>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</si>
  <si>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</si>
  <si>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</si>
  <si>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</si>
  <si>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</si>
  <si>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</si>
  <si>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</si>
  <si>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</si>
  <si>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</si>
  <si>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</si>
  <si>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</si>
  <si>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</si>
  <si>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</si>
  <si>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</si>
  <si>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</si>
  <si>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</si>
  <si>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</si>
  <si>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</si>
  <si>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</si>
  <si>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</si>
  <si>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</si>
  <si>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</si>
  <si>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</si>
  <si>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</si>
  <si>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</si>
  <si>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</si>
  <si>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</si>
  <si>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</si>
  <si>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</si>
  <si>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</si>
  <si>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</si>
  <si>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</si>
  <si>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</si>
  <si>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</si>
  <si>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</si>
  <si>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</si>
  <si>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</si>
  <si>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</si>
  <si>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</si>
  <si>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</si>
  <si>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</si>
  <si>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</si>
  <si>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</si>
  <si>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</si>
  <si>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</si>
  <si>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</si>
  <si>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</si>
  <si>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</si>
  <si>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</si>
  <si>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</si>
  <si>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</si>
  <si>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</si>
  <si>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</si>
  <si>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</si>
  <si>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</si>
  <si>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</si>
  <si>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</si>
  <si>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</si>
  <si>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</si>
  <si>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</si>
  <si>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</si>
  <si>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</si>
  <si>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</si>
  <si>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</si>
  <si>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</si>
  <si>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</si>
  <si>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</si>
  <si>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</si>
  <si>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</si>
  <si>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</si>
  <si>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</si>
  <si>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</si>
  <si>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</si>
  <si>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</si>
  <si>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</si>
  <si>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</si>
  <si>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</si>
  <si>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</si>
  <si>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</si>
  <si>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</si>
  <si>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</si>
  <si>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</si>
  <si>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</si>
  <si>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</si>
  <si>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</si>
  <si>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</si>
  <si>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</si>
  <si>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</si>
  <si>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</si>
  <si>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</si>
  <si>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</si>
  <si>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</si>
  <si>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</si>
  <si>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</si>
  <si>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</si>
  <si>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</si>
  <si>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</si>
  <si>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</si>
  <si>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</si>
  <si>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</si>
  <si>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</si>
  <si>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</si>
  <si>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</si>
  <si>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</si>
  <si>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</si>
  <si>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</si>
  <si>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</si>
  <si>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</si>
  <si>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</si>
  <si>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</si>
  <si>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</si>
  <si>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</si>
  <si>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</si>
  <si>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</si>
  <si>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</si>
  <si>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</si>
  <si>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</si>
  <si>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</si>
  <si>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</si>
  <si>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</si>
  <si>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</si>
  <si>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</si>
  <si>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</si>
  <si>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</si>
  <si>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</si>
  <si>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</si>
  <si>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</si>
  <si>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</si>
  <si>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</si>
  <si>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</si>
  <si>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</si>
  <si>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</si>
  <si>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</si>
  <si>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</si>
  <si>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</si>
  <si>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</si>
  <si>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</si>
  <si>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</si>
  <si>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</si>
  <si>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</si>
  <si>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</si>
  <si>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</si>
  <si>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</si>
  <si>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</si>
  <si>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</si>
  <si>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</si>
  <si>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</si>
  <si>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</si>
  <si>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</si>
  <si>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</si>
  <si>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</si>
  <si>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</si>
  <si>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</si>
  <si>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</si>
  <si>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</si>
  <si>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</si>
  <si>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</si>
  <si>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</si>
  <si>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</si>
  <si>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</si>
  <si>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</si>
  <si>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</si>
  <si>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</si>
  <si>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</si>
  <si>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</si>
  <si>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</si>
  <si>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</si>
  <si>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</si>
  <si>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</si>
  <si>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</si>
  <si>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</si>
  <si>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</si>
  <si>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</si>
  <si>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</si>
  <si>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</si>
  <si>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</si>
  <si>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</si>
  <si>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</si>
  <si>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</si>
  <si>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</si>
  <si>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</si>
  <si>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</si>
  <si>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</si>
  <si>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</si>
  <si>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</si>
  <si>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</si>
  <si>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</si>
  <si>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</si>
  <si>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</si>
  <si>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</si>
  <si>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</si>
  <si>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</si>
  <si>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</si>
  <si>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</si>
  <si>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</si>
  <si>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</si>
  <si>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</si>
  <si>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</si>
  <si>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</si>
  <si>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</si>
  <si>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</si>
  <si>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</si>
  <si>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</si>
  <si>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</si>
  <si>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</si>
  <si>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</si>
  <si>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</si>
  <si>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</si>
  <si>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</si>
  <si>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</si>
  <si>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</si>
  <si>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</si>
  <si>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</si>
  <si>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</si>
  <si>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</si>
  <si>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</si>
  <si>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</si>
  <si>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</si>
  <si>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</si>
  <si>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</si>
  <si>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</si>
  <si>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</si>
  <si>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</si>
  <si>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</si>
  <si>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</si>
  <si>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</si>
  <si>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</si>
  <si>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</si>
  <si>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</si>
  <si>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</si>
  <si>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</si>
  <si>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</si>
  <si>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</si>
  <si>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</si>
  <si>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</si>
  <si>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</si>
  <si>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</si>
  <si>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</si>
  <si>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</si>
  <si>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</si>
  <si>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</si>
  <si>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</si>
  <si>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</si>
  <si>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</si>
  <si>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</si>
  <si>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</si>
  <si>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</si>
  <si>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</si>
  <si>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</si>
  <si>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</si>
  <si>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</si>
  <si>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</si>
  <si>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</si>
  <si>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</si>
  <si>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</si>
  <si>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</si>
  <si>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</si>
  <si>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</si>
  <si>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</si>
  <si>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</si>
  <si>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</si>
  <si>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</si>
  <si>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</si>
  <si>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</si>
  <si>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</si>
  <si>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</si>
  <si>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</si>
  <si>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</si>
  <si>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</si>
  <si>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</si>
  <si>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</si>
  <si>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</si>
  <si>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</si>
  <si>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</si>
  <si>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</si>
  <si>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</si>
  <si>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</si>
  <si>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</si>
  <si>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</si>
  <si>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</si>
  <si>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</si>
  <si>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</si>
  <si>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</si>
  <si>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</si>
  <si>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</si>
  <si>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</si>
  <si>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</si>
  <si>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</si>
  <si>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</si>
  <si>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</si>
  <si>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</si>
  <si>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</si>
  <si>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</si>
  <si>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</si>
  <si>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</si>
  <si>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</si>
  <si>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</si>
  <si>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</si>
  <si>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</si>
  <si>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</si>
  <si>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</si>
  <si>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</si>
  <si>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</si>
  <si>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</si>
  <si>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</si>
  <si>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</si>
  <si>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</si>
  <si>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</si>
  <si>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</si>
  <si>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</si>
  <si>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</si>
  <si>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</si>
  <si>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</si>
  <si>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</si>
  <si>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</si>
  <si>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</si>
  <si>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</si>
  <si>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</si>
  <si>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</si>
  <si>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</si>
  <si>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</si>
  <si>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</si>
  <si>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</si>
  <si>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</si>
  <si>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</si>
  <si>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</si>
  <si>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</si>
  <si>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</si>
  <si>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</si>
  <si>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</si>
  <si>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</si>
  <si>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</si>
  <si>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</si>
  <si>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</si>
  <si>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</si>
  <si>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</si>
  <si>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</si>
  <si>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</si>
  <si>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</si>
  <si>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</si>
  <si>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</si>
  <si>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</si>
  <si>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</si>
  <si>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</si>
  <si>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</si>
  <si>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</si>
  <si>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</si>
  <si>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</si>
  <si>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</si>
  <si>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</si>
  <si>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</si>
  <si>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</si>
  <si>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</si>
  <si>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</si>
  <si>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</si>
  <si>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</si>
  <si>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</si>
  <si>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</si>
  <si>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</si>
  <si>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</si>
  <si>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</si>
  <si>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</si>
  <si>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</si>
  <si>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</si>
  <si>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</si>
  <si>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</si>
  <si>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</si>
  <si>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</si>
  <si>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</si>
  <si>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</si>
  <si>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</si>
  <si>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</si>
  <si>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</si>
  <si>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</si>
  <si>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</si>
  <si>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</si>
  <si>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</si>
  <si>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</si>
  <si>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</si>
  <si>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</si>
  <si>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</si>
  <si>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</si>
  <si>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</si>
  <si>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</si>
  <si>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</si>
  <si>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</si>
  <si>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</si>
  <si>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</si>
  <si>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</si>
  <si>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</si>
  <si>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</si>
  <si>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</si>
  <si>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</si>
  <si>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</si>
  <si>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</si>
  <si>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</si>
  <si>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</si>
  <si>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</si>
  <si>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</si>
  <si>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</si>
  <si>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</si>
  <si>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</si>
  <si>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</si>
  <si>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</si>
  <si>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</si>
  <si>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</si>
  <si>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</si>
  <si>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</si>
  <si>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</si>
  <si>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</si>
  <si>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</si>
  <si>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</si>
  <si>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</si>
  <si>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</si>
  <si>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</si>
  <si>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</si>
  <si>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</si>
  <si>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</si>
  <si>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</si>
  <si>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</si>
  <si>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</si>
  <si>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</si>
  <si>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</si>
  <si>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</si>
  <si>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</si>
  <si>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</si>
  <si>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</si>
  <si>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</si>
  <si>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</si>
  <si>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</si>
  <si>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</si>
  <si>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</si>
  <si>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</si>
  <si>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</si>
  <si>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</si>
  <si>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</si>
  <si>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</si>
  <si>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</si>
  <si>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</si>
  <si>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</si>
  <si>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</si>
  <si>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</si>
  <si>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</si>
  <si>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</si>
  <si>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</si>
  <si>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</si>
  <si>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</si>
  <si>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</si>
  <si>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</si>
  <si>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</si>
  <si>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</si>
  <si>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</si>
  <si>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</si>
  <si>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</si>
  <si>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</si>
  <si>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</si>
  <si>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</si>
  <si>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</si>
  <si>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</si>
  <si>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</si>
  <si>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</si>
  <si>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</si>
  <si>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</si>
  <si>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</si>
  <si>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</si>
  <si>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</si>
  <si>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</si>
  <si>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</si>
  <si>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</si>
  <si>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</si>
  <si>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</si>
  <si>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</si>
  <si>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</si>
  <si>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</si>
  <si>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</si>
  <si>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</si>
  <si>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</si>
  <si>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</si>
  <si>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</si>
  <si>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</si>
  <si>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</si>
  <si>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</si>
  <si>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</si>
  <si>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</si>
  <si>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</si>
  <si>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</si>
  <si>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</si>
  <si>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</si>
  <si>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</si>
  <si>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</si>
  <si>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</si>
  <si>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</si>
  <si>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</si>
  <si>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</si>
  <si>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</si>
  <si>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</si>
  <si>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</si>
  <si>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</si>
  <si>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</si>
  <si>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</si>
  <si>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</si>
  <si>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</si>
  <si>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</si>
  <si>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</si>
  <si>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</si>
  <si>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</si>
  <si>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</si>
  <si>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</si>
  <si>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</si>
  <si>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</si>
  <si>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</si>
  <si>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</si>
  <si>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</si>
  <si>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</si>
  <si>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</si>
  <si>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</si>
  <si>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</si>
  <si>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</si>
  <si>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</si>
  <si>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</si>
  <si>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</si>
  <si>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</si>
  <si>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</si>
  <si>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</si>
  <si>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</si>
  <si>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</si>
  <si>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</si>
  <si>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</si>
  <si>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</si>
  <si>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</si>
  <si>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</si>
  <si>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</si>
  <si>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</si>
  <si>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</si>
  <si>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</si>
  <si>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</si>
  <si>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</si>
  <si>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</si>
  <si>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</si>
  <si>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</si>
  <si>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</si>
  <si>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</si>
  <si>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</si>
  <si>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</si>
  <si>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</si>
  <si>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</si>
  <si>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</si>
  <si>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</si>
  <si>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</si>
  <si>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</si>
  <si>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</si>
  <si>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</si>
  <si>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</si>
  <si>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</si>
  <si>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</si>
  <si>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</si>
  <si>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</si>
  <si>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</si>
  <si>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</si>
  <si>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</si>
  <si>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</si>
  <si>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</si>
  <si>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</si>
  <si>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</si>
  <si>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</si>
  <si>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</si>
  <si>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</si>
  <si>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</si>
  <si>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</si>
  <si>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</si>
  <si>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</si>
  <si>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</si>
  <si>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</si>
  <si>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</si>
  <si>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</si>
  <si>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</si>
  <si>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</si>
  <si>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</si>
  <si>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</si>
  <si>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</si>
  <si>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</si>
  <si>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</si>
  <si>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</si>
  <si>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</si>
  <si>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</si>
  <si>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</si>
  <si>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</si>
  <si>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</si>
  <si>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</si>
  <si>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</si>
  <si>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</si>
  <si>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</si>
  <si>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</si>
  <si>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</si>
  <si>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</si>
  <si>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</si>
  <si>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</si>
  <si>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</si>
  <si>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</si>
  <si>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</si>
  <si>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</si>
  <si>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</si>
  <si>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</si>
  <si>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</si>
  <si>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</si>
  <si>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</si>
  <si>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</si>
  <si>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</si>
  <si>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</si>
  <si>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</si>
  <si>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</si>
  <si>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</si>
  <si>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</si>
  <si>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</si>
  <si>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</si>
  <si>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</si>
  <si>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</si>
  <si>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</si>
  <si>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</si>
  <si>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</si>
  <si>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</si>
  <si>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</si>
  <si>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</si>
  <si>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</si>
  <si>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</si>
  <si>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</si>
  <si>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</si>
  <si>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</si>
  <si>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</si>
  <si>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</si>
  <si>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</si>
  <si>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</si>
  <si>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</si>
  <si>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</si>
  <si>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</si>
  <si>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</si>
  <si>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</si>
  <si>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</si>
  <si>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</si>
  <si>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</si>
  <si>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</si>
  <si>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</si>
  <si>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</si>
  <si>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</si>
  <si>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</si>
  <si>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</si>
  <si>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</si>
  <si>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</si>
  <si>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</si>
  <si>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</si>
  <si>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</si>
  <si>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</si>
  <si>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</si>
  <si>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</si>
  <si>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</si>
  <si>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</si>
  <si>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</si>
  <si>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</si>
  <si>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</si>
  <si>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</si>
  <si>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</si>
  <si>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</si>
  <si>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</si>
  <si>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</si>
  <si>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</si>
  <si>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</si>
  <si>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</si>
  <si>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</si>
  <si>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</si>
  <si>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</si>
  <si>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</si>
  <si>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</si>
  <si>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</si>
  <si>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</si>
  <si>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</si>
  <si>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</si>
  <si>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</si>
  <si>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</si>
  <si>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</si>
  <si>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</si>
  <si>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</si>
  <si>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</si>
  <si>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</si>
  <si>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</si>
  <si>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</si>
  <si>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</si>
  <si>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</si>
  <si>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</si>
  <si>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</si>
  <si>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</si>
  <si>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</si>
  <si>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</si>
  <si>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</si>
  <si>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</si>
  <si>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</si>
  <si>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</si>
  <si>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</si>
  <si>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</si>
  <si>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</si>
  <si>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</si>
  <si>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</si>
  <si>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</si>
  <si>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</si>
  <si>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</si>
  <si>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</si>
  <si>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</si>
  <si>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</si>
  <si>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</si>
  <si>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</si>
  <si>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</si>
  <si>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</si>
  <si>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</si>
  <si>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</si>
  <si>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</si>
  <si>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</si>
  <si>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</si>
  <si>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</si>
  <si>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</si>
  <si>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</si>
  <si>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</si>
  <si>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</si>
  <si>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</si>
  <si>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</si>
  <si>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</si>
  <si>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</si>
  <si>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</si>
  <si>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</si>
  <si>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</si>
  <si>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</si>
  <si>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</si>
  <si>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</si>
  <si>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</si>
  <si>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</si>
  <si>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</si>
  <si>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</si>
  <si>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</si>
  <si>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</si>
  <si>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</si>
  <si>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</si>
  <si>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</si>
  <si>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</si>
  <si>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</si>
  <si>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</si>
  <si>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</si>
  <si>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</si>
  <si>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</si>
  <si>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</si>
  <si>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</si>
  <si>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</si>
  <si>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</si>
  <si>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</si>
  <si>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</si>
  <si>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</si>
  <si>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</si>
  <si>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</si>
  <si>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</si>
  <si>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</si>
  <si>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</si>
  <si>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</si>
  <si>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</si>
  <si>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</si>
  <si>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</si>
  <si>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</si>
  <si>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</si>
  <si>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</si>
  <si>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</si>
  <si>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</si>
  <si>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</si>
  <si>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</si>
  <si>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</si>
  <si>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</si>
  <si>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</si>
  <si>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</si>
  <si>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</si>
  <si>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</si>
  <si>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</si>
  <si>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</si>
  <si>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</si>
  <si>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</si>
  <si>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</si>
  <si>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</si>
  <si>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</si>
  <si>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</si>
  <si>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</si>
  <si>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</si>
  <si>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</si>
  <si>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</si>
  <si>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</si>
  <si>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</si>
  <si>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</si>
  <si>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</si>
  <si>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</si>
  <si>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</si>
  <si>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</si>
  <si>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</si>
  <si>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</si>
  <si>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</si>
  <si>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</si>
  <si>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</si>
  <si>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</si>
  <si>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</si>
  <si>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</si>
  <si>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</si>
  <si>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</si>
  <si>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</si>
  <si>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</si>
  <si>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</si>
  <si>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</si>
  <si>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</si>
  <si>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</si>
  <si>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</si>
  <si>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</si>
  <si>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</si>
  <si>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</si>
  <si>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</si>
  <si>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</si>
  <si>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</si>
  <si>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</si>
  <si>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</si>
  <si>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</si>
  <si>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</si>
  <si>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</si>
  <si>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</si>
  <si>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</si>
  <si>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</si>
  <si>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</si>
  <si>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</si>
  <si>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</si>
  <si>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</si>
  <si>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</si>
  <si>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</si>
  <si>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</si>
  <si>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</si>
  <si>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</si>
  <si>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</si>
  <si>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</si>
  <si>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</si>
  <si>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</si>
  <si>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</si>
  <si>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</si>
  <si>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</si>
  <si>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</si>
  <si>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</si>
  <si>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</si>
  <si>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</si>
  <si>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</si>
  <si>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</si>
  <si>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</si>
  <si>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</si>
  <si>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</si>
  <si>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</si>
  <si>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</si>
  <si>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</si>
  <si>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</si>
  <si>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</si>
  <si>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</si>
  <si>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</si>
  <si>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</si>
  <si>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</si>
  <si>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</si>
  <si>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</si>
  <si>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</si>
  <si>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</si>
  <si>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</si>
  <si>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</si>
  <si>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</si>
  <si>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</si>
  <si>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</si>
  <si>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</si>
  <si>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</si>
  <si>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</si>
  <si>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</si>
  <si>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</si>
  <si>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</si>
  <si>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</si>
  <si>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</si>
  <si>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</si>
  <si>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</si>
  <si>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</si>
  <si>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</si>
  <si>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</si>
  <si>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</si>
  <si>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</si>
  <si>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</si>
  <si>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</si>
  <si>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</si>
  <si>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</si>
  <si>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</si>
  <si>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</si>
  <si>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</si>
  <si>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</si>
  <si>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</si>
  <si>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</si>
  <si>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</si>
  <si>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</si>
  <si>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</si>
  <si>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</si>
  <si>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</si>
  <si>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</si>
  <si>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</si>
  <si>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</si>
  <si>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</si>
  <si>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</si>
  <si>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</si>
  <si>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</si>
  <si>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</si>
  <si>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</si>
  <si>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</si>
  <si>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</si>
  <si>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</si>
  <si>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</si>
  <si>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</si>
  <si>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</si>
  <si>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</si>
  <si>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</si>
  <si>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</si>
  <si>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</si>
  <si>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</si>
  <si>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</si>
  <si>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</si>
  <si>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</si>
  <si>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</si>
  <si>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</si>
  <si>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</si>
  <si>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</si>
  <si>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</si>
  <si>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</si>
  <si>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</si>
  <si>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</si>
  <si>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</si>
  <si>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</si>
  <si>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</si>
  <si>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</si>
  <si>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</si>
  <si>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</si>
  <si>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</si>
  <si>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</si>
  <si>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</si>
  <si>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</si>
  <si>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</si>
  <si>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</si>
  <si>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</si>
  <si>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</si>
  <si>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</si>
  <si>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</si>
  <si>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</si>
  <si>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</si>
  <si>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</si>
  <si>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</si>
  <si>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</si>
  <si>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</si>
  <si>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</si>
  <si>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</si>
  <si>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</si>
  <si>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</si>
  <si>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</si>
  <si>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</si>
  <si>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</si>
  <si>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</si>
  <si>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</si>
  <si>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</si>
  <si>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</si>
  <si>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</si>
  <si>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</si>
  <si>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</si>
  <si>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</si>
  <si>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</si>
  <si>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</si>
  <si>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</si>
  <si>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</si>
  <si>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</si>
  <si>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</si>
  <si>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</si>
  <si>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</si>
  <si>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</si>
  <si>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</si>
  <si>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</si>
  <si>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</si>
  <si>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</si>
  <si>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</si>
  <si>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</si>
  <si>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</si>
  <si>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</si>
  <si>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</si>
  <si>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</si>
  <si>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</si>
  <si>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</si>
  <si>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</si>
  <si>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</si>
  <si>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</si>
  <si>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</si>
  <si>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</si>
  <si>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</si>
  <si>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</si>
  <si>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</si>
  <si>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</si>
  <si>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</si>
  <si>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</si>
  <si>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</si>
  <si>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</si>
  <si>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</si>
  <si>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</si>
  <si>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</si>
  <si>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</si>
  <si>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</si>
  <si>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</si>
  <si>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</si>
  <si>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</si>
  <si>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</si>
  <si>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</si>
  <si>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</si>
  <si>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</si>
  <si>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</si>
  <si>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</si>
  <si>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</si>
  <si>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</si>
  <si>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</si>
  <si>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</si>
  <si>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</si>
  <si>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</si>
  <si>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</si>
  <si>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</si>
  <si>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</si>
  <si>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</si>
  <si>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</si>
  <si>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</si>
  <si>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</si>
  <si>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</si>
  <si>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</si>
  <si>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</si>
  <si>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</si>
  <si>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</si>
  <si>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</si>
  <si>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</si>
  <si>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</si>
  <si>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</si>
  <si>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</si>
  <si>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</si>
  <si>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</si>
  <si>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</si>
  <si>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</si>
  <si>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</si>
  <si>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</si>
  <si>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</si>
  <si>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</si>
  <si>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</si>
  <si>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</si>
  <si>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</si>
  <si>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</si>
  <si>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</si>
  <si>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</si>
  <si>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</si>
  <si>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</si>
  <si>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</si>
  <si>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</si>
  <si>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</si>
  <si>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</si>
  <si>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</si>
  <si>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</si>
  <si>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</si>
  <si>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</si>
  <si>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</si>
  <si>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</si>
  <si>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</si>
  <si>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</si>
  <si>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</si>
  <si>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</si>
  <si>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</si>
  <si>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</si>
  <si>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</si>
  <si>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</si>
  <si>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</si>
  <si>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</si>
  <si>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</si>
  <si>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</si>
  <si>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</si>
  <si>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</si>
  <si>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</si>
  <si>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</si>
  <si>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</si>
  <si>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</si>
  <si>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</si>
  <si>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</si>
  <si>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</si>
  <si>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</si>
  <si>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</si>
  <si>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</si>
  <si>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</si>
  <si>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</si>
  <si>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</si>
  <si>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</si>
  <si>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</si>
  <si>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</si>
  <si>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</si>
  <si>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</si>
  <si>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</si>
  <si>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</si>
  <si>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</si>
  <si>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</si>
  <si>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</si>
  <si>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</si>
  <si>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</si>
  <si>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</si>
  <si>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</si>
  <si>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</si>
  <si>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</si>
  <si>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</si>
  <si>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</si>
  <si>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</si>
  <si>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</si>
  <si>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</si>
  <si>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</si>
  <si>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</si>
  <si>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</si>
  <si>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</si>
  <si>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</si>
  <si>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</si>
  <si>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</si>
  <si>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</si>
  <si>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</si>
  <si>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</si>
  <si>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</si>
  <si>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</si>
  <si>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</si>
  <si>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</si>
  <si>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</si>
  <si>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</si>
  <si>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</si>
  <si>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</si>
  <si>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</si>
  <si>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</si>
  <si>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</si>
  <si>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</si>
  <si>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</si>
  <si>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</si>
  <si>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</si>
  <si>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</si>
  <si>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</si>
  <si>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</si>
  <si>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</si>
  <si>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</si>
  <si>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</si>
  <si>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</si>
  <si>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</si>
  <si>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</si>
  <si>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</si>
  <si>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</si>
  <si>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</si>
  <si>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</si>
  <si>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Category and Sub-Category </t>
  </si>
  <si>
    <t>Parent Category</t>
  </si>
  <si>
    <t>Sub-Category</t>
  </si>
  <si>
    <t>Percent Funded</t>
  </si>
  <si>
    <t>Average Donation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</si>
  <si>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</si>
  <si>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</si>
  <si>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</si>
  <si>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</si>
  <si>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</si>
  <si>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</si>
  <si>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</si>
  <si>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</si>
  <si>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</si>
  <si>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</si>
  <si>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</si>
  <si>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</si>
  <si>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</si>
  <si>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</si>
  <si>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</si>
  <si>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</si>
  <si>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</si>
  <si>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</si>
  <si>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</si>
  <si>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</si>
  <si>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</si>
  <si>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</si>
  <si>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</si>
  <si>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</si>
  <si>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</si>
  <si>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</si>
  <si>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</si>
  <si>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</si>
  <si>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</si>
  <si>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</si>
  <si>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</si>
  <si>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</si>
  <si>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</si>
  <si>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</si>
  <si>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</si>
  <si>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</si>
  <si>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</si>
  <si>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</si>
  <si>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</si>
  <si>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Less than 1000</t>
  </si>
  <si>
    <t>Outcome</t>
  </si>
  <si>
    <t>Backer Count</t>
  </si>
  <si>
    <t>Mean</t>
  </si>
  <si>
    <t>Median</t>
  </si>
  <si>
    <t>Minimum</t>
  </si>
  <si>
    <t>Maximum</t>
  </si>
  <si>
    <t>Successful Campaigns</t>
  </si>
  <si>
    <t>Unsuccessful Campaigns</t>
  </si>
  <si>
    <t>Mean - 851.1469</t>
  </si>
  <si>
    <t>Median - 201</t>
  </si>
  <si>
    <t>Minimum - 16</t>
  </si>
  <si>
    <t>Maximum - 7295</t>
  </si>
  <si>
    <t>Standard Deviation - 1266.244</t>
  </si>
  <si>
    <t>std dev</t>
  </si>
  <si>
    <t>Variance - 1603374</t>
  </si>
  <si>
    <t>Mean - 585.6154</t>
  </si>
  <si>
    <t>Median -  114.5</t>
  </si>
  <si>
    <t>Minimum - 0</t>
  </si>
  <si>
    <t>Maximum - 6080</t>
  </si>
  <si>
    <t>Variance - 921574.7</t>
  </si>
  <si>
    <t>Standard Deviation - 959.9868</t>
  </si>
  <si>
    <t>Variance</t>
  </si>
  <si>
    <t>Standard Deviation</t>
  </si>
  <si>
    <t>The median would be a better measure to use because we have outliers in our data.</t>
  </si>
  <si>
    <t>On the successful campaigns, the outlier of 7,295 is heavily skewing the mean. The</t>
  </si>
  <si>
    <t>same can be said for the outlier of 6,080 on the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</si>
</sst>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9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Sheet7!$F$1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Sheet7!$F$2:$F$13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F4-49CE-A556-68B0B3810AD0}"/>
            </c:ext>
          </c:extLst>
        </c:ser>
        <c:ser>
          <c:idx val="5"/>
          <c:order val="5"/>
          <c:tx>
            <c:strRef>
              <c:f>Sheet7!$G$1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Sheet7!$G$2:$G$13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F4-49CE-A556-68B0B3810AD0}"/>
            </c:ext>
          </c:extLst>
        </c:ser>
        <c:ser>
          <c:idx val="6"/>
          <c:order val="6"/>
          <c:tx>
            <c:strRef>
              <c:f>Sheet7!$H$1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Sheet7!$A$2:$A$13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Sheet7!$H$2:$H$13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F4-49CE-A556-68B0B3810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769007"/>
        <c:axId val="87977332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Sheet7!$B$1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Sheet7!$A$2:$A$13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Sheet7!$B$2:$B$13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F4-49CE-A556-68B0B3810AD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F4-49CE-A556-68B0B3810AD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F4-49CE-A556-68B0B3810AD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F4-49CE-A556-68B0B3810AD0}"/>
                  </c:ext>
                </c:extLst>
              </c15:ser>
            </c15:filteredLineSeries>
          </c:ext>
        </c:extLst>
      </c:lineChart>
      <c:catAx>
        <c:axId val="8797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73327"/>
        <c:crosses val="autoZero"/>
        <c:auto val="1"/>
        <c:lblAlgn val="ctr"/>
        <c:lblOffset val="100"/>
        <c:noMultiLvlLbl val="0"/>
      </c:catAx>
      <c:valAx>
        <c:axId val="87977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7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(excel).xlsx]Sheet6!PivotTable6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0-423A-8325-FDDBF7543897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0-423A-8325-FDDBF7543897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Sheet6!$A$6:$A$18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Sheet6!$D$6:$D$18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0-423A-8325-FDDBF7543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73103"/>
        <c:axId val="753972143"/>
      </c:lineChart>
      <c:catAx>
        <c:axId val="75397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2143"/>
        <c:crosses val="autoZero"/>
        <c:auto val="1"/>
        <c:lblAlgn val="ctr"/>
        <c:lblOffset val="100"/>
        <c:noMultiLvlLbl val="0"/>
      </c:catAx>
      <c:valAx>
        <c:axId val="7539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(excel).xlsx]Sheet2!PivotTable2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5-4F0D-BC10-CD1FAAD9CF1E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35-4F0D-BC10-CD1FAAD9CF1E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35-4F0D-BC10-CD1FAAD9CF1E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35-4F0D-BC10-CD1FAAD9C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1997423"/>
        <c:axId val="831998383"/>
      </c:barChart>
      <c:catAx>
        <c:axId val="83199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8383"/>
        <c:crosses val="autoZero"/>
        <c:auto val="1"/>
        <c:lblAlgn val="ctr"/>
        <c:lblOffset val="100"/>
        <c:noMultiLvlLbl val="0"/>
      </c:catAx>
      <c:valAx>
        <c:axId val="83199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99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[Jason Hinshaw Crowdfunding Data (excel).xlsx]Outcome 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E-4D86-A3E8-5ACFF474009C}"/>
            </c:ext>
          </c:extLst>
        </c:ser>
        <c:ser>
          <c:idx val="1"/>
          <c:order val="1"/>
          <c:tx>
            <c:strRef>
              <c:f>'Outcome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FD-4E8F-A715-A7BA60D54878}"/>
            </c:ext>
          </c:extLst>
        </c:ser>
        <c:ser>
          <c:idx val="2"/>
          <c:order val="2"/>
          <c:tx>
            <c:strRef>
              <c:f>'Outcome 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FD-4E8F-A715-A7BA60D54878}"/>
            </c:ext>
          </c:extLst>
        </c:ser>
        <c:ser>
          <c:idx val="3"/>
          <c:order val="3"/>
          <c:tx>
            <c:strRef>
              <c:f>'Outcome 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FD-4E8F-A715-A7BA60D5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4741791"/>
        <c:axId val="644735551"/>
      </c:barChart>
      <c:catAx>
        <c:axId val="64474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35551"/>
        <c:crosses val="autoZero"/>
        <c:auto val="1"/>
        <c:lblAlgn val="ctr"/>
        <c:lblOffset val="100"/>
        <c:noMultiLvlLbl val="0"/>
      </c:catAx>
      <c:valAx>
        <c:axId val="6447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74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AA3732AD-5089-4F99-AE59-8CBD4F69798E}">
          <cx:tx>
            <cx:txData>
              <cx:f>_xlchart.v1.7</cx:f>
              <cx:v>Backer Count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546</xdr:row>
      <xdr:rowOff>140970</xdr:rowOff>
    </xdr:from>
    <xdr:to>
      <xdr:col>10</xdr:col>
      <xdr:colOff>643890</xdr:colOff>
      <xdr:row>560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05B101B-C6C2-EAA7-EA5E-C780E54E62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1083144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377190</xdr:colOff>
      <xdr:row>13</xdr:row>
      <xdr:rowOff>74295</xdr:rowOff>
    </xdr:from>
    <xdr:to>
      <xdr:col>6</xdr:col>
      <xdr:colOff>716280</xdr:colOff>
      <xdr:row>27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918E43-E369-43F1-5BB8-94A7524E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299085</xdr:colOff>
      <xdr:row>3</xdr:row>
      <xdr:rowOff>102870</xdr:rowOff>
    </xdr:from>
    <xdr:to>
      <xdr:col>11</xdr:col>
      <xdr:colOff>451485</xdr:colOff>
      <xdr:row>17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777F4-2077-C1CB-F1F0-85B19AB3C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687705</xdr:colOff>
      <xdr:row>1</xdr:row>
      <xdr:rowOff>163830</xdr:rowOff>
    </xdr:from>
    <xdr:to>
      <xdr:col>14</xdr:col>
      <xdr:colOff>160020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40CAC8-09A2-84BB-8F00-95FFCFF961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582930</xdr:colOff>
      <xdr:row>1</xdr:row>
      <xdr:rowOff>169545</xdr:rowOff>
    </xdr:from>
    <xdr:to>
      <xdr:col>13</xdr:col>
      <xdr:colOff>203835</xdr:colOff>
      <xdr:row>15</xdr:row>
      <xdr:rowOff>135255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7D338-B72C-AC99-CA9E-1E39D2A88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on Hinshaw" refreshedDate="45382.985450810185" createdVersion="8" refreshedVersion="8" minRefreshableVersion="3" recordCount="1001" xr:uid="{755991D5-E8EC-408C-A39C-FE0044CF6EB6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and Sub-Category 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B69F6-810C-43CD-A31D-4FF472C1D78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FB40D6-D3D5-46BE-86C9-C4D113290A3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6E6E38-E636-413C-8002-10606708C9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8068-0D4A-46F3-85C3-5A7ED6E7E361}">
  <dimension ref="A1:M566"/>
  <sheetViews>
    <sheetView workbookViewId="0">
      <selection sqref="A1:B566"/>
    </sheetView>
  </sheetViews>
  <sheetFormatPr defaultRowHeight="15.6" x14ac:dyDescent="0.3"/>
  <cols>
    <col min="8" max="9" width="13.09765625" customWidth="1"/>
    <col min="10" max="10" width="26.59765625" customWidth="1"/>
    <col min="11" max="11" width="26.5" bestFit="1" customWidth="1"/>
  </cols>
  <sheetData>
    <row r="1" spans="1:13" x14ac:dyDescent="0.3">
      <c r="A1" t="s">
        <v>2106</v>
      </c>
      <c r="B1" t="s">
        <v>2107</v>
      </c>
      <c r="C1" t="s">
        <v>2106</v>
      </c>
      <c r="D1" t="s">
        <v>2107</v>
      </c>
    </row>
    <row r="2" spans="1:13" x14ac:dyDescent="0.3">
      <c r="A2" t="s">
        <v>20</v>
      </c>
      <c r="B2">
        <v>158</v>
      </c>
      <c r="C2" t="s">
        <v>14</v>
      </c>
      <c r="D2">
        <v>0</v>
      </c>
      <c r="E2">
        <f>AVERAGE(B:B)</f>
        <v>851.14690265486729</v>
      </c>
      <c r="F2" t="s">
        <v>2108</v>
      </c>
      <c r="G2">
        <f>AVERAGE(D:D)</f>
        <v>585.61538461538464</v>
      </c>
      <c r="H2" t="s">
        <v>2108</v>
      </c>
    </row>
    <row r="3" spans="1:13" x14ac:dyDescent="0.3">
      <c r="A3" t="s">
        <v>20</v>
      </c>
      <c r="B3">
        <v>1425</v>
      </c>
      <c r="C3" t="s">
        <v>14</v>
      </c>
      <c r="D3">
        <v>24</v>
      </c>
      <c r="E3">
        <f>MEDIAN(B:B)</f>
        <v>201</v>
      </c>
      <c r="F3" t="s">
        <v>2109</v>
      </c>
      <c r="G3">
        <f>MEDIAN(D:D)</f>
        <v>114.5</v>
      </c>
      <c r="H3" t="s">
        <v>2109</v>
      </c>
      <c r="J3" s="7" t="s">
        <v>2112</v>
      </c>
      <c r="K3" s="7" t="s">
        <v>2113</v>
      </c>
    </row>
    <row r="4" spans="1:13" x14ac:dyDescent="0.3">
      <c r="A4" t="s">
        <v>20</v>
      </c>
      <c r="B4">
        <v>174</v>
      </c>
      <c r="C4" t="s">
        <v>14</v>
      </c>
      <c r="D4">
        <v>53</v>
      </c>
      <c r="E4">
        <f>MIN(B:B)</f>
        <v>16</v>
      </c>
      <c r="F4" t="s">
        <v>2110</v>
      </c>
      <c r="G4">
        <f>MIN(D:D)</f>
        <v>0</v>
      </c>
      <c r="H4" t="s">
        <v>2110</v>
      </c>
      <c r="J4" t="s">
        <v>2114</v>
      </c>
      <c r="K4" t="s">
        <v>2121</v>
      </c>
    </row>
    <row r="5" spans="1:13" x14ac:dyDescent="0.3">
      <c r="A5" t="s">
        <v>20</v>
      </c>
      <c r="B5">
        <v>227</v>
      </c>
      <c r="C5" t="s">
        <v>14</v>
      </c>
      <c r="D5">
        <v>18</v>
      </c>
      <c r="E5">
        <f>MAX(B:B)</f>
        <v>7295</v>
      </c>
      <c r="F5" t="s">
        <v>2111</v>
      </c>
      <c r="G5">
        <f>MAX(D:D)</f>
        <v>6080</v>
      </c>
      <c r="H5" t="s">
        <v>2111</v>
      </c>
      <c r="J5" t="s">
        <v>2115</v>
      </c>
      <c r="K5" t="s">
        <v>2122</v>
      </c>
    </row>
    <row r="6" spans="1:13" x14ac:dyDescent="0.3">
      <c r="A6" t="s">
        <v>20</v>
      </c>
      <c r="B6">
        <v>220</v>
      </c>
      <c r="C6" t="s">
        <v>14</v>
      </c>
      <c r="D6">
        <v>44</v>
      </c>
      <c r="E6">
        <f>_xlfn.STDEV.P(B:B)</f>
        <v>1266.2439466397898</v>
      </c>
      <c r="F6" t="s">
        <v>2119</v>
      </c>
      <c r="G6">
        <f>_xlfn.VAR.P(D1:D365)</f>
        <v>921574.68174133555</v>
      </c>
      <c r="H6" t="s">
        <v>2127</v>
      </c>
      <c r="J6" t="s">
        <v>2116</v>
      </c>
      <c r="K6" t="s">
        <v>2123</v>
      </c>
    </row>
    <row r="7" spans="1:13" x14ac:dyDescent="0.3">
      <c r="A7" t="s">
        <v>20</v>
      </c>
      <c r="B7">
        <v>98</v>
      </c>
      <c r="C7" t="s">
        <v>14</v>
      </c>
      <c r="D7">
        <v>27</v>
      </c>
      <c r="E7">
        <f>_xlfn.VAR.P(B:B)</f>
        <v>1603373.7324019109</v>
      </c>
      <c r="G7">
        <f>_xlfn.STDEV.P(D:D)</f>
        <v>959.98681331637863</v>
      </c>
      <c r="H7" t="s">
        <v>2128</v>
      </c>
      <c r="J7" t="s">
        <v>2117</v>
      </c>
      <c r="K7" t="s">
        <v>2124</v>
      </c>
    </row>
    <row r="8" spans="1:13" x14ac:dyDescent="0.3">
      <c r="A8" t="s">
        <v>20</v>
      </c>
      <c r="B8">
        <v>100</v>
      </c>
      <c r="C8" t="s">
        <v>14</v>
      </c>
      <c r="D8">
        <v>55</v>
      </c>
      <c r="J8" t="s">
        <v>2120</v>
      </c>
      <c r="K8" t="s">
        <v>2125</v>
      </c>
    </row>
    <row r="9" spans="1:13" x14ac:dyDescent="0.3">
      <c r="A9" t="s">
        <v>20</v>
      </c>
      <c r="B9">
        <v>1249</v>
      </c>
      <c r="C9" t="s">
        <v>14</v>
      </c>
      <c r="D9">
        <v>200</v>
      </c>
      <c r="J9" t="s">
        <v>2118</v>
      </c>
      <c r="K9" t="s">
        <v>2126</v>
      </c>
    </row>
    <row r="10" spans="1:13" x14ac:dyDescent="0.3">
      <c r="A10" t="s">
        <v>20</v>
      </c>
      <c r="B10">
        <v>1396</v>
      </c>
      <c r="C10" t="s">
        <v>14</v>
      </c>
      <c r="D10">
        <v>452</v>
      </c>
      <c r="J10" s="7" t="s">
        <v>2129</v>
      </c>
      <c r="K10" s="7"/>
      <c r="L10" s="7"/>
      <c r="M10" s="7"/>
    </row>
    <row r="11" spans="1:13" x14ac:dyDescent="0.3">
      <c r="A11" t="s">
        <v>20</v>
      </c>
      <c r="B11">
        <v>890</v>
      </c>
      <c r="C11" t="s">
        <v>14</v>
      </c>
      <c r="D11">
        <v>674</v>
      </c>
      <c r="J11" s="7" t="s">
        <v>2130</v>
      </c>
      <c r="K11" s="7"/>
      <c r="L11" s="7"/>
      <c r="M11" s="7"/>
    </row>
    <row r="12" spans="1:13" x14ac:dyDescent="0.3">
      <c r="A12" t="s">
        <v>20</v>
      </c>
      <c r="B12">
        <v>142</v>
      </c>
      <c r="C12" t="s">
        <v>14</v>
      </c>
      <c r="D12">
        <v>558</v>
      </c>
      <c r="J12" s="7" t="s">
        <v>2131</v>
      </c>
      <c r="K12" s="7"/>
      <c r="L12" s="7"/>
      <c r="M12" s="7"/>
    </row>
    <row r="13" spans="1:13" x14ac:dyDescent="0.3">
      <c r="A13" t="s">
        <v>20</v>
      </c>
      <c r="B13">
        <v>2673</v>
      </c>
      <c r="C13" t="s">
        <v>14</v>
      </c>
      <c r="D13">
        <v>15</v>
      </c>
    </row>
    <row r="14" spans="1:13" x14ac:dyDescent="0.3">
      <c r="A14" t="s">
        <v>20</v>
      </c>
      <c r="B14">
        <v>163</v>
      </c>
      <c r="C14" t="s">
        <v>14</v>
      </c>
      <c r="D14">
        <v>2307</v>
      </c>
    </row>
    <row r="15" spans="1:13" x14ac:dyDescent="0.3">
      <c r="A15" t="s">
        <v>20</v>
      </c>
      <c r="B15">
        <v>2220</v>
      </c>
      <c r="C15" t="s">
        <v>14</v>
      </c>
      <c r="D15">
        <v>88</v>
      </c>
    </row>
    <row r="16" spans="1:13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11" priority="5" operator="equal">
      <formula>"Canceled"</formula>
    </cfRule>
    <cfRule type="cellIs" dxfId="10" priority="6" operator="equal">
      <formula>"Successful"</formula>
    </cfRule>
    <cfRule type="cellIs" dxfId="9" priority="7" operator="equal">
      <formula>"Failed"</formula>
    </cfRule>
    <cfRule type="cellIs" dxfId="8" priority="8" operator="equal">
      <formula>"Live"</formula>
    </cfRule>
  </conditionalFormatting>
  <conditionalFormatting sqref="C2:C365">
    <cfRule type="cellIs" dxfId="7" priority="1" operator="equal">
      <formula>"Canceled"</formula>
    </cfRule>
    <cfRule type="cellIs" dxfId="6" priority="2" operator="equal">
      <formula>"Successful"</formula>
    </cfRule>
    <cfRule type="cellIs" dxfId="5" priority="3" operator="equal">
      <formula>"Failed"</formula>
    </cfRule>
    <cfRule type="cellIs" dxfId="4" priority="4" operator="equal">
      <formula>"Live"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D77A-E89A-4D5E-A85D-0C18AA0C797F}">
  <dimension ref="A1:H13"/>
  <sheetViews>
    <sheetView workbookViewId="0">
      <selection activeCell="K14" sqref="K1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10" width="13.8984375" bestFit="1" customWidth="1"/>
    <col min="11" max="11" width="11.69921875" bestFit="1" customWidth="1"/>
    <col min="12" max="12" width="17.59765625" bestFit="1" customWidth="1"/>
    <col min="13" max="13" width="13.3984375" bestFit="1" customWidth="1"/>
    <col min="14" max="14" width="11" bestFit="1" customWidth="1"/>
  </cols>
  <sheetData>
    <row r="1" spans="1:8" x14ac:dyDescent="0.3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3">
      <c r="A2" t="s">
        <v>2105</v>
      </c>
      <c r="B2">
        <f>COUNTIFS(Crowdfunding!G:G,"=Successful",Crowdfunding!D:D,"&lt;1000")</f>
        <v>30</v>
      </c>
      <c r="C2">
        <f>COUNTIFS(Crowdfunding!G:G,"failed",Crowdfunding!D:D,"&lt;1000")</f>
        <v>20</v>
      </c>
      <c r="D2">
        <f>COUNTIFS(Crowdfunding!G:G, "Canceled",Crowdfunding!D:D,"&lt;1000")</f>
        <v>1</v>
      </c>
      <c r="E2">
        <f>B2+C2+D2</f>
        <v>51</v>
      </c>
      <c r="F2" s="8">
        <f>B2/E2</f>
        <v>0.58823529411764708</v>
      </c>
      <c r="G2" s="8">
        <f>C2/E2</f>
        <v>0.39215686274509803</v>
      </c>
      <c r="H2" s="8">
        <f>D2/E2</f>
        <v>1.9607843137254902E-2</v>
      </c>
    </row>
    <row r="3" spans="1:8" x14ac:dyDescent="0.3">
      <c r="A3" t="s">
        <v>2094</v>
      </c>
      <c r="B3">
        <f>COUNTIFS(Crowdfunding!G:G,"=successful",Crowdfunding!D:D,"&gt;=1000", Crowdfunding!D:D,"&lt;=4999")</f>
        <v>191</v>
      </c>
      <c r="C3">
        <f>COUNTIFS(Crowdfunding!G:G,"=failed",Crowdfunding!D:D,"&gt;=1000", Crowdfunding!D:D,"&lt;=4999")</f>
        <v>38</v>
      </c>
      <c r="D3">
        <f>COUNTIFS(Crowdfunding!G:G,"=canceled",Crowdfunding!D:D,"&gt;=1000", Crowdfunding!D:D,"&lt;=4999")</f>
        <v>2</v>
      </c>
      <c r="E3">
        <f t="shared" ref="E3:E13" si="0">B3+C3+D3</f>
        <v>231</v>
      </c>
      <c r="F3" s="8">
        <f t="shared" ref="F3:F12" si="1">B3/E3</f>
        <v>0.82683982683982682</v>
      </c>
      <c r="G3" s="8">
        <f t="shared" ref="G3:G13" si="2">C3/E3</f>
        <v>0.16450216450216451</v>
      </c>
      <c r="H3" s="8">
        <f t="shared" ref="H3:H13" si="3">D3/E3</f>
        <v>8.658008658008658E-3</v>
      </c>
    </row>
    <row r="4" spans="1:8" x14ac:dyDescent="0.3">
      <c r="A4" t="s">
        <v>2095</v>
      </c>
      <c r="B4">
        <f>COUNTIFS(Crowdfunding!G:G,"=successful",Crowdfunding!D:D,"&gt;=5000", Crowdfunding!D:D,"&lt;=9999")</f>
        <v>164</v>
      </c>
      <c r="C4">
        <f>COUNTIFS(Crowdfunding!G:G,"=failed",Crowdfunding!D:D,"&gt;=5000", Crowdfunding!D:D,"&lt;=9999")</f>
        <v>126</v>
      </c>
      <c r="D4">
        <f>COUNTIFS(Crowdfunding!G:G,"=canceled",Crowdfunding!D:D,"&gt;=5000", Crowdfunding!D:D,"&lt;=9999")</f>
        <v>25</v>
      </c>
      <c r="E4">
        <f t="shared" si="0"/>
        <v>315</v>
      </c>
      <c r="F4" s="8">
        <f t="shared" si="1"/>
        <v>0.52063492063492067</v>
      </c>
      <c r="G4" s="8">
        <f t="shared" si="2"/>
        <v>0.4</v>
      </c>
      <c r="H4" s="8">
        <f t="shared" si="3"/>
        <v>7.9365079365079361E-2</v>
      </c>
    </row>
    <row r="5" spans="1:8" x14ac:dyDescent="0.3">
      <c r="A5" t="s">
        <v>2096</v>
      </c>
      <c r="B5">
        <f>COUNTIFS(Crowdfunding!G:G,"=successful",Crowdfunding!D:D,"&gt;=10000", Crowdfunding!D:D,"&lt;=14999")</f>
        <v>4</v>
      </c>
      <c r="C5">
        <f>COUNTIFS(Crowdfunding!G:G,"=failed",Crowdfunding!D:D,"&gt;=10000", Crowdfunding!D:D,"&lt;=14999")</f>
        <v>5</v>
      </c>
      <c r="D5">
        <f>COUNTIFS(Crowdfunding!G:G,"=canceled",Crowdfunding!D:D,"&gt;=10000", Crowdfunding!D:D,"&lt;=14999")</f>
        <v>0</v>
      </c>
      <c r="E5">
        <f t="shared" si="0"/>
        <v>9</v>
      </c>
      <c r="F5" s="8">
        <f t="shared" si="1"/>
        <v>0.44444444444444442</v>
      </c>
      <c r="G5" s="8">
        <f t="shared" si="2"/>
        <v>0.55555555555555558</v>
      </c>
      <c r="H5" s="8">
        <f t="shared" si="3"/>
        <v>0</v>
      </c>
    </row>
    <row r="6" spans="1:8" x14ac:dyDescent="0.3">
      <c r="A6" t="s">
        <v>2097</v>
      </c>
      <c r="B6">
        <f>COUNTIFS(Crowdfunding!G:G,"=successful",Crowdfunding!D:D,"&gt;=15000", Crowdfunding!D:D,"&lt;=19999")</f>
        <v>10</v>
      </c>
      <c r="C6">
        <f>COUNTIFS(Crowdfunding!G:G,"=failed",Crowdfunding!D:D,"&gt;=15000", Crowdfunding!D:D,"&lt;=19999")</f>
        <v>0</v>
      </c>
      <c r="D6">
        <f>COUNTIFS(Crowdfunding!G:G,"=canceled",Crowdfunding!D:D,"&gt;=15000", Crowdfunding!D:D,"&lt;=19999")</f>
        <v>0</v>
      </c>
      <c r="E6">
        <f t="shared" si="0"/>
        <v>10</v>
      </c>
      <c r="F6" s="8">
        <f t="shared" si="1"/>
        <v>1</v>
      </c>
      <c r="G6" s="8">
        <f t="shared" si="2"/>
        <v>0</v>
      </c>
      <c r="H6" s="8">
        <f t="shared" si="3"/>
        <v>0</v>
      </c>
    </row>
    <row r="7" spans="1:8" x14ac:dyDescent="0.3">
      <c r="A7" t="s">
        <v>2098</v>
      </c>
      <c r="B7">
        <f>COUNTIFS(Crowdfunding!G:G,"=successful",Crowdfunding!D:D,"&gt;=20000", Crowdfunding!D:D,"&lt;=24999")</f>
        <v>7</v>
      </c>
      <c r="C7">
        <f>COUNTIFS(Crowdfunding!G:G,"=failed",Crowdfunding!D:D,"&gt;=20000", Crowdfunding!D:D,"&lt;=24999")</f>
        <v>0</v>
      </c>
      <c r="D7">
        <f>COUNTIFS(Crowdfunding!G:G,"=canceled",Crowdfunding!D:D,"&gt;=20000", Crowdfunding!D:D,"&lt;=24999")</f>
        <v>0</v>
      </c>
      <c r="E7">
        <f t="shared" si="0"/>
        <v>7</v>
      </c>
      <c r="F7" s="8">
        <f t="shared" si="1"/>
        <v>1</v>
      </c>
      <c r="G7" s="8">
        <f t="shared" si="2"/>
        <v>0</v>
      </c>
      <c r="H7" s="8">
        <f t="shared" si="3"/>
        <v>0</v>
      </c>
    </row>
    <row r="8" spans="1:8" x14ac:dyDescent="0.3">
      <c r="A8" t="s">
        <v>2099</v>
      </c>
      <c r="B8">
        <f>COUNTIFS(Crowdfunding!G:G,"=successful",Crowdfunding!D:D,"&gt;=25000", Crowdfunding!D:D,"&lt;=29999")</f>
        <v>11</v>
      </c>
      <c r="C8">
        <f>COUNTIFS(Crowdfunding!G:G,"=failed",Crowdfunding!D:D,"&gt;=25000", Crowdfunding!D:D,"&lt;=29999")</f>
        <v>3</v>
      </c>
      <c r="D8">
        <f>COUNTIFS(Crowdfunding!G:G,"=canceled",Crowdfunding!D:D,"&gt;=25000", Crowdfunding!D:D,"&lt;=29999")</f>
        <v>0</v>
      </c>
      <c r="E8">
        <f t="shared" si="0"/>
        <v>14</v>
      </c>
      <c r="F8" s="8">
        <f t="shared" si="1"/>
        <v>0.7857142857142857</v>
      </c>
      <c r="G8" s="8">
        <f t="shared" si="2"/>
        <v>0.21428571428571427</v>
      </c>
      <c r="H8" s="8">
        <f t="shared" si="3"/>
        <v>0</v>
      </c>
    </row>
    <row r="9" spans="1:8" x14ac:dyDescent="0.3">
      <c r="A9" t="s">
        <v>2100</v>
      </c>
      <c r="B9">
        <f>COUNTIFS(Crowdfunding!G:G,"=successful",Crowdfunding!D:D,"&gt;=30000", Crowdfunding!D:D,"&lt;=34999")</f>
        <v>7</v>
      </c>
      <c r="C9">
        <f>COUNTIFS(Crowdfunding!G:G,"=failed",Crowdfunding!D:D,"&gt;=30000", Crowdfunding!D:D,"&lt;=34999")</f>
        <v>0</v>
      </c>
      <c r="D9">
        <f>COUNTIFS(Crowdfunding!G:G,"=canceled",Crowdfunding!D:D,"&gt;=30000", Crowdfunding!D:D,"&lt;=34999")</f>
        <v>0</v>
      </c>
      <c r="E9">
        <f t="shared" si="0"/>
        <v>7</v>
      </c>
      <c r="F9" s="8">
        <f t="shared" si="1"/>
        <v>1</v>
      </c>
      <c r="G9" s="8">
        <f t="shared" si="2"/>
        <v>0</v>
      </c>
      <c r="H9" s="8">
        <f t="shared" si="3"/>
        <v>0</v>
      </c>
    </row>
    <row r="10" spans="1:8" x14ac:dyDescent="0.3">
      <c r="A10" t="s">
        <v>2101</v>
      </c>
      <c r="B10">
        <f>COUNTIFS(Crowdfunding!G:G,"=successful",Crowdfunding!D:D,"&gt;=35000", Crowdfunding!D:D,"&lt;=39999")</f>
        <v>8</v>
      </c>
      <c r="C10">
        <f>COUNTIFS(Crowdfunding!G:G,"=failed",Crowdfunding!D:D,"&gt;=35000", Crowdfunding!D:D,"&lt;=39999")</f>
        <v>3</v>
      </c>
      <c r="D10">
        <f>COUNTIFS(Crowdfunding!G:G,"=canceled",Crowdfunding!D:D,"&gt;=35000", Crowdfunding!D:D,"&lt;=39999")</f>
        <v>1</v>
      </c>
      <c r="E10">
        <f t="shared" si="0"/>
        <v>12</v>
      </c>
      <c r="F10" s="8">
        <f t="shared" si="1"/>
        <v>0.66666666666666663</v>
      </c>
      <c r="G10" s="8">
        <f t="shared" si="2"/>
        <v>0.25</v>
      </c>
      <c r="H10" s="8">
        <f t="shared" si="3"/>
        <v>8.3333333333333329E-2</v>
      </c>
    </row>
    <row r="11" spans="1:8" x14ac:dyDescent="0.3">
      <c r="A11" t="s">
        <v>2102</v>
      </c>
      <c r="B11">
        <f>COUNTIFS(Crowdfunding!G:G,"=successful",Crowdfunding!D:D,"&gt;=40000", Crowdfunding!D:D,"&lt;=44999")</f>
        <v>11</v>
      </c>
      <c r="C11">
        <f>COUNTIFS(Crowdfunding!G:G,"=failed",Crowdfunding!D:D,"&gt;=40000", Crowdfunding!D:D,"&lt;=44999")</f>
        <v>3</v>
      </c>
      <c r="D11">
        <f>COUNTIFS(Crowdfunding!G:G,"=canceled",Crowdfunding!D:D,"&gt;=40000", Crowdfunding!D:D,"&lt;=44999")</f>
        <v>0</v>
      </c>
      <c r="E11">
        <f t="shared" si="0"/>
        <v>14</v>
      </c>
      <c r="F11" s="8">
        <f t="shared" si="1"/>
        <v>0.7857142857142857</v>
      </c>
      <c r="G11" s="8">
        <f t="shared" si="2"/>
        <v>0.21428571428571427</v>
      </c>
      <c r="H11" s="8">
        <f t="shared" si="3"/>
        <v>0</v>
      </c>
    </row>
    <row r="12" spans="1:8" x14ac:dyDescent="0.3">
      <c r="A12" t="s">
        <v>2103</v>
      </c>
      <c r="B12">
        <f>COUNTIFS(Crowdfunding!G:G,"=successful",Crowdfunding!D:D,"&gt;=45000", Crowdfunding!D:D,"&lt;=49999")</f>
        <v>8</v>
      </c>
      <c r="C12">
        <f>COUNTIFS(Crowdfunding!G:G,"=failed",Crowdfunding!D:D,"&gt;=45000", Crowdfunding!D:D,"&lt;=49999")</f>
        <v>3</v>
      </c>
      <c r="D12">
        <f>COUNTIFS(Crowdfunding!G:G,"=canceled",Crowdfunding!D:D,"&gt;=45000", Crowdfunding!D:D,"&lt;=49999")</f>
        <v>0</v>
      </c>
      <c r="E12">
        <f t="shared" si="0"/>
        <v>11</v>
      </c>
      <c r="F12" s="8">
        <f t="shared" si="1"/>
        <v>0.72727272727272729</v>
      </c>
      <c r="G12" s="8">
        <f t="shared" si="2"/>
        <v>0.27272727272727271</v>
      </c>
      <c r="H12" s="8">
        <f t="shared" si="3"/>
        <v>0</v>
      </c>
    </row>
    <row r="13" spans="1:8" x14ac:dyDescent="0.3">
      <c r="A13" t="s">
        <v>2104</v>
      </c>
      <c r="B13">
        <f>COUNTIFS(Crowdfunding!G:G,"=successful",Crowdfunding!D:D,"&gt;50000")</f>
        <v>114</v>
      </c>
      <c r="C13">
        <f>COUNTIFS(Crowdfunding!G:G,"=Failed",Crowdfunding!D:D,"&gt;50000")</f>
        <v>163</v>
      </c>
      <c r="D13">
        <f>COUNTIFS(Crowdfunding!G:G,"=canceled",Crowdfunding!D:D,"&gt;50000")</f>
        <v>28</v>
      </c>
      <c r="E13">
        <f t="shared" si="0"/>
        <v>305</v>
      </c>
      <c r="F13" s="8">
        <f>B13/E13</f>
        <v>0.3737704918032787</v>
      </c>
      <c r="G13" s="8">
        <f t="shared" si="2"/>
        <v>0.53442622950819674</v>
      </c>
      <c r="H13" s="8">
        <f t="shared" si="3"/>
        <v>9.1803278688524587E-2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A0C6-2D46-42A7-9BBF-F8DD3B986E21}">
  <dimension ref="A1:E18"/>
  <sheetViews>
    <sheetView workbookViewId="0">
      <selection activeCell="A13" sqref="A13:XFD13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7" width="11" bestFit="1" customWidth="1"/>
  </cols>
  <sheetData>
    <row r="1" spans="1:5" x14ac:dyDescent="0.3">
      <c r="A1" s="4" t="s">
        <v>2062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2068</v>
      </c>
      <c r="B4" s="4" t="s">
        <v>2069</v>
      </c>
    </row>
    <row r="5" spans="1:5" x14ac:dyDescent="0.3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5" t="s">
        <v>2073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3">
      <c r="A7" s="5" t="s">
        <v>2074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3">
      <c r="A8" s="5" t="s">
        <v>2075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3">
      <c r="A9" s="5" t="s">
        <v>2076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3">
      <c r="A10" s="5" t="s">
        <v>2077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3">
      <c r="A11" s="5" t="s">
        <v>2078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3">
      <c r="A12" s="5" t="s">
        <v>2079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3">
      <c r="A13" s="5" t="s">
        <v>2080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3">
      <c r="A14" s="5" t="s">
        <v>2081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3">
      <c r="A15" s="5" t="s">
        <v>2082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3">
      <c r="A16" s="5" t="s">
        <v>2083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3">
      <c r="A17" s="5" t="s">
        <v>2084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3">
      <c r="A18" s="5" t="s">
        <v>2067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5634C-8E29-4BBC-85EA-6FC94ADBBCC8}">
  <dimension ref="A1:F30"/>
  <sheetViews>
    <sheetView topLeftCell="A4" workbookViewId="0">
      <selection activeCell="A12" sqref="A12:XFD12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7" width="11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2062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2060</v>
      </c>
      <c r="E7">
        <v>4</v>
      </c>
      <c r="F7">
        <v>4</v>
      </c>
    </row>
    <row r="8" spans="1:6" x14ac:dyDescent="0.3">
      <c r="A8" s="5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2039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2038</v>
      </c>
      <c r="C10">
        <v>8</v>
      </c>
      <c r="E10">
        <v>10</v>
      </c>
      <c r="F10">
        <v>18</v>
      </c>
    </row>
    <row r="11" spans="1:6" x14ac:dyDescent="0.3">
      <c r="A11" s="5" t="s">
        <v>2048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2029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2040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2053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2052</v>
      </c>
      <c r="C15">
        <v>3</v>
      </c>
      <c r="E15">
        <v>4</v>
      </c>
      <c r="F15">
        <v>7</v>
      </c>
    </row>
    <row r="16" spans="1:6" x14ac:dyDescent="0.3">
      <c r="A16" s="5" t="s">
        <v>2056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2043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2035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2051</v>
      </c>
      <c r="C20">
        <v>4</v>
      </c>
      <c r="E20">
        <v>4</v>
      </c>
      <c r="F20">
        <v>8</v>
      </c>
    </row>
    <row r="21" spans="1:6" x14ac:dyDescent="0.3">
      <c r="A21" s="5" t="s">
        <v>2031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2058</v>
      </c>
      <c r="C22">
        <v>9</v>
      </c>
      <c r="E22">
        <v>5</v>
      </c>
      <c r="F22">
        <v>14</v>
      </c>
    </row>
    <row r="23" spans="1:6" x14ac:dyDescent="0.3">
      <c r="A23" s="5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2055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2054</v>
      </c>
      <c r="C25">
        <v>7</v>
      </c>
      <c r="E25">
        <v>14</v>
      </c>
      <c r="F25">
        <v>21</v>
      </c>
    </row>
    <row r="26" spans="1:6" x14ac:dyDescent="0.3">
      <c r="A26" s="5" t="s">
        <v>2046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2041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2033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2057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E7936-C872-4D8C-904D-8003CF2B98E3}">
  <dimension ref="A1:F14"/>
  <sheetViews>
    <sheetView workbookViewId="0">
      <selection activeCell="F14" sqref="A3:F14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7" width="11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2036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3">
      <c r="A6" s="5" t="s">
        <v>2028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3">
      <c r="A7" s="5" t="s">
        <v>2045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3">
      <c r="A8" s="5" t="s">
        <v>2059</v>
      </c>
      <c r="B8" s="9"/>
      <c r="C8" s="9"/>
      <c r="D8" s="9"/>
      <c r="E8" s="9">
        <v>4</v>
      </c>
      <c r="F8" s="9">
        <v>4</v>
      </c>
    </row>
    <row r="9" spans="1:6" x14ac:dyDescent="0.3">
      <c r="A9" s="5" t="s">
        <v>2030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3">
      <c r="A10" s="5" t="s">
        <v>2049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3">
      <c r="A11" s="5" t="s">
        <v>2042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3">
      <c r="A12" s="5" t="s">
        <v>2032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3">
      <c r="A13" s="5" t="s">
        <v>2034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3">
      <c r="A14" s="5" t="s">
        <v>2067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C1" workbookViewId="0">
      <selection activeCell="I1" sqref="I1:I1048576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bestFit="1" customWidth="1"/>
    <col min="8" max="8" width="13" bestFit="1" customWidth="1"/>
    <col min="9" max="9" width="20.09765625" bestFit="1" customWidth="1"/>
    <col min="12" max="13" width="11.19921875" bestFit="1" customWidth="1"/>
    <col min="14" max="14" width="25.59765625" bestFit="1" customWidth="1"/>
    <col min="15" max="15" width="24.5" bestFit="1" customWidth="1"/>
    <col min="18" max="18" width="28" bestFit="1" customWidth="1"/>
    <col min="19" max="19" width="14.898437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2064</v>
      </c>
      <c r="G1" s="1" t="s">
        <v>4</v>
      </c>
      <c r="H1" s="1" t="s">
        <v>5</v>
      </c>
      <c r="I1" s="1" t="s">
        <v>2065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2061</v>
      </c>
      <c r="S1" s="1" t="s">
        <v>2062</v>
      </c>
      <c r="T1" s="1" t="s">
        <v>2063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(L2/60)/60/24+DATE(1970,1,1)</f>
        <v>42336.25</v>
      </c>
      <c r="O2" s="6">
        <f>(M2/60)/60/24+DATE(1970,1,1)</f>
        <v>42353.25</v>
      </c>
      <c r="P2" t="b">
        <v>0</v>
      </c>
      <c r="Q2" t="b">
        <v>0</v>
      </c>
      <c r="R2" t="s">
        <v>17</v>
      </c>
      <c r="S2" t="s">
        <v>2028</v>
      </c>
      <c r="T2" t="s">
        <v>2029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(L3/60)/60/24+DATE(1970,1,1)</f>
        <v>41870.208333333336</v>
      </c>
      <c r="O3" s="6">
        <f t="shared" ref="O3:O66" si="3">(M3/60)/60/24+DATE(1970,1,1)</f>
        <v>41872.208333333336</v>
      </c>
      <c r="P3" t="b">
        <v>0</v>
      </c>
      <c r="Q3" t="b">
        <v>1</v>
      </c>
      <c r="R3" t="s">
        <v>23</v>
      </c>
      <c r="S3" t="s">
        <v>2030</v>
      </c>
      <c r="T3" t="s">
        <v>2031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">
        <v>2032</v>
      </c>
      <c r="T4" t="s">
        <v>2033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">
        <v>2030</v>
      </c>
      <c r="T5" t="s">
        <v>2031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">
        <v>2034</v>
      </c>
      <c r="T6" t="s">
        <v>2035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">
        <v>2034</v>
      </c>
      <c r="T7" t="s">
        <v>2035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">
        <v>2036</v>
      </c>
      <c r="T8" t="s">
        <v>2037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">
        <v>2034</v>
      </c>
      <c r="T9" t="s">
        <v>2035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">
        <v>2034</v>
      </c>
      <c r="T10" t="s">
        <v>2035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">
        <v>2030</v>
      </c>
      <c r="T11" t="s">
        <v>2038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">
        <v>2036</v>
      </c>
      <c r="T12" t="s">
        <v>2039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">
        <v>2034</v>
      </c>
      <c r="T13" t="s">
        <v>2035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">
        <v>2036</v>
      </c>
      <c r="T14" t="s">
        <v>2039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">
        <v>2030</v>
      </c>
      <c r="T15" t="s">
        <v>2040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">
        <v>2030</v>
      </c>
      <c r="T16" t="s">
        <v>2040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">
        <v>2032</v>
      </c>
      <c r="T17" t="s">
        <v>2041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">
        <v>2042</v>
      </c>
      <c r="T18" t="s">
        <v>2043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">
        <v>2036</v>
      </c>
      <c r="T19" t="s">
        <v>2044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">
        <v>2034</v>
      </c>
      <c r="T20" t="s">
        <v>2035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">
        <v>2034</v>
      </c>
      <c r="T21" t="s">
        <v>2035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">
        <v>2036</v>
      </c>
      <c r="T22" t="s">
        <v>2039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">
        <v>2034</v>
      </c>
      <c r="T23" t="s">
        <v>2035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">
        <v>2034</v>
      </c>
      <c r="T24" t="s">
        <v>2035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">
        <v>2036</v>
      </c>
      <c r="T25" t="s">
        <v>2037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">
        <v>2032</v>
      </c>
      <c r="T26" t="s">
        <v>2041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">
        <v>2045</v>
      </c>
      <c r="T27" t="s">
        <v>2046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">
        <v>2034</v>
      </c>
      <c r="T28" t="s">
        <v>2035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">
        <v>2030</v>
      </c>
      <c r="T29" t="s">
        <v>2031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">
        <v>2034</v>
      </c>
      <c r="T30" t="s">
        <v>2035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">
        <v>2036</v>
      </c>
      <c r="T31" t="s">
        <v>2047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">
        <v>2036</v>
      </c>
      <c r="T32" t="s">
        <v>2044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">
        <v>2045</v>
      </c>
      <c r="T33" t="s">
        <v>2046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">
        <v>2036</v>
      </c>
      <c r="T34" t="s">
        <v>2037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">
        <v>2034</v>
      </c>
      <c r="T35" t="s">
        <v>2035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">
        <v>2036</v>
      </c>
      <c r="T36" t="s">
        <v>2037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">
        <v>2036</v>
      </c>
      <c r="T37" t="s">
        <v>2039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">
        <v>2034</v>
      </c>
      <c r="T38" t="s">
        <v>2035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">
        <v>2042</v>
      </c>
      <c r="T39" t="s">
        <v>2048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">
        <v>2049</v>
      </c>
      <c r="T40" t="s">
        <v>2050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">
        <v>2034</v>
      </c>
      <c r="T41" t="s">
        <v>2035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">
        <v>2032</v>
      </c>
      <c r="T42" t="s">
        <v>2041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">
        <v>2030</v>
      </c>
      <c r="T43" t="s">
        <v>2031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">
        <v>2028</v>
      </c>
      <c r="T44" t="s">
        <v>2029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">
        <v>2042</v>
      </c>
      <c r="T45" t="s">
        <v>2051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">
        <v>2042</v>
      </c>
      <c r="T46" t="s">
        <v>2048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">
        <v>2034</v>
      </c>
      <c r="T47" t="s">
        <v>2035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">
        <v>2030</v>
      </c>
      <c r="T48" t="s">
        <v>2031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">
        <v>2034</v>
      </c>
      <c r="T49" t="s">
        <v>2035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">
        <v>2034</v>
      </c>
      <c r="T50" t="s">
        <v>2035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">
        <v>2030</v>
      </c>
      <c r="T51" t="s">
        <v>2031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">
        <v>2030</v>
      </c>
      <c r="T52" t="s">
        <v>2052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">
        <v>2032</v>
      </c>
      <c r="T53" t="s">
        <v>2041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">
        <v>2034</v>
      </c>
      <c r="T54" t="s">
        <v>2035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">
        <v>2036</v>
      </c>
      <c r="T55" t="s">
        <v>2039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">
        <v>2032</v>
      </c>
      <c r="T56" t="s">
        <v>2041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">
        <v>2030</v>
      </c>
      <c r="T57" t="s">
        <v>2053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">
        <v>2032</v>
      </c>
      <c r="T58" t="s">
        <v>2041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">
        <v>2045</v>
      </c>
      <c r="T59" t="s">
        <v>2046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">
        <v>2034</v>
      </c>
      <c r="T60" t="s">
        <v>2035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">
        <v>2034</v>
      </c>
      <c r="T61" t="s">
        <v>2035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">
        <v>2034</v>
      </c>
      <c r="T62" t="s">
        <v>2035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">
        <v>2034</v>
      </c>
      <c r="T63" t="s">
        <v>2035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">
        <v>2032</v>
      </c>
      <c r="T64" t="s">
        <v>2033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">
        <v>2034</v>
      </c>
      <c r="T65" t="s">
        <v>2035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">
        <v>2032</v>
      </c>
      <c r="T66" t="s">
        <v>2033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t="s">
        <v>20</v>
      </c>
      <c r="H67">
        <v>236</v>
      </c>
      <c r="I67">
        <f t="shared" ref="I67:I130" si="5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6">(L67/60)/60/24+DATE(1970,1,1)</f>
        <v>40570.25</v>
      </c>
      <c r="O67" s="6">
        <f t="shared" ref="O67:O130" si="7">(M67/60)/60/24+DATE(1970,1,1)</f>
        <v>40577.25</v>
      </c>
      <c r="P67" t="b">
        <v>0</v>
      </c>
      <c r="Q67" t="b">
        <v>0</v>
      </c>
      <c r="R67" t="s">
        <v>33</v>
      </c>
      <c r="S67" t="s">
        <v>2034</v>
      </c>
      <c r="T67" t="s">
        <v>2035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si="5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6"/>
        <v>42102.208333333328</v>
      </c>
      <c r="O68" s="6">
        <f t="shared" si="7"/>
        <v>42107.208333333328</v>
      </c>
      <c r="P68" t="b">
        <v>0</v>
      </c>
      <c r="Q68" t="b">
        <v>1</v>
      </c>
      <c r="R68" t="s">
        <v>33</v>
      </c>
      <c r="S68" t="s">
        <v>2034</v>
      </c>
      <c r="T68" t="s">
        <v>2035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5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6"/>
        <v>40203.25</v>
      </c>
      <c r="O69" s="6">
        <f t="shared" si="7"/>
        <v>40208.25</v>
      </c>
      <c r="P69" t="b">
        <v>0</v>
      </c>
      <c r="Q69" t="b">
        <v>1</v>
      </c>
      <c r="R69" t="s">
        <v>65</v>
      </c>
      <c r="S69" t="s">
        <v>2032</v>
      </c>
      <c r="T69" t="s">
        <v>2041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5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6"/>
        <v>42943.208333333328</v>
      </c>
      <c r="O70" s="6">
        <f t="shared" si="7"/>
        <v>42990.208333333328</v>
      </c>
      <c r="P70" t="b">
        <v>0</v>
      </c>
      <c r="Q70" t="b">
        <v>1</v>
      </c>
      <c r="R70" t="s">
        <v>33</v>
      </c>
      <c r="S70" t="s">
        <v>2034</v>
      </c>
      <c r="T70" t="s">
        <v>2035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5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6"/>
        <v>40531.25</v>
      </c>
      <c r="O71" s="6">
        <f t="shared" si="7"/>
        <v>40565.25</v>
      </c>
      <c r="P71" t="b">
        <v>0</v>
      </c>
      <c r="Q71" t="b">
        <v>0</v>
      </c>
      <c r="R71" t="s">
        <v>33</v>
      </c>
      <c r="S71" t="s">
        <v>2034</v>
      </c>
      <c r="T71" t="s">
        <v>2035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5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6"/>
        <v>40484.208333333336</v>
      </c>
      <c r="O72" s="6">
        <f t="shared" si="7"/>
        <v>40533.25</v>
      </c>
      <c r="P72" t="b">
        <v>0</v>
      </c>
      <c r="Q72" t="b">
        <v>1</v>
      </c>
      <c r="R72" t="s">
        <v>33</v>
      </c>
      <c r="S72" t="s">
        <v>2034</v>
      </c>
      <c r="T72" t="s">
        <v>2035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5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6"/>
        <v>43799.25</v>
      </c>
      <c r="O73" s="6">
        <f t="shared" si="7"/>
        <v>43803.25</v>
      </c>
      <c r="P73" t="b">
        <v>0</v>
      </c>
      <c r="Q73" t="b">
        <v>0</v>
      </c>
      <c r="R73" t="s">
        <v>33</v>
      </c>
      <c r="S73" t="s">
        <v>2034</v>
      </c>
      <c r="T73" t="s">
        <v>2035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5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6"/>
        <v>42186.208333333328</v>
      </c>
      <c r="O74" s="6">
        <f t="shared" si="7"/>
        <v>42222.208333333328</v>
      </c>
      <c r="P74" t="b">
        <v>0</v>
      </c>
      <c r="Q74" t="b">
        <v>0</v>
      </c>
      <c r="R74" t="s">
        <v>71</v>
      </c>
      <c r="S74" t="s">
        <v>2036</v>
      </c>
      <c r="T74" t="s">
        <v>2044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5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6"/>
        <v>42701.25</v>
      </c>
      <c r="O75" s="6">
        <f t="shared" si="7"/>
        <v>42704.25</v>
      </c>
      <c r="P75" t="b">
        <v>0</v>
      </c>
      <c r="Q75" t="b">
        <v>0</v>
      </c>
      <c r="R75" t="s">
        <v>159</v>
      </c>
      <c r="S75" t="s">
        <v>2030</v>
      </c>
      <c r="T75" t="s">
        <v>2053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5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6"/>
        <v>42456.208333333328</v>
      </c>
      <c r="O76" s="6">
        <f t="shared" si="7"/>
        <v>42457.208333333328</v>
      </c>
      <c r="P76" t="b">
        <v>0</v>
      </c>
      <c r="Q76" t="b">
        <v>0</v>
      </c>
      <c r="R76" t="s">
        <v>148</v>
      </c>
      <c r="S76" t="s">
        <v>2030</v>
      </c>
      <c r="T76" t="s">
        <v>2052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5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6"/>
        <v>43296.208333333328</v>
      </c>
      <c r="O77" s="6">
        <f t="shared" si="7"/>
        <v>43304.208333333328</v>
      </c>
      <c r="P77" t="b">
        <v>0</v>
      </c>
      <c r="Q77" t="b">
        <v>0</v>
      </c>
      <c r="R77" t="s">
        <v>122</v>
      </c>
      <c r="S77" t="s">
        <v>2049</v>
      </c>
      <c r="T77" t="s">
        <v>2050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5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6"/>
        <v>42027.25</v>
      </c>
      <c r="O78" s="6">
        <f t="shared" si="7"/>
        <v>42076.208333333328</v>
      </c>
      <c r="P78" t="b">
        <v>1</v>
      </c>
      <c r="Q78" t="b">
        <v>1</v>
      </c>
      <c r="R78" t="s">
        <v>33</v>
      </c>
      <c r="S78" t="s">
        <v>2034</v>
      </c>
      <c r="T78" t="s">
        <v>2035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5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6"/>
        <v>40448.208333333336</v>
      </c>
      <c r="O79" s="6">
        <f t="shared" si="7"/>
        <v>40462.208333333336</v>
      </c>
      <c r="P79" t="b">
        <v>0</v>
      </c>
      <c r="Q79" t="b">
        <v>1</v>
      </c>
      <c r="R79" t="s">
        <v>71</v>
      </c>
      <c r="S79" t="s">
        <v>2036</v>
      </c>
      <c r="T79" t="s">
        <v>2044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5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6"/>
        <v>43206.208333333328</v>
      </c>
      <c r="O80" s="6">
        <f t="shared" si="7"/>
        <v>43207.208333333328</v>
      </c>
      <c r="P80" t="b">
        <v>0</v>
      </c>
      <c r="Q80" t="b">
        <v>0</v>
      </c>
      <c r="R80" t="s">
        <v>206</v>
      </c>
      <c r="S80" t="s">
        <v>2042</v>
      </c>
      <c r="T80" t="s">
        <v>2054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5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6"/>
        <v>43267.208333333328</v>
      </c>
      <c r="O81" s="6">
        <f t="shared" si="7"/>
        <v>43272.208333333328</v>
      </c>
      <c r="P81" t="b">
        <v>0</v>
      </c>
      <c r="Q81" t="b">
        <v>0</v>
      </c>
      <c r="R81" t="s">
        <v>33</v>
      </c>
      <c r="S81" t="s">
        <v>2034</v>
      </c>
      <c r="T81" t="s">
        <v>2035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5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6"/>
        <v>42976.208333333328</v>
      </c>
      <c r="O82" s="6">
        <f t="shared" si="7"/>
        <v>43006.208333333328</v>
      </c>
      <c r="P82" t="b">
        <v>0</v>
      </c>
      <c r="Q82" t="b">
        <v>0</v>
      </c>
      <c r="R82" t="s">
        <v>89</v>
      </c>
      <c r="S82" t="s">
        <v>2045</v>
      </c>
      <c r="T82" t="s">
        <v>2046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5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6"/>
        <v>43062.25</v>
      </c>
      <c r="O83" s="6">
        <f t="shared" si="7"/>
        <v>43087.25</v>
      </c>
      <c r="P83" t="b">
        <v>0</v>
      </c>
      <c r="Q83" t="b">
        <v>0</v>
      </c>
      <c r="R83" t="s">
        <v>23</v>
      </c>
      <c r="S83" t="s">
        <v>2030</v>
      </c>
      <c r="T83" t="s">
        <v>2031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5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6"/>
        <v>43482.25</v>
      </c>
      <c r="O84" s="6">
        <f t="shared" si="7"/>
        <v>43489.25</v>
      </c>
      <c r="P84" t="b">
        <v>0</v>
      </c>
      <c r="Q84" t="b">
        <v>1</v>
      </c>
      <c r="R84" t="s">
        <v>89</v>
      </c>
      <c r="S84" t="s">
        <v>2045</v>
      </c>
      <c r="T84" t="s">
        <v>2046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5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6"/>
        <v>42579.208333333328</v>
      </c>
      <c r="O85" s="6">
        <f t="shared" si="7"/>
        <v>42601.208333333328</v>
      </c>
      <c r="P85" t="b">
        <v>0</v>
      </c>
      <c r="Q85" t="b">
        <v>0</v>
      </c>
      <c r="R85" t="s">
        <v>50</v>
      </c>
      <c r="S85" t="s">
        <v>2030</v>
      </c>
      <c r="T85" t="s">
        <v>2038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5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6"/>
        <v>41118.208333333336</v>
      </c>
      <c r="O86" s="6">
        <f t="shared" si="7"/>
        <v>41128.208333333336</v>
      </c>
      <c r="P86" t="b">
        <v>0</v>
      </c>
      <c r="Q86" t="b">
        <v>0</v>
      </c>
      <c r="R86" t="s">
        <v>65</v>
      </c>
      <c r="S86" t="s">
        <v>2032</v>
      </c>
      <c r="T86" t="s">
        <v>2041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5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6"/>
        <v>40797.208333333336</v>
      </c>
      <c r="O87" s="6">
        <f t="shared" si="7"/>
        <v>40805.208333333336</v>
      </c>
      <c r="P87" t="b">
        <v>0</v>
      </c>
      <c r="Q87" t="b">
        <v>0</v>
      </c>
      <c r="R87" t="s">
        <v>60</v>
      </c>
      <c r="S87" t="s">
        <v>2030</v>
      </c>
      <c r="T87" t="s">
        <v>2040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5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6"/>
        <v>42128.208333333328</v>
      </c>
      <c r="O88" s="6">
        <f t="shared" si="7"/>
        <v>42141.208333333328</v>
      </c>
      <c r="P88" t="b">
        <v>1</v>
      </c>
      <c r="Q88" t="b">
        <v>0</v>
      </c>
      <c r="R88" t="s">
        <v>33</v>
      </c>
      <c r="S88" t="s">
        <v>2034</v>
      </c>
      <c r="T88" t="s">
        <v>2035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5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6"/>
        <v>40610.25</v>
      </c>
      <c r="O89" s="6">
        <f t="shared" si="7"/>
        <v>40621.208333333336</v>
      </c>
      <c r="P89" t="b">
        <v>0</v>
      </c>
      <c r="Q89" t="b">
        <v>1</v>
      </c>
      <c r="R89" t="s">
        <v>23</v>
      </c>
      <c r="S89" t="s">
        <v>2030</v>
      </c>
      <c r="T89" t="s">
        <v>2031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5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6"/>
        <v>42110.208333333328</v>
      </c>
      <c r="O90" s="6">
        <f t="shared" si="7"/>
        <v>42132.208333333328</v>
      </c>
      <c r="P90" t="b">
        <v>0</v>
      </c>
      <c r="Q90" t="b">
        <v>0</v>
      </c>
      <c r="R90" t="s">
        <v>206</v>
      </c>
      <c r="S90" t="s">
        <v>2042</v>
      </c>
      <c r="T90" t="s">
        <v>2054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5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6"/>
        <v>40283.208333333336</v>
      </c>
      <c r="O91" s="6">
        <f t="shared" si="7"/>
        <v>40285.208333333336</v>
      </c>
      <c r="P91" t="b">
        <v>0</v>
      </c>
      <c r="Q91" t="b">
        <v>0</v>
      </c>
      <c r="R91" t="s">
        <v>33</v>
      </c>
      <c r="S91" t="s">
        <v>2034</v>
      </c>
      <c r="T91" t="s">
        <v>2035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5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6"/>
        <v>42425.25</v>
      </c>
      <c r="O92" s="6">
        <f t="shared" si="7"/>
        <v>42425.25</v>
      </c>
      <c r="P92" t="b">
        <v>0</v>
      </c>
      <c r="Q92" t="b">
        <v>1</v>
      </c>
      <c r="R92" t="s">
        <v>33</v>
      </c>
      <c r="S92" t="s">
        <v>2034</v>
      </c>
      <c r="T92" t="s">
        <v>2035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5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6"/>
        <v>42588.208333333328</v>
      </c>
      <c r="O93" s="6">
        <f t="shared" si="7"/>
        <v>42616.208333333328</v>
      </c>
      <c r="P93" t="b">
        <v>0</v>
      </c>
      <c r="Q93" t="b">
        <v>0</v>
      </c>
      <c r="R93" t="s">
        <v>206</v>
      </c>
      <c r="S93" t="s">
        <v>2042</v>
      </c>
      <c r="T93" t="s">
        <v>2054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5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6"/>
        <v>40352.208333333336</v>
      </c>
      <c r="O94" s="6">
        <f t="shared" si="7"/>
        <v>40353.208333333336</v>
      </c>
      <c r="P94" t="b">
        <v>0</v>
      </c>
      <c r="Q94" t="b">
        <v>1</v>
      </c>
      <c r="R94" t="s">
        <v>89</v>
      </c>
      <c r="S94" t="s">
        <v>2045</v>
      </c>
      <c r="T94" t="s">
        <v>2046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5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6"/>
        <v>41202.208333333336</v>
      </c>
      <c r="O95" s="6">
        <f t="shared" si="7"/>
        <v>41206.208333333336</v>
      </c>
      <c r="P95" t="b">
        <v>0</v>
      </c>
      <c r="Q95" t="b">
        <v>1</v>
      </c>
      <c r="R95" t="s">
        <v>33</v>
      </c>
      <c r="S95" t="s">
        <v>2034</v>
      </c>
      <c r="T95" t="s">
        <v>2035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5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6"/>
        <v>43562.208333333328</v>
      </c>
      <c r="O96" s="6">
        <f t="shared" si="7"/>
        <v>43573.208333333328</v>
      </c>
      <c r="P96" t="b">
        <v>0</v>
      </c>
      <c r="Q96" t="b">
        <v>0</v>
      </c>
      <c r="R96" t="s">
        <v>28</v>
      </c>
      <c r="S96" t="s">
        <v>2032</v>
      </c>
      <c r="T96" t="s">
        <v>2033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5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6"/>
        <v>43752.208333333328</v>
      </c>
      <c r="O97" s="6">
        <f t="shared" si="7"/>
        <v>43759.208333333328</v>
      </c>
      <c r="P97" t="b">
        <v>0</v>
      </c>
      <c r="Q97" t="b">
        <v>0</v>
      </c>
      <c r="R97" t="s">
        <v>42</v>
      </c>
      <c r="S97" t="s">
        <v>2036</v>
      </c>
      <c r="T97" t="s">
        <v>2037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5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6"/>
        <v>40612.25</v>
      </c>
      <c r="O98" s="6">
        <f t="shared" si="7"/>
        <v>40625.208333333336</v>
      </c>
      <c r="P98" t="b">
        <v>0</v>
      </c>
      <c r="Q98" t="b">
        <v>0</v>
      </c>
      <c r="R98" t="s">
        <v>33</v>
      </c>
      <c r="S98" t="s">
        <v>2034</v>
      </c>
      <c r="T98" t="s">
        <v>2035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5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6"/>
        <v>42180.208333333328</v>
      </c>
      <c r="O99" s="6">
        <f t="shared" si="7"/>
        <v>42234.208333333328</v>
      </c>
      <c r="P99" t="b">
        <v>0</v>
      </c>
      <c r="Q99" t="b">
        <v>0</v>
      </c>
      <c r="R99" t="s">
        <v>17</v>
      </c>
      <c r="S99" t="s">
        <v>2028</v>
      </c>
      <c r="T99" t="s">
        <v>2029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5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6"/>
        <v>42212.208333333328</v>
      </c>
      <c r="O100" s="6">
        <f t="shared" si="7"/>
        <v>42216.208333333328</v>
      </c>
      <c r="P100" t="b">
        <v>0</v>
      </c>
      <c r="Q100" t="b">
        <v>0</v>
      </c>
      <c r="R100" t="s">
        <v>89</v>
      </c>
      <c r="S100" t="s">
        <v>2045</v>
      </c>
      <c r="T100" t="s">
        <v>2046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5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6"/>
        <v>41968.25</v>
      </c>
      <c r="O101" s="6">
        <f t="shared" si="7"/>
        <v>41997.25</v>
      </c>
      <c r="P101" t="b">
        <v>0</v>
      </c>
      <c r="Q101" t="b">
        <v>0</v>
      </c>
      <c r="R101" t="s">
        <v>33</v>
      </c>
      <c r="S101" t="s">
        <v>2034</v>
      </c>
      <c r="T101" t="s">
        <v>2035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6"/>
        <v>40835.208333333336</v>
      </c>
      <c r="O102" s="6">
        <f t="shared" si="7"/>
        <v>40853.208333333336</v>
      </c>
      <c r="P102" t="b">
        <v>0</v>
      </c>
      <c r="Q102" t="b">
        <v>0</v>
      </c>
      <c r="R102" t="s">
        <v>33</v>
      </c>
      <c r="S102" t="s">
        <v>2034</v>
      </c>
      <c r="T102" t="s">
        <v>2035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5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6"/>
        <v>42056.25</v>
      </c>
      <c r="O103" s="6">
        <f t="shared" si="7"/>
        <v>42063.25</v>
      </c>
      <c r="P103" t="b">
        <v>0</v>
      </c>
      <c r="Q103" t="b">
        <v>1</v>
      </c>
      <c r="R103" t="s">
        <v>50</v>
      </c>
      <c r="S103" t="s">
        <v>2030</v>
      </c>
      <c r="T103" t="s">
        <v>2038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5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6"/>
        <v>43234.208333333328</v>
      </c>
      <c r="O104" s="6">
        <f t="shared" si="7"/>
        <v>43241.208333333328</v>
      </c>
      <c r="P104" t="b">
        <v>0</v>
      </c>
      <c r="Q104" t="b">
        <v>1</v>
      </c>
      <c r="R104" t="s">
        <v>65</v>
      </c>
      <c r="S104" t="s">
        <v>2032</v>
      </c>
      <c r="T104" t="s">
        <v>2041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5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6"/>
        <v>40475.208333333336</v>
      </c>
      <c r="O105" s="6">
        <f t="shared" si="7"/>
        <v>40484.208333333336</v>
      </c>
      <c r="P105" t="b">
        <v>0</v>
      </c>
      <c r="Q105" t="b">
        <v>0</v>
      </c>
      <c r="R105" t="s">
        <v>50</v>
      </c>
      <c r="S105" t="s">
        <v>2030</v>
      </c>
      <c r="T105" t="s">
        <v>2038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5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6"/>
        <v>42878.208333333328</v>
      </c>
      <c r="O106" s="6">
        <f t="shared" si="7"/>
        <v>42879.208333333328</v>
      </c>
      <c r="P106" t="b">
        <v>0</v>
      </c>
      <c r="Q106" t="b">
        <v>0</v>
      </c>
      <c r="R106" t="s">
        <v>60</v>
      </c>
      <c r="S106" t="s">
        <v>2030</v>
      </c>
      <c r="T106" t="s">
        <v>2040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5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6"/>
        <v>41366.208333333336</v>
      </c>
      <c r="O107" s="6">
        <f t="shared" si="7"/>
        <v>41384.208333333336</v>
      </c>
      <c r="P107" t="b">
        <v>0</v>
      </c>
      <c r="Q107" t="b">
        <v>0</v>
      </c>
      <c r="R107" t="s">
        <v>28</v>
      </c>
      <c r="S107" t="s">
        <v>2032</v>
      </c>
      <c r="T107" t="s">
        <v>2033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5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6"/>
        <v>43716.208333333328</v>
      </c>
      <c r="O108" s="6">
        <f t="shared" si="7"/>
        <v>43721.208333333328</v>
      </c>
      <c r="P108" t="b">
        <v>0</v>
      </c>
      <c r="Q108" t="b">
        <v>0</v>
      </c>
      <c r="R108" t="s">
        <v>33</v>
      </c>
      <c r="S108" t="s">
        <v>2034</v>
      </c>
      <c r="T108" t="s">
        <v>2035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5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6"/>
        <v>43213.208333333328</v>
      </c>
      <c r="O109" s="6">
        <f t="shared" si="7"/>
        <v>43230.208333333328</v>
      </c>
      <c r="P109" t="b">
        <v>0</v>
      </c>
      <c r="Q109" t="b">
        <v>1</v>
      </c>
      <c r="R109" t="s">
        <v>33</v>
      </c>
      <c r="S109" t="s">
        <v>2034</v>
      </c>
      <c r="T109" t="s">
        <v>2035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5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6"/>
        <v>41005.208333333336</v>
      </c>
      <c r="O110" s="6">
        <f t="shared" si="7"/>
        <v>41042.208333333336</v>
      </c>
      <c r="P110" t="b">
        <v>0</v>
      </c>
      <c r="Q110" t="b">
        <v>0</v>
      </c>
      <c r="R110" t="s">
        <v>42</v>
      </c>
      <c r="S110" t="s">
        <v>2036</v>
      </c>
      <c r="T110" t="s">
        <v>2037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5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6"/>
        <v>41651.25</v>
      </c>
      <c r="O111" s="6">
        <f t="shared" si="7"/>
        <v>41653.25</v>
      </c>
      <c r="P111" t="b">
        <v>0</v>
      </c>
      <c r="Q111" t="b">
        <v>0</v>
      </c>
      <c r="R111" t="s">
        <v>269</v>
      </c>
      <c r="S111" t="s">
        <v>2036</v>
      </c>
      <c r="T111" t="s">
        <v>2055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5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6"/>
        <v>43354.208333333328</v>
      </c>
      <c r="O112" s="6">
        <f t="shared" si="7"/>
        <v>43373.208333333328</v>
      </c>
      <c r="P112" t="b">
        <v>0</v>
      </c>
      <c r="Q112" t="b">
        <v>0</v>
      </c>
      <c r="R112" t="s">
        <v>17</v>
      </c>
      <c r="S112" t="s">
        <v>2028</v>
      </c>
      <c r="T112" t="s">
        <v>2029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5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6"/>
        <v>41174.208333333336</v>
      </c>
      <c r="O113" s="6">
        <f t="shared" si="7"/>
        <v>41180.208333333336</v>
      </c>
      <c r="P113" t="b">
        <v>0</v>
      </c>
      <c r="Q113" t="b">
        <v>0</v>
      </c>
      <c r="R113" t="s">
        <v>133</v>
      </c>
      <c r="S113" t="s">
        <v>2042</v>
      </c>
      <c r="T113" t="s">
        <v>2051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6"/>
        <v>41875.208333333336</v>
      </c>
      <c r="O114" s="6">
        <f t="shared" si="7"/>
        <v>41890.208333333336</v>
      </c>
      <c r="P114" t="b">
        <v>0</v>
      </c>
      <c r="Q114" t="b">
        <v>0</v>
      </c>
      <c r="R114" t="s">
        <v>28</v>
      </c>
      <c r="S114" t="s">
        <v>2032</v>
      </c>
      <c r="T114" t="s">
        <v>2033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5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6"/>
        <v>42990.208333333328</v>
      </c>
      <c r="O115" s="6">
        <f t="shared" si="7"/>
        <v>42997.208333333328</v>
      </c>
      <c r="P115" t="b">
        <v>0</v>
      </c>
      <c r="Q115" t="b">
        <v>0</v>
      </c>
      <c r="R115" t="s">
        <v>17</v>
      </c>
      <c r="S115" t="s">
        <v>2028</v>
      </c>
      <c r="T115" t="s">
        <v>2029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5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6"/>
        <v>43564.208333333328</v>
      </c>
      <c r="O116" s="6">
        <f t="shared" si="7"/>
        <v>43565.208333333328</v>
      </c>
      <c r="P116" t="b">
        <v>0</v>
      </c>
      <c r="Q116" t="b">
        <v>1</v>
      </c>
      <c r="R116" t="s">
        <v>65</v>
      </c>
      <c r="S116" t="s">
        <v>2032</v>
      </c>
      <c r="T116" t="s">
        <v>2041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5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6"/>
        <v>43056.25</v>
      </c>
      <c r="O117" s="6">
        <f t="shared" si="7"/>
        <v>43091.25</v>
      </c>
      <c r="P117" t="b">
        <v>0</v>
      </c>
      <c r="Q117" t="b">
        <v>0</v>
      </c>
      <c r="R117" t="s">
        <v>119</v>
      </c>
      <c r="S117" t="s">
        <v>2042</v>
      </c>
      <c r="T117" t="s">
        <v>2048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5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6"/>
        <v>42265.208333333328</v>
      </c>
      <c r="O118" s="6">
        <f t="shared" si="7"/>
        <v>42266.208333333328</v>
      </c>
      <c r="P118" t="b">
        <v>0</v>
      </c>
      <c r="Q118" t="b">
        <v>0</v>
      </c>
      <c r="R118" t="s">
        <v>33</v>
      </c>
      <c r="S118" t="s">
        <v>2034</v>
      </c>
      <c r="T118" t="s">
        <v>2035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5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6"/>
        <v>40808.208333333336</v>
      </c>
      <c r="O119" s="6">
        <f t="shared" si="7"/>
        <v>40814.208333333336</v>
      </c>
      <c r="P119" t="b">
        <v>0</v>
      </c>
      <c r="Q119" t="b">
        <v>0</v>
      </c>
      <c r="R119" t="s">
        <v>269</v>
      </c>
      <c r="S119" t="s">
        <v>2036</v>
      </c>
      <c r="T119" t="s">
        <v>2055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5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6"/>
        <v>41665.25</v>
      </c>
      <c r="O120" s="6">
        <f t="shared" si="7"/>
        <v>41671.25</v>
      </c>
      <c r="P120" t="b">
        <v>0</v>
      </c>
      <c r="Q120" t="b">
        <v>0</v>
      </c>
      <c r="R120" t="s">
        <v>122</v>
      </c>
      <c r="S120" t="s">
        <v>2049</v>
      </c>
      <c r="T120" t="s">
        <v>2050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5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6"/>
        <v>41806.208333333336</v>
      </c>
      <c r="O121" s="6">
        <f t="shared" si="7"/>
        <v>41823.208333333336</v>
      </c>
      <c r="P121" t="b">
        <v>0</v>
      </c>
      <c r="Q121" t="b">
        <v>1</v>
      </c>
      <c r="R121" t="s">
        <v>42</v>
      </c>
      <c r="S121" t="s">
        <v>2036</v>
      </c>
      <c r="T121" t="s">
        <v>2037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5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6"/>
        <v>42111.208333333328</v>
      </c>
      <c r="O122" s="6">
        <f t="shared" si="7"/>
        <v>42115.208333333328</v>
      </c>
      <c r="P122" t="b">
        <v>0</v>
      </c>
      <c r="Q122" t="b">
        <v>1</v>
      </c>
      <c r="R122" t="s">
        <v>292</v>
      </c>
      <c r="S122" t="s">
        <v>2045</v>
      </c>
      <c r="T122" t="s">
        <v>2056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5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6"/>
        <v>41917.208333333336</v>
      </c>
      <c r="O123" s="6">
        <f t="shared" si="7"/>
        <v>41930.208333333336</v>
      </c>
      <c r="P123" t="b">
        <v>0</v>
      </c>
      <c r="Q123" t="b">
        <v>0</v>
      </c>
      <c r="R123" t="s">
        <v>89</v>
      </c>
      <c r="S123" t="s">
        <v>2045</v>
      </c>
      <c r="T123" t="s">
        <v>2046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5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6"/>
        <v>41970.25</v>
      </c>
      <c r="O124" s="6">
        <f t="shared" si="7"/>
        <v>41997.25</v>
      </c>
      <c r="P124" t="b">
        <v>0</v>
      </c>
      <c r="Q124" t="b">
        <v>0</v>
      </c>
      <c r="R124" t="s">
        <v>119</v>
      </c>
      <c r="S124" t="s">
        <v>2042</v>
      </c>
      <c r="T124" t="s">
        <v>2048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5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6"/>
        <v>42332.25</v>
      </c>
      <c r="O125" s="6">
        <f t="shared" si="7"/>
        <v>42335.25</v>
      </c>
      <c r="P125" t="b">
        <v>1</v>
      </c>
      <c r="Q125" t="b">
        <v>0</v>
      </c>
      <c r="R125" t="s">
        <v>33</v>
      </c>
      <c r="S125" t="s">
        <v>2034</v>
      </c>
      <c r="T125" t="s">
        <v>2035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5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6"/>
        <v>43598.208333333328</v>
      </c>
      <c r="O126" s="6">
        <f t="shared" si="7"/>
        <v>43651.208333333328</v>
      </c>
      <c r="P126" t="b">
        <v>0</v>
      </c>
      <c r="Q126" t="b">
        <v>0</v>
      </c>
      <c r="R126" t="s">
        <v>122</v>
      </c>
      <c r="S126" t="s">
        <v>2049</v>
      </c>
      <c r="T126" t="s">
        <v>2050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5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6"/>
        <v>43362.208333333328</v>
      </c>
      <c r="O127" s="6">
        <f t="shared" si="7"/>
        <v>43366.208333333328</v>
      </c>
      <c r="P127" t="b">
        <v>0</v>
      </c>
      <c r="Q127" t="b">
        <v>0</v>
      </c>
      <c r="R127" t="s">
        <v>33</v>
      </c>
      <c r="S127" t="s">
        <v>2034</v>
      </c>
      <c r="T127" t="s">
        <v>2035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5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6"/>
        <v>42596.208333333328</v>
      </c>
      <c r="O128" s="6">
        <f t="shared" si="7"/>
        <v>42624.208333333328</v>
      </c>
      <c r="P128" t="b">
        <v>0</v>
      </c>
      <c r="Q128" t="b">
        <v>1</v>
      </c>
      <c r="R128" t="s">
        <v>33</v>
      </c>
      <c r="S128" t="s">
        <v>2034</v>
      </c>
      <c r="T128" t="s">
        <v>2035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5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6"/>
        <v>40310.208333333336</v>
      </c>
      <c r="O129" s="6">
        <f t="shared" si="7"/>
        <v>40313.208333333336</v>
      </c>
      <c r="P129" t="b">
        <v>0</v>
      </c>
      <c r="Q129" t="b">
        <v>0</v>
      </c>
      <c r="R129" t="s">
        <v>33</v>
      </c>
      <c r="S129" t="s">
        <v>2034</v>
      </c>
      <c r="T129" t="s">
        <v>2035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5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6"/>
        <v>40417.208333333336</v>
      </c>
      <c r="O130" s="6">
        <f t="shared" si="7"/>
        <v>40430.208333333336</v>
      </c>
      <c r="P130" t="b">
        <v>0</v>
      </c>
      <c r="Q130" t="b">
        <v>0</v>
      </c>
      <c r="R130" t="s">
        <v>23</v>
      </c>
      <c r="S130" t="s">
        <v>2030</v>
      </c>
      <c r="T130" t="s">
        <v>2031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t="s">
        <v>74</v>
      </c>
      <c r="H131">
        <v>55</v>
      </c>
      <c r="I131">
        <f t="shared" ref="I131:I194" si="9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0">(L131/60)/60/24+DATE(1970,1,1)</f>
        <v>42038.25</v>
      </c>
      <c r="O131" s="6">
        <f t="shared" ref="O131:O194" si="11">(M131/60)/60/24+DATE(1970,1,1)</f>
        <v>42063.25</v>
      </c>
      <c r="P131" t="b">
        <v>0</v>
      </c>
      <c r="Q131" t="b">
        <v>0</v>
      </c>
      <c r="R131" t="s">
        <v>17</v>
      </c>
      <c r="S131" t="s">
        <v>2028</v>
      </c>
      <c r="T131" t="s">
        <v>2029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si="9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0"/>
        <v>40842.208333333336</v>
      </c>
      <c r="O132" s="6">
        <f t="shared" si="11"/>
        <v>40858.25</v>
      </c>
      <c r="P132" t="b">
        <v>0</v>
      </c>
      <c r="Q132" t="b">
        <v>0</v>
      </c>
      <c r="R132" t="s">
        <v>53</v>
      </c>
      <c r="S132" t="s">
        <v>2036</v>
      </c>
      <c r="T132" t="s">
        <v>2039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9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0"/>
        <v>41607.25</v>
      </c>
      <c r="O133" s="6">
        <f t="shared" si="11"/>
        <v>41620.25</v>
      </c>
      <c r="P133" t="b">
        <v>0</v>
      </c>
      <c r="Q133" t="b">
        <v>0</v>
      </c>
      <c r="R133" t="s">
        <v>28</v>
      </c>
      <c r="S133" t="s">
        <v>2032</v>
      </c>
      <c r="T133" t="s">
        <v>2033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9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0"/>
        <v>43112.25</v>
      </c>
      <c r="O134" s="6">
        <f t="shared" si="11"/>
        <v>43128.25</v>
      </c>
      <c r="P134" t="b">
        <v>0</v>
      </c>
      <c r="Q134" t="b">
        <v>1</v>
      </c>
      <c r="R134" t="s">
        <v>33</v>
      </c>
      <c r="S134" t="s">
        <v>2034</v>
      </c>
      <c r="T134" t="s">
        <v>2035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9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0"/>
        <v>40767.208333333336</v>
      </c>
      <c r="O135" s="6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2030</v>
      </c>
      <c r="T135" t="s">
        <v>2057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9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0"/>
        <v>40713.208333333336</v>
      </c>
      <c r="O136" s="6">
        <f t="shared" si="11"/>
        <v>40762.208333333336</v>
      </c>
      <c r="P136" t="b">
        <v>0</v>
      </c>
      <c r="Q136" t="b">
        <v>1</v>
      </c>
      <c r="R136" t="s">
        <v>42</v>
      </c>
      <c r="S136" t="s">
        <v>2036</v>
      </c>
      <c r="T136" t="s">
        <v>2037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9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0"/>
        <v>41340.25</v>
      </c>
      <c r="O137" s="6">
        <f t="shared" si="11"/>
        <v>41345.208333333336</v>
      </c>
      <c r="P137" t="b">
        <v>0</v>
      </c>
      <c r="Q137" t="b">
        <v>1</v>
      </c>
      <c r="R137" t="s">
        <v>33</v>
      </c>
      <c r="S137" t="s">
        <v>2034</v>
      </c>
      <c r="T137" t="s">
        <v>2035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9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0"/>
        <v>41797.208333333336</v>
      </c>
      <c r="O138" s="6">
        <f t="shared" si="11"/>
        <v>41809.208333333336</v>
      </c>
      <c r="P138" t="b">
        <v>0</v>
      </c>
      <c r="Q138" t="b">
        <v>1</v>
      </c>
      <c r="R138" t="s">
        <v>53</v>
      </c>
      <c r="S138" t="s">
        <v>2036</v>
      </c>
      <c r="T138" t="s">
        <v>2039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0"/>
        <v>40457.208333333336</v>
      </c>
      <c r="O139" s="6">
        <f t="shared" si="11"/>
        <v>40463.208333333336</v>
      </c>
      <c r="P139" t="b">
        <v>0</v>
      </c>
      <c r="Q139" t="b">
        <v>0</v>
      </c>
      <c r="R139" t="s">
        <v>68</v>
      </c>
      <c r="S139" t="s">
        <v>2042</v>
      </c>
      <c r="T139" t="s">
        <v>2043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9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0"/>
        <v>41180.208333333336</v>
      </c>
      <c r="O140" s="6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2045</v>
      </c>
      <c r="T140" t="s">
        <v>2056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9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0"/>
        <v>42115.208333333328</v>
      </c>
      <c r="O141" s="6">
        <f t="shared" si="11"/>
        <v>42131.208333333328</v>
      </c>
      <c r="P141" t="b">
        <v>0</v>
      </c>
      <c r="Q141" t="b">
        <v>1</v>
      </c>
      <c r="R141" t="s">
        <v>65</v>
      </c>
      <c r="S141" t="s">
        <v>2032</v>
      </c>
      <c r="T141" t="s">
        <v>2041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9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0"/>
        <v>43156.25</v>
      </c>
      <c r="O142" s="6">
        <f t="shared" si="11"/>
        <v>43161.25</v>
      </c>
      <c r="P142" t="b">
        <v>0</v>
      </c>
      <c r="Q142" t="b">
        <v>0</v>
      </c>
      <c r="R142" t="s">
        <v>42</v>
      </c>
      <c r="S142" t="s">
        <v>2036</v>
      </c>
      <c r="T142" t="s">
        <v>2037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9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0"/>
        <v>42167.208333333328</v>
      </c>
      <c r="O143" s="6">
        <f t="shared" si="11"/>
        <v>42173.208333333328</v>
      </c>
      <c r="P143" t="b">
        <v>0</v>
      </c>
      <c r="Q143" t="b">
        <v>0</v>
      </c>
      <c r="R143" t="s">
        <v>28</v>
      </c>
      <c r="S143" t="s">
        <v>2032</v>
      </c>
      <c r="T143" t="s">
        <v>2033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9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0"/>
        <v>41005.208333333336</v>
      </c>
      <c r="O144" s="6">
        <f t="shared" si="11"/>
        <v>41046.208333333336</v>
      </c>
      <c r="P144" t="b">
        <v>0</v>
      </c>
      <c r="Q144" t="b">
        <v>0</v>
      </c>
      <c r="R144" t="s">
        <v>28</v>
      </c>
      <c r="S144" t="s">
        <v>2032</v>
      </c>
      <c r="T144" t="s">
        <v>2033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0"/>
        <v>40357.208333333336</v>
      </c>
      <c r="O145" s="6">
        <f t="shared" si="11"/>
        <v>40377.208333333336</v>
      </c>
      <c r="P145" t="b">
        <v>0</v>
      </c>
      <c r="Q145" t="b">
        <v>0</v>
      </c>
      <c r="R145" t="s">
        <v>60</v>
      </c>
      <c r="S145" t="s">
        <v>2030</v>
      </c>
      <c r="T145" t="s">
        <v>2040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9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0"/>
        <v>43633.208333333328</v>
      </c>
      <c r="O146" s="6">
        <f t="shared" si="11"/>
        <v>43641.208333333328</v>
      </c>
      <c r="P146" t="b">
        <v>0</v>
      </c>
      <c r="Q146" t="b">
        <v>0</v>
      </c>
      <c r="R146" t="s">
        <v>33</v>
      </c>
      <c r="S146" t="s">
        <v>2034</v>
      </c>
      <c r="T146" t="s">
        <v>2035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9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0"/>
        <v>41889.208333333336</v>
      </c>
      <c r="O147" s="6">
        <f t="shared" si="11"/>
        <v>41894.208333333336</v>
      </c>
      <c r="P147" t="b">
        <v>0</v>
      </c>
      <c r="Q147" t="b">
        <v>0</v>
      </c>
      <c r="R147" t="s">
        <v>65</v>
      </c>
      <c r="S147" t="s">
        <v>2032</v>
      </c>
      <c r="T147" t="s">
        <v>2041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9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0"/>
        <v>40855.25</v>
      </c>
      <c r="O148" s="6">
        <f t="shared" si="11"/>
        <v>40875.25</v>
      </c>
      <c r="P148" t="b">
        <v>0</v>
      </c>
      <c r="Q148" t="b">
        <v>0</v>
      </c>
      <c r="R148" t="s">
        <v>33</v>
      </c>
      <c r="S148" t="s">
        <v>2034</v>
      </c>
      <c r="T148" t="s">
        <v>2035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9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0"/>
        <v>42534.208333333328</v>
      </c>
      <c r="O149" s="6">
        <f t="shared" si="11"/>
        <v>42540.208333333328</v>
      </c>
      <c r="P149" t="b">
        <v>0</v>
      </c>
      <c r="Q149" t="b">
        <v>1</v>
      </c>
      <c r="R149" t="s">
        <v>33</v>
      </c>
      <c r="S149" t="s">
        <v>2034</v>
      </c>
      <c r="T149" t="s">
        <v>2035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9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0"/>
        <v>42941.208333333328</v>
      </c>
      <c r="O150" s="6">
        <f t="shared" si="11"/>
        <v>42950.208333333328</v>
      </c>
      <c r="P150" t="b">
        <v>0</v>
      </c>
      <c r="Q150" t="b">
        <v>0</v>
      </c>
      <c r="R150" t="s">
        <v>65</v>
      </c>
      <c r="S150" t="s">
        <v>2032</v>
      </c>
      <c r="T150" t="s">
        <v>2041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9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0"/>
        <v>41275.25</v>
      </c>
      <c r="O151" s="6">
        <f t="shared" si="11"/>
        <v>41327.25</v>
      </c>
      <c r="P151" t="b">
        <v>0</v>
      </c>
      <c r="Q151" t="b">
        <v>0</v>
      </c>
      <c r="R151" t="s">
        <v>60</v>
      </c>
      <c r="S151" t="s">
        <v>2030</v>
      </c>
      <c r="T151" t="s">
        <v>2040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0"/>
        <v>43450.25</v>
      </c>
      <c r="O152" s="6">
        <f t="shared" si="11"/>
        <v>43451.25</v>
      </c>
      <c r="P152" t="b">
        <v>0</v>
      </c>
      <c r="Q152" t="b">
        <v>0</v>
      </c>
      <c r="R152" t="s">
        <v>23</v>
      </c>
      <c r="S152" t="s">
        <v>2030</v>
      </c>
      <c r="T152" t="s">
        <v>2031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9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0"/>
        <v>41799.208333333336</v>
      </c>
      <c r="O153" s="6">
        <f t="shared" si="11"/>
        <v>41850.208333333336</v>
      </c>
      <c r="P153" t="b">
        <v>0</v>
      </c>
      <c r="Q153" t="b">
        <v>0</v>
      </c>
      <c r="R153" t="s">
        <v>50</v>
      </c>
      <c r="S153" t="s">
        <v>2030</v>
      </c>
      <c r="T153" t="s">
        <v>2038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9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0"/>
        <v>42783.25</v>
      </c>
      <c r="O154" s="6">
        <f t="shared" si="11"/>
        <v>42790.25</v>
      </c>
      <c r="P154" t="b">
        <v>0</v>
      </c>
      <c r="Q154" t="b">
        <v>0</v>
      </c>
      <c r="R154" t="s">
        <v>60</v>
      </c>
      <c r="S154" t="s">
        <v>2030</v>
      </c>
      <c r="T154" t="s">
        <v>2040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9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0"/>
        <v>41201.208333333336</v>
      </c>
      <c r="O155" s="6">
        <f t="shared" si="11"/>
        <v>41207.208333333336</v>
      </c>
      <c r="P155" t="b">
        <v>0</v>
      </c>
      <c r="Q155" t="b">
        <v>0</v>
      </c>
      <c r="R155" t="s">
        <v>33</v>
      </c>
      <c r="S155" t="s">
        <v>2034</v>
      </c>
      <c r="T155" t="s">
        <v>2035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9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0"/>
        <v>42502.208333333328</v>
      </c>
      <c r="O156" s="6">
        <f t="shared" si="11"/>
        <v>42525.208333333328</v>
      </c>
      <c r="P156" t="b">
        <v>0</v>
      </c>
      <c r="Q156" t="b">
        <v>1</v>
      </c>
      <c r="R156" t="s">
        <v>60</v>
      </c>
      <c r="S156" t="s">
        <v>2030</v>
      </c>
      <c r="T156" t="s">
        <v>2040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9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0"/>
        <v>40262.208333333336</v>
      </c>
      <c r="O157" s="6">
        <f t="shared" si="11"/>
        <v>40277.208333333336</v>
      </c>
      <c r="P157" t="b">
        <v>0</v>
      </c>
      <c r="Q157" t="b">
        <v>0</v>
      </c>
      <c r="R157" t="s">
        <v>33</v>
      </c>
      <c r="S157" t="s">
        <v>2034</v>
      </c>
      <c r="T157" t="s">
        <v>2035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9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0"/>
        <v>43743.208333333328</v>
      </c>
      <c r="O158" s="6">
        <f t="shared" si="11"/>
        <v>43767.208333333328</v>
      </c>
      <c r="P158" t="b">
        <v>0</v>
      </c>
      <c r="Q158" t="b">
        <v>0</v>
      </c>
      <c r="R158" t="s">
        <v>23</v>
      </c>
      <c r="S158" t="s">
        <v>2030</v>
      </c>
      <c r="T158" t="s">
        <v>2031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9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0"/>
        <v>41638.25</v>
      </c>
      <c r="O159" s="6">
        <f t="shared" si="11"/>
        <v>41650.25</v>
      </c>
      <c r="P159" t="b">
        <v>0</v>
      </c>
      <c r="Q159" t="b">
        <v>0</v>
      </c>
      <c r="R159" t="s">
        <v>122</v>
      </c>
      <c r="S159" t="s">
        <v>2049</v>
      </c>
      <c r="T159" t="s">
        <v>2050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9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0"/>
        <v>42346.25</v>
      </c>
      <c r="O160" s="6">
        <f t="shared" si="11"/>
        <v>42347.25</v>
      </c>
      <c r="P160" t="b">
        <v>0</v>
      </c>
      <c r="Q160" t="b">
        <v>0</v>
      </c>
      <c r="R160" t="s">
        <v>23</v>
      </c>
      <c r="S160" t="s">
        <v>2030</v>
      </c>
      <c r="T160" t="s">
        <v>2031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9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0"/>
        <v>43551.208333333328</v>
      </c>
      <c r="O161" s="6">
        <f t="shared" si="11"/>
        <v>43569.208333333328</v>
      </c>
      <c r="P161" t="b">
        <v>0</v>
      </c>
      <c r="Q161" t="b">
        <v>1</v>
      </c>
      <c r="R161" t="s">
        <v>33</v>
      </c>
      <c r="S161" t="s">
        <v>2034</v>
      </c>
      <c r="T161" t="s">
        <v>2035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9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0"/>
        <v>43582.208333333328</v>
      </c>
      <c r="O162" s="6">
        <f t="shared" si="11"/>
        <v>43598.208333333328</v>
      </c>
      <c r="P162" t="b">
        <v>0</v>
      </c>
      <c r="Q162" t="b">
        <v>0</v>
      </c>
      <c r="R162" t="s">
        <v>65</v>
      </c>
      <c r="S162" t="s">
        <v>2032</v>
      </c>
      <c r="T162" t="s">
        <v>2041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9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0"/>
        <v>42270.208333333328</v>
      </c>
      <c r="O163" s="6">
        <f t="shared" si="11"/>
        <v>42276.208333333328</v>
      </c>
      <c r="P163" t="b">
        <v>0</v>
      </c>
      <c r="Q163" t="b">
        <v>1</v>
      </c>
      <c r="R163" t="s">
        <v>28</v>
      </c>
      <c r="S163" t="s">
        <v>2032</v>
      </c>
      <c r="T163" t="s">
        <v>2033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9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0"/>
        <v>43442.25</v>
      </c>
      <c r="O164" s="6">
        <f t="shared" si="11"/>
        <v>43472.25</v>
      </c>
      <c r="P164" t="b">
        <v>0</v>
      </c>
      <c r="Q164" t="b">
        <v>0</v>
      </c>
      <c r="R164" t="s">
        <v>23</v>
      </c>
      <c r="S164" t="s">
        <v>2030</v>
      </c>
      <c r="T164" t="s">
        <v>2031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9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0"/>
        <v>43028.208333333328</v>
      </c>
      <c r="O165" s="6">
        <f t="shared" si="11"/>
        <v>43077.25</v>
      </c>
      <c r="P165" t="b">
        <v>0</v>
      </c>
      <c r="Q165" t="b">
        <v>1</v>
      </c>
      <c r="R165" t="s">
        <v>122</v>
      </c>
      <c r="S165" t="s">
        <v>2049</v>
      </c>
      <c r="T165" t="s">
        <v>2050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9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0"/>
        <v>43016.208333333328</v>
      </c>
      <c r="O166" s="6">
        <f t="shared" si="11"/>
        <v>43017.208333333328</v>
      </c>
      <c r="P166" t="b">
        <v>0</v>
      </c>
      <c r="Q166" t="b">
        <v>0</v>
      </c>
      <c r="R166" t="s">
        <v>33</v>
      </c>
      <c r="S166" t="s">
        <v>2034</v>
      </c>
      <c r="T166" t="s">
        <v>2035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9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0"/>
        <v>42948.208333333328</v>
      </c>
      <c r="O167" s="6">
        <f t="shared" si="11"/>
        <v>42980.208333333328</v>
      </c>
      <c r="P167" t="b">
        <v>0</v>
      </c>
      <c r="Q167" t="b">
        <v>0</v>
      </c>
      <c r="R167" t="s">
        <v>28</v>
      </c>
      <c r="S167" t="s">
        <v>2032</v>
      </c>
      <c r="T167" t="s">
        <v>2033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9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0"/>
        <v>40534.25</v>
      </c>
      <c r="O168" s="6">
        <f t="shared" si="11"/>
        <v>40538.25</v>
      </c>
      <c r="P168" t="b">
        <v>0</v>
      </c>
      <c r="Q168" t="b">
        <v>0</v>
      </c>
      <c r="R168" t="s">
        <v>122</v>
      </c>
      <c r="S168" t="s">
        <v>2049</v>
      </c>
      <c r="T168" t="s">
        <v>2050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0"/>
        <v>41435.208333333336</v>
      </c>
      <c r="O169" s="6">
        <f t="shared" si="11"/>
        <v>41445.208333333336</v>
      </c>
      <c r="P169" t="b">
        <v>0</v>
      </c>
      <c r="Q169" t="b">
        <v>0</v>
      </c>
      <c r="R169" t="s">
        <v>33</v>
      </c>
      <c r="S169" t="s">
        <v>2034</v>
      </c>
      <c r="T169" t="s">
        <v>2035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9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0"/>
        <v>43518.25</v>
      </c>
      <c r="O170" s="6">
        <f t="shared" si="11"/>
        <v>43541.208333333328</v>
      </c>
      <c r="P170" t="b">
        <v>0</v>
      </c>
      <c r="Q170" t="b">
        <v>1</v>
      </c>
      <c r="R170" t="s">
        <v>60</v>
      </c>
      <c r="S170" t="s">
        <v>2030</v>
      </c>
      <c r="T170" t="s">
        <v>2040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9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0"/>
        <v>41077.208333333336</v>
      </c>
      <c r="O171" s="6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2036</v>
      </c>
      <c r="T171" t="s">
        <v>2047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9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0"/>
        <v>42950.208333333328</v>
      </c>
      <c r="O172" s="6">
        <f t="shared" si="11"/>
        <v>42957.208333333328</v>
      </c>
      <c r="P172" t="b">
        <v>0</v>
      </c>
      <c r="Q172" t="b">
        <v>0</v>
      </c>
      <c r="R172" t="s">
        <v>60</v>
      </c>
      <c r="S172" t="s">
        <v>2030</v>
      </c>
      <c r="T172" t="s">
        <v>2040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0"/>
        <v>41718.208333333336</v>
      </c>
      <c r="O173" s="6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2042</v>
      </c>
      <c r="T173" t="s">
        <v>2054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0"/>
        <v>41839.208333333336</v>
      </c>
      <c r="O174" s="6">
        <f t="shared" si="11"/>
        <v>41854.208333333336</v>
      </c>
      <c r="P174" t="b">
        <v>0</v>
      </c>
      <c r="Q174" t="b">
        <v>1</v>
      </c>
      <c r="R174" t="s">
        <v>42</v>
      </c>
      <c r="S174" t="s">
        <v>2036</v>
      </c>
      <c r="T174" t="s">
        <v>2037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9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0"/>
        <v>41412.208333333336</v>
      </c>
      <c r="O175" s="6">
        <f t="shared" si="11"/>
        <v>41418.208333333336</v>
      </c>
      <c r="P175" t="b">
        <v>0</v>
      </c>
      <c r="Q175" t="b">
        <v>0</v>
      </c>
      <c r="R175" t="s">
        <v>33</v>
      </c>
      <c r="S175" t="s">
        <v>2034</v>
      </c>
      <c r="T175" t="s">
        <v>2035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9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0"/>
        <v>42282.208333333328</v>
      </c>
      <c r="O176" s="6">
        <f t="shared" si="11"/>
        <v>42283.208333333328</v>
      </c>
      <c r="P176" t="b">
        <v>0</v>
      </c>
      <c r="Q176" t="b">
        <v>1</v>
      </c>
      <c r="R176" t="s">
        <v>65</v>
      </c>
      <c r="S176" t="s">
        <v>2032</v>
      </c>
      <c r="T176" t="s">
        <v>2041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9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0"/>
        <v>42613.208333333328</v>
      </c>
      <c r="O177" s="6">
        <f t="shared" si="11"/>
        <v>42632.208333333328</v>
      </c>
      <c r="P177" t="b">
        <v>0</v>
      </c>
      <c r="Q177" t="b">
        <v>0</v>
      </c>
      <c r="R177" t="s">
        <v>33</v>
      </c>
      <c r="S177" t="s">
        <v>2034</v>
      </c>
      <c r="T177" t="s">
        <v>2035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9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0"/>
        <v>42616.208333333328</v>
      </c>
      <c r="O178" s="6">
        <f t="shared" si="11"/>
        <v>42625.208333333328</v>
      </c>
      <c r="P178" t="b">
        <v>0</v>
      </c>
      <c r="Q178" t="b">
        <v>0</v>
      </c>
      <c r="R178" t="s">
        <v>33</v>
      </c>
      <c r="S178" t="s">
        <v>2034</v>
      </c>
      <c r="T178" t="s">
        <v>2035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9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0"/>
        <v>40497.25</v>
      </c>
      <c r="O179" s="6">
        <f t="shared" si="11"/>
        <v>40522.25</v>
      </c>
      <c r="P179" t="b">
        <v>0</v>
      </c>
      <c r="Q179" t="b">
        <v>0</v>
      </c>
      <c r="R179" t="s">
        <v>33</v>
      </c>
      <c r="S179" t="s">
        <v>2034</v>
      </c>
      <c r="T179" t="s">
        <v>2035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9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0"/>
        <v>42999.208333333328</v>
      </c>
      <c r="O180" s="6">
        <f t="shared" si="11"/>
        <v>43008.208333333328</v>
      </c>
      <c r="P180" t="b">
        <v>0</v>
      </c>
      <c r="Q180" t="b">
        <v>0</v>
      </c>
      <c r="R180" t="s">
        <v>17</v>
      </c>
      <c r="S180" t="s">
        <v>2028</v>
      </c>
      <c r="T180" t="s">
        <v>2029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9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0"/>
        <v>41350.208333333336</v>
      </c>
      <c r="O181" s="6">
        <f t="shared" si="11"/>
        <v>41351.208333333336</v>
      </c>
      <c r="P181" t="b">
        <v>0</v>
      </c>
      <c r="Q181" t="b">
        <v>1</v>
      </c>
      <c r="R181" t="s">
        <v>33</v>
      </c>
      <c r="S181" t="s">
        <v>2034</v>
      </c>
      <c r="T181" t="s">
        <v>2035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9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0"/>
        <v>40259.208333333336</v>
      </c>
      <c r="O182" s="6">
        <f t="shared" si="11"/>
        <v>40264.208333333336</v>
      </c>
      <c r="P182" t="b">
        <v>0</v>
      </c>
      <c r="Q182" t="b">
        <v>0</v>
      </c>
      <c r="R182" t="s">
        <v>65</v>
      </c>
      <c r="S182" t="s">
        <v>2032</v>
      </c>
      <c r="T182" t="s">
        <v>2041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9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0"/>
        <v>43012.208333333328</v>
      </c>
      <c r="O183" s="6">
        <f t="shared" si="11"/>
        <v>43030.208333333328</v>
      </c>
      <c r="P183" t="b">
        <v>0</v>
      </c>
      <c r="Q183" t="b">
        <v>0</v>
      </c>
      <c r="R183" t="s">
        <v>28</v>
      </c>
      <c r="S183" t="s">
        <v>2032</v>
      </c>
      <c r="T183" t="s">
        <v>2033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9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0"/>
        <v>43631.208333333328</v>
      </c>
      <c r="O184" s="6">
        <f t="shared" si="11"/>
        <v>43647.208333333328</v>
      </c>
      <c r="P184" t="b">
        <v>0</v>
      </c>
      <c r="Q184" t="b">
        <v>0</v>
      </c>
      <c r="R184" t="s">
        <v>33</v>
      </c>
      <c r="S184" t="s">
        <v>2034</v>
      </c>
      <c r="T184" t="s">
        <v>2035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9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0"/>
        <v>40430.208333333336</v>
      </c>
      <c r="O185" s="6">
        <f t="shared" si="11"/>
        <v>40443.208333333336</v>
      </c>
      <c r="P185" t="b">
        <v>0</v>
      </c>
      <c r="Q185" t="b">
        <v>0</v>
      </c>
      <c r="R185" t="s">
        <v>23</v>
      </c>
      <c r="S185" t="s">
        <v>2030</v>
      </c>
      <c r="T185" t="s">
        <v>2031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9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0"/>
        <v>43588.208333333328</v>
      </c>
      <c r="O186" s="6">
        <f t="shared" si="11"/>
        <v>43589.208333333328</v>
      </c>
      <c r="P186" t="b">
        <v>0</v>
      </c>
      <c r="Q186" t="b">
        <v>0</v>
      </c>
      <c r="R186" t="s">
        <v>33</v>
      </c>
      <c r="S186" t="s">
        <v>2034</v>
      </c>
      <c r="T186" t="s">
        <v>2035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9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0"/>
        <v>43233.208333333328</v>
      </c>
      <c r="O187" s="6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2036</v>
      </c>
      <c r="T187" t="s">
        <v>2055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9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0"/>
        <v>41782.208333333336</v>
      </c>
      <c r="O188" s="6">
        <f t="shared" si="11"/>
        <v>41797.208333333336</v>
      </c>
      <c r="P188" t="b">
        <v>0</v>
      </c>
      <c r="Q188" t="b">
        <v>0</v>
      </c>
      <c r="R188" t="s">
        <v>33</v>
      </c>
      <c r="S188" t="s">
        <v>2034</v>
      </c>
      <c r="T188" t="s">
        <v>2035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9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0"/>
        <v>41328.25</v>
      </c>
      <c r="O189" s="6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2036</v>
      </c>
      <c r="T189" t="s">
        <v>2047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0"/>
        <v>41975.25</v>
      </c>
      <c r="O190" s="6">
        <f t="shared" si="11"/>
        <v>41976.25</v>
      </c>
      <c r="P190" t="b">
        <v>0</v>
      </c>
      <c r="Q190" t="b">
        <v>0</v>
      </c>
      <c r="R190" t="s">
        <v>33</v>
      </c>
      <c r="S190" t="s">
        <v>2034</v>
      </c>
      <c r="T190" t="s">
        <v>2035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9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0"/>
        <v>42433.25</v>
      </c>
      <c r="O191" s="6">
        <f t="shared" si="11"/>
        <v>42433.25</v>
      </c>
      <c r="P191" t="b">
        <v>0</v>
      </c>
      <c r="Q191" t="b">
        <v>0</v>
      </c>
      <c r="R191" t="s">
        <v>33</v>
      </c>
      <c r="S191" t="s">
        <v>2034</v>
      </c>
      <c r="T191" t="s">
        <v>2035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0"/>
        <v>41429.208333333336</v>
      </c>
      <c r="O192" s="6">
        <f t="shared" si="11"/>
        <v>41430.208333333336</v>
      </c>
      <c r="P192" t="b">
        <v>0</v>
      </c>
      <c r="Q192" t="b">
        <v>1</v>
      </c>
      <c r="R192" t="s">
        <v>33</v>
      </c>
      <c r="S192" t="s">
        <v>2034</v>
      </c>
      <c r="T192" t="s">
        <v>2035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9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0"/>
        <v>43536.208333333328</v>
      </c>
      <c r="O193" s="6">
        <f t="shared" si="11"/>
        <v>43539.208333333328</v>
      </c>
      <c r="P193" t="b">
        <v>0</v>
      </c>
      <c r="Q193" t="b">
        <v>0</v>
      </c>
      <c r="R193" t="s">
        <v>33</v>
      </c>
      <c r="S193" t="s">
        <v>2034</v>
      </c>
      <c r="T193" t="s">
        <v>2035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9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0"/>
        <v>41817.208333333336</v>
      </c>
      <c r="O194" s="6">
        <f t="shared" si="11"/>
        <v>41821.208333333336</v>
      </c>
      <c r="P194" t="b">
        <v>0</v>
      </c>
      <c r="Q194" t="b">
        <v>0</v>
      </c>
      <c r="R194" t="s">
        <v>23</v>
      </c>
      <c r="S194" t="s">
        <v>2030</v>
      </c>
      <c r="T194" t="s">
        <v>2031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t="s">
        <v>14</v>
      </c>
      <c r="H195">
        <v>65</v>
      </c>
      <c r="I195">
        <f t="shared" ref="I195:I258" si="1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4">(L195/60)/60/24+DATE(1970,1,1)</f>
        <v>43198.208333333328</v>
      </c>
      <c r="O195" s="6">
        <f t="shared" ref="O195:O258" si="15">(M195/60)/60/24+DATE(1970,1,1)</f>
        <v>43202.208333333328</v>
      </c>
      <c r="P195" t="b">
        <v>1</v>
      </c>
      <c r="Q195" t="b">
        <v>0</v>
      </c>
      <c r="R195" t="s">
        <v>60</v>
      </c>
      <c r="S195" t="s">
        <v>2030</v>
      </c>
      <c r="T195" t="s">
        <v>2040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si="1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4"/>
        <v>42261.208333333328</v>
      </c>
      <c r="O196" s="6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2030</v>
      </c>
      <c r="T196" t="s">
        <v>2052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4"/>
        <v>43310.208333333328</v>
      </c>
      <c r="O197" s="6">
        <f t="shared" si="15"/>
        <v>43317.208333333328</v>
      </c>
      <c r="P197" t="b">
        <v>0</v>
      </c>
      <c r="Q197" t="b">
        <v>0</v>
      </c>
      <c r="R197" t="s">
        <v>50</v>
      </c>
      <c r="S197" t="s">
        <v>2030</v>
      </c>
      <c r="T197" t="s">
        <v>2038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4"/>
        <v>42616.208333333328</v>
      </c>
      <c r="O198" s="6">
        <f t="shared" si="15"/>
        <v>42635.208333333328</v>
      </c>
      <c r="P198" t="b">
        <v>0</v>
      </c>
      <c r="Q198" t="b">
        <v>0</v>
      </c>
      <c r="R198" t="s">
        <v>65</v>
      </c>
      <c r="S198" t="s">
        <v>2032</v>
      </c>
      <c r="T198" t="s">
        <v>2041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4"/>
        <v>42909.208333333328</v>
      </c>
      <c r="O199" s="6">
        <f t="shared" si="15"/>
        <v>42923.208333333328</v>
      </c>
      <c r="P199" t="b">
        <v>0</v>
      </c>
      <c r="Q199" t="b">
        <v>0</v>
      </c>
      <c r="R199" t="s">
        <v>53</v>
      </c>
      <c r="S199" t="s">
        <v>2036</v>
      </c>
      <c r="T199" t="s">
        <v>2039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4"/>
        <v>40396.208333333336</v>
      </c>
      <c r="O200" s="6">
        <f t="shared" si="15"/>
        <v>40425.208333333336</v>
      </c>
      <c r="P200" t="b">
        <v>0</v>
      </c>
      <c r="Q200" t="b">
        <v>0</v>
      </c>
      <c r="R200" t="s">
        <v>50</v>
      </c>
      <c r="S200" t="s">
        <v>2030</v>
      </c>
      <c r="T200" t="s">
        <v>2038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4"/>
        <v>42192.208333333328</v>
      </c>
      <c r="O201" s="6">
        <f t="shared" si="15"/>
        <v>42196.208333333328</v>
      </c>
      <c r="P201" t="b">
        <v>0</v>
      </c>
      <c r="Q201" t="b">
        <v>0</v>
      </c>
      <c r="R201" t="s">
        <v>23</v>
      </c>
      <c r="S201" t="s">
        <v>2030</v>
      </c>
      <c r="T201" t="s">
        <v>2031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4"/>
        <v>40262.208333333336</v>
      </c>
      <c r="O202" s="6">
        <f t="shared" si="15"/>
        <v>40273.208333333336</v>
      </c>
      <c r="P202" t="b">
        <v>0</v>
      </c>
      <c r="Q202" t="b">
        <v>0</v>
      </c>
      <c r="R202" t="s">
        <v>33</v>
      </c>
      <c r="S202" t="s">
        <v>2034</v>
      </c>
      <c r="T202" t="s">
        <v>2035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4"/>
        <v>41845.208333333336</v>
      </c>
      <c r="O203" s="6">
        <f t="shared" si="15"/>
        <v>41863.208333333336</v>
      </c>
      <c r="P203" t="b">
        <v>0</v>
      </c>
      <c r="Q203" t="b">
        <v>0</v>
      </c>
      <c r="R203" t="s">
        <v>28</v>
      </c>
      <c r="S203" t="s">
        <v>2032</v>
      </c>
      <c r="T203" t="s">
        <v>2033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4"/>
        <v>40818.208333333336</v>
      </c>
      <c r="O204" s="6">
        <f t="shared" si="15"/>
        <v>40822.208333333336</v>
      </c>
      <c r="P204" t="b">
        <v>0</v>
      </c>
      <c r="Q204" t="b">
        <v>0</v>
      </c>
      <c r="R204" t="s">
        <v>17</v>
      </c>
      <c r="S204" t="s">
        <v>2028</v>
      </c>
      <c r="T204" t="s">
        <v>2029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4"/>
        <v>42752.25</v>
      </c>
      <c r="O205" s="6">
        <f t="shared" si="15"/>
        <v>42754.25</v>
      </c>
      <c r="P205" t="b">
        <v>0</v>
      </c>
      <c r="Q205" t="b">
        <v>0</v>
      </c>
      <c r="R205" t="s">
        <v>33</v>
      </c>
      <c r="S205" t="s">
        <v>2034</v>
      </c>
      <c r="T205" t="s">
        <v>2035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4"/>
        <v>40636.208333333336</v>
      </c>
      <c r="O206" s="6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2030</v>
      </c>
      <c r="T206" t="s">
        <v>2053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4"/>
        <v>43390.208333333328</v>
      </c>
      <c r="O207" s="6">
        <f t="shared" si="15"/>
        <v>43402.208333333328</v>
      </c>
      <c r="P207" t="b">
        <v>1</v>
      </c>
      <c r="Q207" t="b">
        <v>0</v>
      </c>
      <c r="R207" t="s">
        <v>33</v>
      </c>
      <c r="S207" t="s">
        <v>2034</v>
      </c>
      <c r="T207" t="s">
        <v>2035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4"/>
        <v>40236.25</v>
      </c>
      <c r="O208" s="6">
        <f t="shared" si="15"/>
        <v>40245.25</v>
      </c>
      <c r="P208" t="b">
        <v>0</v>
      </c>
      <c r="Q208" t="b">
        <v>0</v>
      </c>
      <c r="R208" t="s">
        <v>119</v>
      </c>
      <c r="S208" t="s">
        <v>2042</v>
      </c>
      <c r="T208" t="s">
        <v>2048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4"/>
        <v>43340.208333333328</v>
      </c>
      <c r="O209" s="6">
        <f t="shared" si="15"/>
        <v>43360.208333333328</v>
      </c>
      <c r="P209" t="b">
        <v>0</v>
      </c>
      <c r="Q209" t="b">
        <v>1</v>
      </c>
      <c r="R209" t="s">
        <v>23</v>
      </c>
      <c r="S209" t="s">
        <v>2030</v>
      </c>
      <c r="T209" t="s">
        <v>2031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4"/>
        <v>43048.25</v>
      </c>
      <c r="O210" s="6">
        <f t="shared" si="15"/>
        <v>43072.25</v>
      </c>
      <c r="P210" t="b">
        <v>0</v>
      </c>
      <c r="Q210" t="b">
        <v>0</v>
      </c>
      <c r="R210" t="s">
        <v>42</v>
      </c>
      <c r="S210" t="s">
        <v>2036</v>
      </c>
      <c r="T210" t="s">
        <v>2037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4"/>
        <v>42496.208333333328</v>
      </c>
      <c r="O211" s="6">
        <f t="shared" si="15"/>
        <v>42503.208333333328</v>
      </c>
      <c r="P211" t="b">
        <v>0</v>
      </c>
      <c r="Q211" t="b">
        <v>0</v>
      </c>
      <c r="R211" t="s">
        <v>42</v>
      </c>
      <c r="S211" t="s">
        <v>2036</v>
      </c>
      <c r="T211" t="s">
        <v>2037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4"/>
        <v>42797.25</v>
      </c>
      <c r="O212" s="6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2036</v>
      </c>
      <c r="T212" t="s">
        <v>2058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4"/>
        <v>41513.208333333336</v>
      </c>
      <c r="O213" s="6">
        <f t="shared" si="15"/>
        <v>41537.208333333336</v>
      </c>
      <c r="P213" t="b">
        <v>0</v>
      </c>
      <c r="Q213" t="b">
        <v>0</v>
      </c>
      <c r="R213" t="s">
        <v>33</v>
      </c>
      <c r="S213" t="s">
        <v>2034</v>
      </c>
      <c r="T213" t="s">
        <v>2035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4"/>
        <v>43814.25</v>
      </c>
      <c r="O214" s="6">
        <f t="shared" si="15"/>
        <v>43860.25</v>
      </c>
      <c r="P214" t="b">
        <v>0</v>
      </c>
      <c r="Q214" t="b">
        <v>0</v>
      </c>
      <c r="R214" t="s">
        <v>33</v>
      </c>
      <c r="S214" t="s">
        <v>2034</v>
      </c>
      <c r="T214" t="s">
        <v>2035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4"/>
        <v>40488.208333333336</v>
      </c>
      <c r="O215" s="6">
        <f t="shared" si="15"/>
        <v>40496.25</v>
      </c>
      <c r="P215" t="b">
        <v>0</v>
      </c>
      <c r="Q215" t="b">
        <v>1</v>
      </c>
      <c r="R215" t="s">
        <v>60</v>
      </c>
      <c r="S215" t="s">
        <v>2030</v>
      </c>
      <c r="T215" t="s">
        <v>2040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4"/>
        <v>40409.208333333336</v>
      </c>
      <c r="O216" s="6">
        <f t="shared" si="15"/>
        <v>40415.208333333336</v>
      </c>
      <c r="P216" t="b">
        <v>0</v>
      </c>
      <c r="Q216" t="b">
        <v>0</v>
      </c>
      <c r="R216" t="s">
        <v>23</v>
      </c>
      <c r="S216" t="s">
        <v>2030</v>
      </c>
      <c r="T216" t="s">
        <v>2031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4"/>
        <v>43509.25</v>
      </c>
      <c r="O217" s="6">
        <f t="shared" si="15"/>
        <v>43511.25</v>
      </c>
      <c r="P217" t="b">
        <v>0</v>
      </c>
      <c r="Q217" t="b">
        <v>0</v>
      </c>
      <c r="R217" t="s">
        <v>33</v>
      </c>
      <c r="S217" t="s">
        <v>2034</v>
      </c>
      <c r="T217" t="s">
        <v>2035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4"/>
        <v>40869.25</v>
      </c>
      <c r="O218" s="6">
        <f t="shared" si="15"/>
        <v>40871.25</v>
      </c>
      <c r="P218" t="b">
        <v>0</v>
      </c>
      <c r="Q218" t="b">
        <v>0</v>
      </c>
      <c r="R218" t="s">
        <v>33</v>
      </c>
      <c r="S218" t="s">
        <v>2034</v>
      </c>
      <c r="T218" t="s">
        <v>2035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4"/>
        <v>43583.208333333328</v>
      </c>
      <c r="O219" s="6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2036</v>
      </c>
      <c r="T219" t="s">
        <v>2058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4"/>
        <v>40858.25</v>
      </c>
      <c r="O220" s="6">
        <f t="shared" si="15"/>
        <v>40892.25</v>
      </c>
      <c r="P220" t="b">
        <v>0</v>
      </c>
      <c r="Q220" t="b">
        <v>1</v>
      </c>
      <c r="R220" t="s">
        <v>100</v>
      </c>
      <c r="S220" t="s">
        <v>2036</v>
      </c>
      <c r="T220" t="s">
        <v>2047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4"/>
        <v>41137.208333333336</v>
      </c>
      <c r="O221" s="6">
        <f t="shared" si="15"/>
        <v>41149.208333333336</v>
      </c>
      <c r="P221" t="b">
        <v>0</v>
      </c>
      <c r="Q221" t="b">
        <v>0</v>
      </c>
      <c r="R221" t="s">
        <v>71</v>
      </c>
      <c r="S221" t="s">
        <v>2036</v>
      </c>
      <c r="T221" t="s">
        <v>2044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4"/>
        <v>40725.208333333336</v>
      </c>
      <c r="O222" s="6">
        <f t="shared" si="15"/>
        <v>40743.208333333336</v>
      </c>
      <c r="P222" t="b">
        <v>1</v>
      </c>
      <c r="Q222" t="b">
        <v>0</v>
      </c>
      <c r="R222" t="s">
        <v>33</v>
      </c>
      <c r="S222" t="s">
        <v>2034</v>
      </c>
      <c r="T222" t="s">
        <v>2035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4"/>
        <v>41081.208333333336</v>
      </c>
      <c r="O223" s="6">
        <f t="shared" si="15"/>
        <v>41083.208333333336</v>
      </c>
      <c r="P223" t="b">
        <v>1</v>
      </c>
      <c r="Q223" t="b">
        <v>0</v>
      </c>
      <c r="R223" t="s">
        <v>17</v>
      </c>
      <c r="S223" t="s">
        <v>2028</v>
      </c>
      <c r="T223" t="s">
        <v>2029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4"/>
        <v>41914.208333333336</v>
      </c>
      <c r="O224" s="6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2049</v>
      </c>
      <c r="T224" t="s">
        <v>2050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4"/>
        <v>42445.208333333328</v>
      </c>
      <c r="O225" s="6">
        <f t="shared" si="15"/>
        <v>42459.208333333328</v>
      </c>
      <c r="P225" t="b">
        <v>0</v>
      </c>
      <c r="Q225" t="b">
        <v>0</v>
      </c>
      <c r="R225" t="s">
        <v>33</v>
      </c>
      <c r="S225" t="s">
        <v>2034</v>
      </c>
      <c r="T225" t="s">
        <v>2035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4"/>
        <v>41906.208333333336</v>
      </c>
      <c r="O226" s="6">
        <f t="shared" si="15"/>
        <v>41951.25</v>
      </c>
      <c r="P226" t="b">
        <v>0</v>
      </c>
      <c r="Q226" t="b">
        <v>0</v>
      </c>
      <c r="R226" t="s">
        <v>474</v>
      </c>
      <c r="S226" t="s">
        <v>2036</v>
      </c>
      <c r="T226" t="s">
        <v>2058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4"/>
        <v>41762.208333333336</v>
      </c>
      <c r="O227" s="6">
        <f t="shared" si="15"/>
        <v>41762.208333333336</v>
      </c>
      <c r="P227" t="b">
        <v>1</v>
      </c>
      <c r="Q227" t="b">
        <v>0</v>
      </c>
      <c r="R227" t="s">
        <v>23</v>
      </c>
      <c r="S227" t="s">
        <v>2030</v>
      </c>
      <c r="T227" t="s">
        <v>2031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4"/>
        <v>40276.208333333336</v>
      </c>
      <c r="O228" s="6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2049</v>
      </c>
      <c r="T228" t="s">
        <v>2050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4"/>
        <v>42139.208333333328</v>
      </c>
      <c r="O229" s="6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2045</v>
      </c>
      <c r="T229" t="s">
        <v>2056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4"/>
        <v>42613.208333333328</v>
      </c>
      <c r="O230" s="6">
        <f t="shared" si="15"/>
        <v>42638.208333333328</v>
      </c>
      <c r="P230" t="b">
        <v>0</v>
      </c>
      <c r="Q230" t="b">
        <v>0</v>
      </c>
      <c r="R230" t="s">
        <v>71</v>
      </c>
      <c r="S230" t="s">
        <v>2036</v>
      </c>
      <c r="T230" t="s">
        <v>2044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4"/>
        <v>42887.208333333328</v>
      </c>
      <c r="O231" s="6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2045</v>
      </c>
      <c r="T231" t="s">
        <v>2056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4"/>
        <v>43805.25</v>
      </c>
      <c r="O232" s="6">
        <f t="shared" si="15"/>
        <v>43805.25</v>
      </c>
      <c r="P232" t="b">
        <v>0</v>
      </c>
      <c r="Q232" t="b">
        <v>0</v>
      </c>
      <c r="R232" t="s">
        <v>89</v>
      </c>
      <c r="S232" t="s">
        <v>2045</v>
      </c>
      <c r="T232" t="s">
        <v>2046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4"/>
        <v>41415.208333333336</v>
      </c>
      <c r="O233" s="6">
        <f t="shared" si="15"/>
        <v>41473.208333333336</v>
      </c>
      <c r="P233" t="b">
        <v>0</v>
      </c>
      <c r="Q233" t="b">
        <v>0</v>
      </c>
      <c r="R233" t="s">
        <v>33</v>
      </c>
      <c r="S233" t="s">
        <v>2034</v>
      </c>
      <c r="T233" t="s">
        <v>2035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4"/>
        <v>42576.208333333328</v>
      </c>
      <c r="O234" s="6">
        <f t="shared" si="15"/>
        <v>42577.208333333328</v>
      </c>
      <c r="P234" t="b">
        <v>0</v>
      </c>
      <c r="Q234" t="b">
        <v>0</v>
      </c>
      <c r="R234" t="s">
        <v>33</v>
      </c>
      <c r="S234" t="s">
        <v>2034</v>
      </c>
      <c r="T234" t="s">
        <v>2035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4"/>
        <v>40706.208333333336</v>
      </c>
      <c r="O235" s="6">
        <f t="shared" si="15"/>
        <v>40722.208333333336</v>
      </c>
      <c r="P235" t="b">
        <v>0</v>
      </c>
      <c r="Q235" t="b">
        <v>0</v>
      </c>
      <c r="R235" t="s">
        <v>71</v>
      </c>
      <c r="S235" t="s">
        <v>2036</v>
      </c>
      <c r="T235" t="s">
        <v>2044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4"/>
        <v>42969.208333333328</v>
      </c>
      <c r="O236" s="6">
        <f t="shared" si="15"/>
        <v>42976.208333333328</v>
      </c>
      <c r="P236" t="b">
        <v>0</v>
      </c>
      <c r="Q236" t="b">
        <v>1</v>
      </c>
      <c r="R236" t="s">
        <v>89</v>
      </c>
      <c r="S236" t="s">
        <v>2045</v>
      </c>
      <c r="T236" t="s">
        <v>2046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4"/>
        <v>42779.25</v>
      </c>
      <c r="O237" s="6">
        <f t="shared" si="15"/>
        <v>42784.25</v>
      </c>
      <c r="P237" t="b">
        <v>0</v>
      </c>
      <c r="Q237" t="b">
        <v>0</v>
      </c>
      <c r="R237" t="s">
        <v>71</v>
      </c>
      <c r="S237" t="s">
        <v>2036</v>
      </c>
      <c r="T237" t="s">
        <v>2044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4"/>
        <v>43641.208333333328</v>
      </c>
      <c r="O238" s="6">
        <f t="shared" si="15"/>
        <v>43648.208333333328</v>
      </c>
      <c r="P238" t="b">
        <v>0</v>
      </c>
      <c r="Q238" t="b">
        <v>1</v>
      </c>
      <c r="R238" t="s">
        <v>23</v>
      </c>
      <c r="S238" t="s">
        <v>2030</v>
      </c>
      <c r="T238" t="s">
        <v>2031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4"/>
        <v>41754.208333333336</v>
      </c>
      <c r="O239" s="6">
        <f t="shared" si="15"/>
        <v>41756.208333333336</v>
      </c>
      <c r="P239" t="b">
        <v>0</v>
      </c>
      <c r="Q239" t="b">
        <v>0</v>
      </c>
      <c r="R239" t="s">
        <v>71</v>
      </c>
      <c r="S239" t="s">
        <v>2036</v>
      </c>
      <c r="T239" t="s">
        <v>2044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4"/>
        <v>43083.25</v>
      </c>
      <c r="O240" s="6">
        <f t="shared" si="15"/>
        <v>43108.25</v>
      </c>
      <c r="P240" t="b">
        <v>0</v>
      </c>
      <c r="Q240" t="b">
        <v>1</v>
      </c>
      <c r="R240" t="s">
        <v>33</v>
      </c>
      <c r="S240" t="s">
        <v>2034</v>
      </c>
      <c r="T240" t="s">
        <v>2035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4"/>
        <v>42245.208333333328</v>
      </c>
      <c r="O241" s="6">
        <f t="shared" si="15"/>
        <v>42249.208333333328</v>
      </c>
      <c r="P241" t="b">
        <v>0</v>
      </c>
      <c r="Q241" t="b">
        <v>0</v>
      </c>
      <c r="R241" t="s">
        <v>65</v>
      </c>
      <c r="S241" t="s">
        <v>2032</v>
      </c>
      <c r="T241" t="s">
        <v>2041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4"/>
        <v>40396.208333333336</v>
      </c>
      <c r="O242" s="6">
        <f t="shared" si="15"/>
        <v>40397.208333333336</v>
      </c>
      <c r="P242" t="b">
        <v>0</v>
      </c>
      <c r="Q242" t="b">
        <v>0</v>
      </c>
      <c r="R242" t="s">
        <v>33</v>
      </c>
      <c r="S242" t="s">
        <v>2034</v>
      </c>
      <c r="T242" t="s">
        <v>2035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4"/>
        <v>41742.208333333336</v>
      </c>
      <c r="O243" s="6">
        <f t="shared" si="15"/>
        <v>41752.208333333336</v>
      </c>
      <c r="P243" t="b">
        <v>0</v>
      </c>
      <c r="Q243" t="b">
        <v>1</v>
      </c>
      <c r="R243" t="s">
        <v>68</v>
      </c>
      <c r="S243" t="s">
        <v>2042</v>
      </c>
      <c r="T243" t="s">
        <v>2043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4"/>
        <v>42865.208333333328</v>
      </c>
      <c r="O244" s="6">
        <f t="shared" si="15"/>
        <v>42875.208333333328</v>
      </c>
      <c r="P244" t="b">
        <v>0</v>
      </c>
      <c r="Q244" t="b">
        <v>1</v>
      </c>
      <c r="R244" t="s">
        <v>23</v>
      </c>
      <c r="S244" t="s">
        <v>2030</v>
      </c>
      <c r="T244" t="s">
        <v>2031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4"/>
        <v>43163.25</v>
      </c>
      <c r="O245" s="6">
        <f t="shared" si="15"/>
        <v>43166.25</v>
      </c>
      <c r="P245" t="b">
        <v>0</v>
      </c>
      <c r="Q245" t="b">
        <v>0</v>
      </c>
      <c r="R245" t="s">
        <v>33</v>
      </c>
      <c r="S245" t="s">
        <v>2034</v>
      </c>
      <c r="T245" t="s">
        <v>2035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4"/>
        <v>41834.208333333336</v>
      </c>
      <c r="O246" s="6">
        <f t="shared" si="15"/>
        <v>41886.208333333336</v>
      </c>
      <c r="P246" t="b">
        <v>0</v>
      </c>
      <c r="Q246" t="b">
        <v>0</v>
      </c>
      <c r="R246" t="s">
        <v>33</v>
      </c>
      <c r="S246" t="s">
        <v>2034</v>
      </c>
      <c r="T246" t="s">
        <v>2035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4"/>
        <v>41736.208333333336</v>
      </c>
      <c r="O247" s="6">
        <f t="shared" si="15"/>
        <v>41737.208333333336</v>
      </c>
      <c r="P247" t="b">
        <v>0</v>
      </c>
      <c r="Q247" t="b">
        <v>0</v>
      </c>
      <c r="R247" t="s">
        <v>33</v>
      </c>
      <c r="S247" t="s">
        <v>2034</v>
      </c>
      <c r="T247" t="s">
        <v>2035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4"/>
        <v>41491.208333333336</v>
      </c>
      <c r="O248" s="6">
        <f t="shared" si="15"/>
        <v>41495.208333333336</v>
      </c>
      <c r="P248" t="b">
        <v>0</v>
      </c>
      <c r="Q248" t="b">
        <v>0</v>
      </c>
      <c r="R248" t="s">
        <v>28</v>
      </c>
      <c r="S248" t="s">
        <v>2032</v>
      </c>
      <c r="T248" t="s">
        <v>2033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4"/>
        <v>42726.25</v>
      </c>
      <c r="O249" s="6">
        <f t="shared" si="15"/>
        <v>42741.25</v>
      </c>
      <c r="P249" t="b">
        <v>0</v>
      </c>
      <c r="Q249" t="b">
        <v>1</v>
      </c>
      <c r="R249" t="s">
        <v>119</v>
      </c>
      <c r="S249" t="s">
        <v>2042</v>
      </c>
      <c r="T249" t="s">
        <v>2048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4"/>
        <v>42004.25</v>
      </c>
      <c r="O250" s="6">
        <f t="shared" si="15"/>
        <v>42009.25</v>
      </c>
      <c r="P250" t="b">
        <v>0</v>
      </c>
      <c r="Q250" t="b">
        <v>0</v>
      </c>
      <c r="R250" t="s">
        <v>292</v>
      </c>
      <c r="S250" t="s">
        <v>2045</v>
      </c>
      <c r="T250" t="s">
        <v>2056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4"/>
        <v>42006.25</v>
      </c>
      <c r="O251" s="6">
        <f t="shared" si="15"/>
        <v>42013.25</v>
      </c>
      <c r="P251" t="b">
        <v>0</v>
      </c>
      <c r="Q251" t="b">
        <v>0</v>
      </c>
      <c r="R251" t="s">
        <v>206</v>
      </c>
      <c r="S251" t="s">
        <v>2042</v>
      </c>
      <c r="T251" t="s">
        <v>2054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4"/>
        <v>40203.25</v>
      </c>
      <c r="O252" s="6">
        <f t="shared" si="15"/>
        <v>40238.25</v>
      </c>
      <c r="P252" t="b">
        <v>0</v>
      </c>
      <c r="Q252" t="b">
        <v>0</v>
      </c>
      <c r="R252" t="s">
        <v>23</v>
      </c>
      <c r="S252" t="s">
        <v>2030</v>
      </c>
      <c r="T252" t="s">
        <v>2031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4"/>
        <v>41252.25</v>
      </c>
      <c r="O253" s="6">
        <f t="shared" si="15"/>
        <v>41254.25</v>
      </c>
      <c r="P253" t="b">
        <v>0</v>
      </c>
      <c r="Q253" t="b">
        <v>0</v>
      </c>
      <c r="R253" t="s">
        <v>33</v>
      </c>
      <c r="S253" t="s">
        <v>2034</v>
      </c>
      <c r="T253" t="s">
        <v>2035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4"/>
        <v>41572.208333333336</v>
      </c>
      <c r="O254" s="6">
        <f t="shared" si="15"/>
        <v>41577.208333333336</v>
      </c>
      <c r="P254" t="b">
        <v>0</v>
      </c>
      <c r="Q254" t="b">
        <v>0</v>
      </c>
      <c r="R254" t="s">
        <v>33</v>
      </c>
      <c r="S254" t="s">
        <v>2034</v>
      </c>
      <c r="T254" t="s">
        <v>2035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4"/>
        <v>40641.208333333336</v>
      </c>
      <c r="O255" s="6">
        <f t="shared" si="15"/>
        <v>40653.208333333336</v>
      </c>
      <c r="P255" t="b">
        <v>0</v>
      </c>
      <c r="Q255" t="b">
        <v>0</v>
      </c>
      <c r="R255" t="s">
        <v>53</v>
      </c>
      <c r="S255" t="s">
        <v>2036</v>
      </c>
      <c r="T255" t="s">
        <v>2039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4"/>
        <v>42787.25</v>
      </c>
      <c r="O256" s="6">
        <f t="shared" si="15"/>
        <v>42789.25</v>
      </c>
      <c r="P256" t="b">
        <v>0</v>
      </c>
      <c r="Q256" t="b">
        <v>0</v>
      </c>
      <c r="R256" t="s">
        <v>68</v>
      </c>
      <c r="S256" t="s">
        <v>2042</v>
      </c>
      <c r="T256" t="s">
        <v>2043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4"/>
        <v>40590.25</v>
      </c>
      <c r="O257" s="6">
        <f t="shared" si="15"/>
        <v>40595.25</v>
      </c>
      <c r="P257" t="b">
        <v>0</v>
      </c>
      <c r="Q257" t="b">
        <v>1</v>
      </c>
      <c r="R257" t="s">
        <v>23</v>
      </c>
      <c r="S257" t="s">
        <v>2030</v>
      </c>
      <c r="T257" t="s">
        <v>2031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4"/>
        <v>42393.25</v>
      </c>
      <c r="O258" s="6">
        <f t="shared" si="15"/>
        <v>42430.25</v>
      </c>
      <c r="P258" t="b">
        <v>0</v>
      </c>
      <c r="Q258" t="b">
        <v>0</v>
      </c>
      <c r="R258" t="s">
        <v>23</v>
      </c>
      <c r="S258" t="s">
        <v>2030</v>
      </c>
      <c r="T258" t="s">
        <v>2031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t="s">
        <v>20</v>
      </c>
      <c r="H259">
        <v>92</v>
      </c>
      <c r="I259">
        <f t="shared" ref="I259:I322" si="17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8">(L259/60)/60/24+DATE(1970,1,1)</f>
        <v>41338.25</v>
      </c>
      <c r="O259" s="6">
        <f t="shared" ref="O259:O322" si="19">(M259/60)/60/24+DATE(1970,1,1)</f>
        <v>41352.208333333336</v>
      </c>
      <c r="P259" t="b">
        <v>0</v>
      </c>
      <c r="Q259" t="b">
        <v>0</v>
      </c>
      <c r="R259" t="s">
        <v>33</v>
      </c>
      <c r="S259" t="s">
        <v>2034</v>
      </c>
      <c r="T259" t="s">
        <v>2035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si="17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8"/>
        <v>42712.25</v>
      </c>
      <c r="O260" s="6">
        <f t="shared" si="19"/>
        <v>42732.25</v>
      </c>
      <c r="P260" t="b">
        <v>0</v>
      </c>
      <c r="Q260" t="b">
        <v>1</v>
      </c>
      <c r="R260" t="s">
        <v>33</v>
      </c>
      <c r="S260" t="s">
        <v>2034</v>
      </c>
      <c r="T260" t="s">
        <v>2035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7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8"/>
        <v>41251.25</v>
      </c>
      <c r="O261" s="6">
        <f t="shared" si="19"/>
        <v>41270.25</v>
      </c>
      <c r="P261" t="b">
        <v>1</v>
      </c>
      <c r="Q261" t="b">
        <v>0</v>
      </c>
      <c r="R261" t="s">
        <v>122</v>
      </c>
      <c r="S261" t="s">
        <v>2049</v>
      </c>
      <c r="T261" t="s">
        <v>2050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7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8"/>
        <v>41180.208333333336</v>
      </c>
      <c r="O262" s="6">
        <f t="shared" si="19"/>
        <v>41192.208333333336</v>
      </c>
      <c r="P262" t="b">
        <v>0</v>
      </c>
      <c r="Q262" t="b">
        <v>0</v>
      </c>
      <c r="R262" t="s">
        <v>23</v>
      </c>
      <c r="S262" t="s">
        <v>2030</v>
      </c>
      <c r="T262" t="s">
        <v>2031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7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8"/>
        <v>40415.208333333336</v>
      </c>
      <c r="O263" s="6">
        <f t="shared" si="19"/>
        <v>40419.208333333336</v>
      </c>
      <c r="P263" t="b">
        <v>0</v>
      </c>
      <c r="Q263" t="b">
        <v>1</v>
      </c>
      <c r="R263" t="s">
        <v>23</v>
      </c>
      <c r="S263" t="s">
        <v>2030</v>
      </c>
      <c r="T263" t="s">
        <v>2031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7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8"/>
        <v>40638.208333333336</v>
      </c>
      <c r="O264" s="6">
        <f t="shared" si="19"/>
        <v>40664.208333333336</v>
      </c>
      <c r="P264" t="b">
        <v>0</v>
      </c>
      <c r="Q264" t="b">
        <v>1</v>
      </c>
      <c r="R264" t="s">
        <v>60</v>
      </c>
      <c r="S264" t="s">
        <v>2030</v>
      </c>
      <c r="T264" t="s">
        <v>2040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7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8"/>
        <v>40187.25</v>
      </c>
      <c r="O265" s="6">
        <f t="shared" si="19"/>
        <v>40187.25</v>
      </c>
      <c r="P265" t="b">
        <v>0</v>
      </c>
      <c r="Q265" t="b">
        <v>0</v>
      </c>
      <c r="R265" t="s">
        <v>122</v>
      </c>
      <c r="S265" t="s">
        <v>2049</v>
      </c>
      <c r="T265" t="s">
        <v>2050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7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8"/>
        <v>41317.25</v>
      </c>
      <c r="O266" s="6">
        <f t="shared" si="19"/>
        <v>41333.25</v>
      </c>
      <c r="P266" t="b">
        <v>0</v>
      </c>
      <c r="Q266" t="b">
        <v>0</v>
      </c>
      <c r="R266" t="s">
        <v>33</v>
      </c>
      <c r="S266" t="s">
        <v>2034</v>
      </c>
      <c r="T266" t="s">
        <v>2035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7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8"/>
        <v>42372.25</v>
      </c>
      <c r="O267" s="6">
        <f t="shared" si="19"/>
        <v>42416.25</v>
      </c>
      <c r="P267" t="b">
        <v>0</v>
      </c>
      <c r="Q267" t="b">
        <v>0</v>
      </c>
      <c r="R267" t="s">
        <v>33</v>
      </c>
      <c r="S267" t="s">
        <v>2034</v>
      </c>
      <c r="T267" t="s">
        <v>2035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7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8"/>
        <v>41950.25</v>
      </c>
      <c r="O268" s="6">
        <f t="shared" si="19"/>
        <v>41983.25</v>
      </c>
      <c r="P268" t="b">
        <v>0</v>
      </c>
      <c r="Q268" t="b">
        <v>1</v>
      </c>
      <c r="R268" t="s">
        <v>159</v>
      </c>
      <c r="S268" t="s">
        <v>2030</v>
      </c>
      <c r="T268" t="s">
        <v>2053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7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8"/>
        <v>41206.208333333336</v>
      </c>
      <c r="O269" s="6">
        <f t="shared" si="19"/>
        <v>41222.25</v>
      </c>
      <c r="P269" t="b">
        <v>0</v>
      </c>
      <c r="Q269" t="b">
        <v>0</v>
      </c>
      <c r="R269" t="s">
        <v>33</v>
      </c>
      <c r="S269" t="s">
        <v>2034</v>
      </c>
      <c r="T269" t="s">
        <v>2035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7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8"/>
        <v>41186.208333333336</v>
      </c>
      <c r="O270" s="6">
        <f t="shared" si="19"/>
        <v>41232.25</v>
      </c>
      <c r="P270" t="b">
        <v>0</v>
      </c>
      <c r="Q270" t="b">
        <v>0</v>
      </c>
      <c r="R270" t="s">
        <v>42</v>
      </c>
      <c r="S270" t="s">
        <v>2036</v>
      </c>
      <c r="T270" t="s">
        <v>2037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7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8"/>
        <v>43496.25</v>
      </c>
      <c r="O271" s="6">
        <f t="shared" si="19"/>
        <v>43517.25</v>
      </c>
      <c r="P271" t="b">
        <v>0</v>
      </c>
      <c r="Q271" t="b">
        <v>0</v>
      </c>
      <c r="R271" t="s">
        <v>269</v>
      </c>
      <c r="S271" t="s">
        <v>2036</v>
      </c>
      <c r="T271" t="s">
        <v>2055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7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8"/>
        <v>40514.25</v>
      </c>
      <c r="O272" s="6">
        <f t="shared" si="19"/>
        <v>40516.25</v>
      </c>
      <c r="P272" t="b">
        <v>0</v>
      </c>
      <c r="Q272" t="b">
        <v>0</v>
      </c>
      <c r="R272" t="s">
        <v>89</v>
      </c>
      <c r="S272" t="s">
        <v>2045</v>
      </c>
      <c r="T272" t="s">
        <v>2046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7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8"/>
        <v>42345.25</v>
      </c>
      <c r="O273" s="6">
        <f t="shared" si="19"/>
        <v>42376.25</v>
      </c>
      <c r="P273" t="b">
        <v>0</v>
      </c>
      <c r="Q273" t="b">
        <v>0</v>
      </c>
      <c r="R273" t="s">
        <v>122</v>
      </c>
      <c r="S273" t="s">
        <v>2049</v>
      </c>
      <c r="T273" t="s">
        <v>2050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7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8"/>
        <v>43656.208333333328</v>
      </c>
      <c r="O274" s="6">
        <f t="shared" si="19"/>
        <v>43681.208333333328</v>
      </c>
      <c r="P274" t="b">
        <v>0</v>
      </c>
      <c r="Q274" t="b">
        <v>1</v>
      </c>
      <c r="R274" t="s">
        <v>33</v>
      </c>
      <c r="S274" t="s">
        <v>2034</v>
      </c>
      <c r="T274" t="s">
        <v>2035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7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8"/>
        <v>42995.208333333328</v>
      </c>
      <c r="O275" s="6">
        <f t="shared" si="19"/>
        <v>42998.208333333328</v>
      </c>
      <c r="P275" t="b">
        <v>0</v>
      </c>
      <c r="Q275" t="b">
        <v>0</v>
      </c>
      <c r="R275" t="s">
        <v>33</v>
      </c>
      <c r="S275" t="s">
        <v>2034</v>
      </c>
      <c r="T275" t="s">
        <v>2035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7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8"/>
        <v>43045.25</v>
      </c>
      <c r="O276" s="6">
        <f t="shared" si="19"/>
        <v>43050.25</v>
      </c>
      <c r="P276" t="b">
        <v>0</v>
      </c>
      <c r="Q276" t="b">
        <v>0</v>
      </c>
      <c r="R276" t="s">
        <v>33</v>
      </c>
      <c r="S276" t="s">
        <v>2034</v>
      </c>
      <c r="T276" t="s">
        <v>2035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7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8"/>
        <v>43561.208333333328</v>
      </c>
      <c r="O277" s="6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2042</v>
      </c>
      <c r="T277" t="s">
        <v>2054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7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8"/>
        <v>41018.208333333336</v>
      </c>
      <c r="O278" s="6">
        <f t="shared" si="19"/>
        <v>41023.208333333336</v>
      </c>
      <c r="P278" t="b">
        <v>0</v>
      </c>
      <c r="Q278" t="b">
        <v>1</v>
      </c>
      <c r="R278" t="s">
        <v>89</v>
      </c>
      <c r="S278" t="s">
        <v>2045</v>
      </c>
      <c r="T278" t="s">
        <v>2046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7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8"/>
        <v>40378.208333333336</v>
      </c>
      <c r="O279" s="6">
        <f t="shared" si="19"/>
        <v>40380.208333333336</v>
      </c>
      <c r="P279" t="b">
        <v>0</v>
      </c>
      <c r="Q279" t="b">
        <v>0</v>
      </c>
      <c r="R279" t="s">
        <v>33</v>
      </c>
      <c r="S279" t="s">
        <v>2034</v>
      </c>
      <c r="T279" t="s">
        <v>2035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7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8"/>
        <v>41239.25</v>
      </c>
      <c r="O280" s="6">
        <f t="shared" si="19"/>
        <v>41264.25</v>
      </c>
      <c r="P280" t="b">
        <v>0</v>
      </c>
      <c r="Q280" t="b">
        <v>0</v>
      </c>
      <c r="R280" t="s">
        <v>28</v>
      </c>
      <c r="S280" t="s">
        <v>2032</v>
      </c>
      <c r="T280" t="s">
        <v>2033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7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8"/>
        <v>43346.208333333328</v>
      </c>
      <c r="O281" s="6">
        <f t="shared" si="19"/>
        <v>43349.208333333328</v>
      </c>
      <c r="P281" t="b">
        <v>0</v>
      </c>
      <c r="Q281" t="b">
        <v>0</v>
      </c>
      <c r="R281" t="s">
        <v>33</v>
      </c>
      <c r="S281" t="s">
        <v>2034</v>
      </c>
      <c r="T281" t="s">
        <v>2035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7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8"/>
        <v>43060.25</v>
      </c>
      <c r="O282" s="6">
        <f t="shared" si="19"/>
        <v>43066.25</v>
      </c>
      <c r="P282" t="b">
        <v>0</v>
      </c>
      <c r="Q282" t="b">
        <v>0</v>
      </c>
      <c r="R282" t="s">
        <v>71</v>
      </c>
      <c r="S282" t="s">
        <v>2036</v>
      </c>
      <c r="T282" t="s">
        <v>2044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7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8"/>
        <v>40979.25</v>
      </c>
      <c r="O283" s="6">
        <f t="shared" si="19"/>
        <v>41000.208333333336</v>
      </c>
      <c r="P283" t="b">
        <v>0</v>
      </c>
      <c r="Q283" t="b">
        <v>1</v>
      </c>
      <c r="R283" t="s">
        <v>33</v>
      </c>
      <c r="S283" t="s">
        <v>2034</v>
      </c>
      <c r="T283" t="s">
        <v>2035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7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8"/>
        <v>42701.25</v>
      </c>
      <c r="O284" s="6">
        <f t="shared" si="19"/>
        <v>42707.25</v>
      </c>
      <c r="P284" t="b">
        <v>0</v>
      </c>
      <c r="Q284" t="b">
        <v>1</v>
      </c>
      <c r="R284" t="s">
        <v>269</v>
      </c>
      <c r="S284" t="s">
        <v>2036</v>
      </c>
      <c r="T284" t="s">
        <v>2055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7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8"/>
        <v>42520.208333333328</v>
      </c>
      <c r="O285" s="6">
        <f t="shared" si="19"/>
        <v>42525.208333333328</v>
      </c>
      <c r="P285" t="b">
        <v>0</v>
      </c>
      <c r="Q285" t="b">
        <v>0</v>
      </c>
      <c r="R285" t="s">
        <v>23</v>
      </c>
      <c r="S285" t="s">
        <v>2030</v>
      </c>
      <c r="T285" t="s">
        <v>2031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7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8"/>
        <v>41030.208333333336</v>
      </c>
      <c r="O286" s="6">
        <f t="shared" si="19"/>
        <v>41035.208333333336</v>
      </c>
      <c r="P286" t="b">
        <v>0</v>
      </c>
      <c r="Q286" t="b">
        <v>0</v>
      </c>
      <c r="R286" t="s">
        <v>28</v>
      </c>
      <c r="S286" t="s">
        <v>2032</v>
      </c>
      <c r="T286" t="s">
        <v>2033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7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8"/>
        <v>42623.208333333328</v>
      </c>
      <c r="O287" s="6">
        <f t="shared" si="19"/>
        <v>42661.208333333328</v>
      </c>
      <c r="P287" t="b">
        <v>0</v>
      </c>
      <c r="Q287" t="b">
        <v>0</v>
      </c>
      <c r="R287" t="s">
        <v>33</v>
      </c>
      <c r="S287" t="s">
        <v>2034</v>
      </c>
      <c r="T287" t="s">
        <v>2035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7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8"/>
        <v>42697.25</v>
      </c>
      <c r="O288" s="6">
        <f t="shared" si="19"/>
        <v>42704.25</v>
      </c>
      <c r="P288" t="b">
        <v>0</v>
      </c>
      <c r="Q288" t="b">
        <v>0</v>
      </c>
      <c r="R288" t="s">
        <v>33</v>
      </c>
      <c r="S288" t="s">
        <v>2034</v>
      </c>
      <c r="T288" t="s">
        <v>2035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7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8"/>
        <v>42122.208333333328</v>
      </c>
      <c r="O289" s="6">
        <f t="shared" si="19"/>
        <v>42122.208333333328</v>
      </c>
      <c r="P289" t="b">
        <v>0</v>
      </c>
      <c r="Q289" t="b">
        <v>0</v>
      </c>
      <c r="R289" t="s">
        <v>50</v>
      </c>
      <c r="S289" t="s">
        <v>2030</v>
      </c>
      <c r="T289" t="s">
        <v>2038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7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8"/>
        <v>40982.208333333336</v>
      </c>
      <c r="O290" s="6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2030</v>
      </c>
      <c r="T290" t="s">
        <v>2052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7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8"/>
        <v>42219.208333333328</v>
      </c>
      <c r="O291" s="6">
        <f t="shared" si="19"/>
        <v>42222.208333333328</v>
      </c>
      <c r="P291" t="b">
        <v>0</v>
      </c>
      <c r="Q291" t="b">
        <v>0</v>
      </c>
      <c r="R291" t="s">
        <v>33</v>
      </c>
      <c r="S291" t="s">
        <v>2034</v>
      </c>
      <c r="T291" t="s">
        <v>2035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7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8"/>
        <v>41404.208333333336</v>
      </c>
      <c r="O292" s="6">
        <f t="shared" si="19"/>
        <v>41436.208333333336</v>
      </c>
      <c r="P292" t="b">
        <v>0</v>
      </c>
      <c r="Q292" t="b">
        <v>1</v>
      </c>
      <c r="R292" t="s">
        <v>42</v>
      </c>
      <c r="S292" t="s">
        <v>2036</v>
      </c>
      <c r="T292" t="s">
        <v>2037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7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8"/>
        <v>40831.208333333336</v>
      </c>
      <c r="O293" s="6">
        <f t="shared" si="19"/>
        <v>40835.208333333336</v>
      </c>
      <c r="P293" t="b">
        <v>1</v>
      </c>
      <c r="Q293" t="b">
        <v>0</v>
      </c>
      <c r="R293" t="s">
        <v>28</v>
      </c>
      <c r="S293" t="s">
        <v>2032</v>
      </c>
      <c r="T293" t="s">
        <v>2033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8"/>
        <v>40984.208333333336</v>
      </c>
      <c r="O294" s="6">
        <f t="shared" si="19"/>
        <v>41002.208333333336</v>
      </c>
      <c r="P294" t="b">
        <v>0</v>
      </c>
      <c r="Q294" t="b">
        <v>0</v>
      </c>
      <c r="R294" t="s">
        <v>17</v>
      </c>
      <c r="S294" t="s">
        <v>2028</v>
      </c>
      <c r="T294" t="s">
        <v>2029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7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8"/>
        <v>40456.208333333336</v>
      </c>
      <c r="O295" s="6">
        <f t="shared" si="19"/>
        <v>40465.208333333336</v>
      </c>
      <c r="P295" t="b">
        <v>0</v>
      </c>
      <c r="Q295" t="b">
        <v>0</v>
      </c>
      <c r="R295" t="s">
        <v>33</v>
      </c>
      <c r="S295" t="s">
        <v>2034</v>
      </c>
      <c r="T295" t="s">
        <v>2035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7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8"/>
        <v>43399.208333333328</v>
      </c>
      <c r="O296" s="6">
        <f t="shared" si="19"/>
        <v>43411.25</v>
      </c>
      <c r="P296" t="b">
        <v>0</v>
      </c>
      <c r="Q296" t="b">
        <v>0</v>
      </c>
      <c r="R296" t="s">
        <v>33</v>
      </c>
      <c r="S296" t="s">
        <v>2034</v>
      </c>
      <c r="T296" t="s">
        <v>2035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7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8"/>
        <v>41562.208333333336</v>
      </c>
      <c r="O297" s="6">
        <f t="shared" si="19"/>
        <v>41587.25</v>
      </c>
      <c r="P297" t="b">
        <v>0</v>
      </c>
      <c r="Q297" t="b">
        <v>0</v>
      </c>
      <c r="R297" t="s">
        <v>33</v>
      </c>
      <c r="S297" t="s">
        <v>2034</v>
      </c>
      <c r="T297" t="s">
        <v>2035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7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8"/>
        <v>43493.25</v>
      </c>
      <c r="O298" s="6">
        <f t="shared" si="19"/>
        <v>43515.25</v>
      </c>
      <c r="P298" t="b">
        <v>0</v>
      </c>
      <c r="Q298" t="b">
        <v>0</v>
      </c>
      <c r="R298" t="s">
        <v>33</v>
      </c>
      <c r="S298" t="s">
        <v>2034</v>
      </c>
      <c r="T298" t="s">
        <v>2035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7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8"/>
        <v>41653.25</v>
      </c>
      <c r="O299" s="6">
        <f t="shared" si="19"/>
        <v>41662.25</v>
      </c>
      <c r="P299" t="b">
        <v>0</v>
      </c>
      <c r="Q299" t="b">
        <v>1</v>
      </c>
      <c r="R299" t="s">
        <v>33</v>
      </c>
      <c r="S299" t="s">
        <v>2034</v>
      </c>
      <c r="T299" t="s">
        <v>2035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7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8"/>
        <v>42426.25</v>
      </c>
      <c r="O300" s="6">
        <f t="shared" si="19"/>
        <v>42444.208333333328</v>
      </c>
      <c r="P300" t="b">
        <v>0</v>
      </c>
      <c r="Q300" t="b">
        <v>1</v>
      </c>
      <c r="R300" t="s">
        <v>23</v>
      </c>
      <c r="S300" t="s">
        <v>2030</v>
      </c>
      <c r="T300" t="s">
        <v>2031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7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8"/>
        <v>42432.25</v>
      </c>
      <c r="O301" s="6">
        <f t="shared" si="19"/>
        <v>42488.208333333328</v>
      </c>
      <c r="P301" t="b">
        <v>0</v>
      </c>
      <c r="Q301" t="b">
        <v>0</v>
      </c>
      <c r="R301" t="s">
        <v>17</v>
      </c>
      <c r="S301" t="s">
        <v>2028</v>
      </c>
      <c r="T301" t="s">
        <v>2029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8"/>
        <v>42977.208333333328</v>
      </c>
      <c r="O302" s="6">
        <f t="shared" si="19"/>
        <v>42978.208333333328</v>
      </c>
      <c r="P302" t="b">
        <v>0</v>
      </c>
      <c r="Q302" t="b">
        <v>1</v>
      </c>
      <c r="R302" t="s">
        <v>68</v>
      </c>
      <c r="S302" t="s">
        <v>2042</v>
      </c>
      <c r="T302" t="s">
        <v>2043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7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8"/>
        <v>42061.25</v>
      </c>
      <c r="O303" s="6">
        <f t="shared" si="19"/>
        <v>42078.208333333328</v>
      </c>
      <c r="P303" t="b">
        <v>0</v>
      </c>
      <c r="Q303" t="b">
        <v>0</v>
      </c>
      <c r="R303" t="s">
        <v>42</v>
      </c>
      <c r="S303" t="s">
        <v>2036</v>
      </c>
      <c r="T303" t="s">
        <v>2037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7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8"/>
        <v>43345.208333333328</v>
      </c>
      <c r="O304" s="6">
        <f t="shared" si="19"/>
        <v>43359.208333333328</v>
      </c>
      <c r="P304" t="b">
        <v>0</v>
      </c>
      <c r="Q304" t="b">
        <v>0</v>
      </c>
      <c r="R304" t="s">
        <v>33</v>
      </c>
      <c r="S304" t="s">
        <v>2034</v>
      </c>
      <c r="T304" t="s">
        <v>2035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7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8"/>
        <v>42376.25</v>
      </c>
      <c r="O305" s="6">
        <f t="shared" si="19"/>
        <v>42381.25</v>
      </c>
      <c r="P305" t="b">
        <v>0</v>
      </c>
      <c r="Q305" t="b">
        <v>0</v>
      </c>
      <c r="R305" t="s">
        <v>60</v>
      </c>
      <c r="S305" t="s">
        <v>2030</v>
      </c>
      <c r="T305" t="s">
        <v>2040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7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8"/>
        <v>42589.208333333328</v>
      </c>
      <c r="O306" s="6">
        <f t="shared" si="19"/>
        <v>42630.208333333328</v>
      </c>
      <c r="P306" t="b">
        <v>0</v>
      </c>
      <c r="Q306" t="b">
        <v>0</v>
      </c>
      <c r="R306" t="s">
        <v>42</v>
      </c>
      <c r="S306" t="s">
        <v>2036</v>
      </c>
      <c r="T306" t="s">
        <v>2037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7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8"/>
        <v>42448.208333333328</v>
      </c>
      <c r="O307" s="6">
        <f t="shared" si="19"/>
        <v>42489.208333333328</v>
      </c>
      <c r="P307" t="b">
        <v>0</v>
      </c>
      <c r="Q307" t="b">
        <v>0</v>
      </c>
      <c r="R307" t="s">
        <v>33</v>
      </c>
      <c r="S307" t="s">
        <v>2034</v>
      </c>
      <c r="T307" t="s">
        <v>2035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7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8"/>
        <v>42930.208333333328</v>
      </c>
      <c r="O308" s="6">
        <f t="shared" si="19"/>
        <v>42933.208333333328</v>
      </c>
      <c r="P308" t="b">
        <v>0</v>
      </c>
      <c r="Q308" t="b">
        <v>1</v>
      </c>
      <c r="R308" t="s">
        <v>33</v>
      </c>
      <c r="S308" t="s">
        <v>2034</v>
      </c>
      <c r="T308" t="s">
        <v>2035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7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8"/>
        <v>41066.208333333336</v>
      </c>
      <c r="O309" s="6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2042</v>
      </c>
      <c r="T309" t="s">
        <v>2048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7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8"/>
        <v>40651.208333333336</v>
      </c>
      <c r="O310" s="6">
        <f t="shared" si="19"/>
        <v>40652.208333333336</v>
      </c>
      <c r="P310" t="b">
        <v>0</v>
      </c>
      <c r="Q310" t="b">
        <v>0</v>
      </c>
      <c r="R310" t="s">
        <v>33</v>
      </c>
      <c r="S310" t="s">
        <v>2034</v>
      </c>
      <c r="T310" t="s">
        <v>2035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8"/>
        <v>40807.208333333336</v>
      </c>
      <c r="O311" s="6">
        <f t="shared" si="19"/>
        <v>40827.208333333336</v>
      </c>
      <c r="P311" t="b">
        <v>0</v>
      </c>
      <c r="Q311" t="b">
        <v>1</v>
      </c>
      <c r="R311" t="s">
        <v>60</v>
      </c>
      <c r="S311" t="s">
        <v>2030</v>
      </c>
      <c r="T311" t="s">
        <v>2040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7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8"/>
        <v>40277.208333333336</v>
      </c>
      <c r="O312" s="6">
        <f t="shared" si="19"/>
        <v>40293.208333333336</v>
      </c>
      <c r="P312" t="b">
        <v>0</v>
      </c>
      <c r="Q312" t="b">
        <v>0</v>
      </c>
      <c r="R312" t="s">
        <v>89</v>
      </c>
      <c r="S312" t="s">
        <v>2045</v>
      </c>
      <c r="T312" t="s">
        <v>2046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7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8"/>
        <v>40590.25</v>
      </c>
      <c r="O313" s="6">
        <f t="shared" si="19"/>
        <v>40602.25</v>
      </c>
      <c r="P313" t="b">
        <v>0</v>
      </c>
      <c r="Q313" t="b">
        <v>0</v>
      </c>
      <c r="R313" t="s">
        <v>33</v>
      </c>
      <c r="S313" t="s">
        <v>2034</v>
      </c>
      <c r="T313" t="s">
        <v>2035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7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8"/>
        <v>41572.208333333336</v>
      </c>
      <c r="O314" s="6">
        <f t="shared" si="19"/>
        <v>41579.208333333336</v>
      </c>
      <c r="P314" t="b">
        <v>0</v>
      </c>
      <c r="Q314" t="b">
        <v>0</v>
      </c>
      <c r="R314" t="s">
        <v>33</v>
      </c>
      <c r="S314" t="s">
        <v>2034</v>
      </c>
      <c r="T314" t="s">
        <v>2035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8"/>
        <v>40966.25</v>
      </c>
      <c r="O315" s="6">
        <f t="shared" si="19"/>
        <v>40968.25</v>
      </c>
      <c r="P315" t="b">
        <v>0</v>
      </c>
      <c r="Q315" t="b">
        <v>0</v>
      </c>
      <c r="R315" t="s">
        <v>23</v>
      </c>
      <c r="S315" t="s">
        <v>2030</v>
      </c>
      <c r="T315" t="s">
        <v>2031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7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8"/>
        <v>43536.208333333328</v>
      </c>
      <c r="O316" s="6">
        <f t="shared" si="19"/>
        <v>43541.208333333328</v>
      </c>
      <c r="P316" t="b">
        <v>0</v>
      </c>
      <c r="Q316" t="b">
        <v>1</v>
      </c>
      <c r="R316" t="s">
        <v>42</v>
      </c>
      <c r="S316" t="s">
        <v>2036</v>
      </c>
      <c r="T316" t="s">
        <v>2037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7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8"/>
        <v>41783.208333333336</v>
      </c>
      <c r="O317" s="6">
        <f t="shared" si="19"/>
        <v>41812.208333333336</v>
      </c>
      <c r="P317" t="b">
        <v>0</v>
      </c>
      <c r="Q317" t="b">
        <v>0</v>
      </c>
      <c r="R317" t="s">
        <v>33</v>
      </c>
      <c r="S317" t="s">
        <v>2034</v>
      </c>
      <c r="T317" t="s">
        <v>2035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7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8"/>
        <v>43788.25</v>
      </c>
      <c r="O318" s="6">
        <f t="shared" si="19"/>
        <v>43789.25</v>
      </c>
      <c r="P318" t="b">
        <v>0</v>
      </c>
      <c r="Q318" t="b">
        <v>1</v>
      </c>
      <c r="R318" t="s">
        <v>17</v>
      </c>
      <c r="S318" t="s">
        <v>2028</v>
      </c>
      <c r="T318" t="s">
        <v>2029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8"/>
        <v>42869.208333333328</v>
      </c>
      <c r="O319" s="6">
        <f t="shared" si="19"/>
        <v>42882.208333333328</v>
      </c>
      <c r="P319" t="b">
        <v>0</v>
      </c>
      <c r="Q319" t="b">
        <v>0</v>
      </c>
      <c r="R319" t="s">
        <v>33</v>
      </c>
      <c r="S319" t="s">
        <v>2034</v>
      </c>
      <c r="T319" t="s">
        <v>2035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7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8"/>
        <v>41684.25</v>
      </c>
      <c r="O320" s="6">
        <f t="shared" si="19"/>
        <v>41686.25</v>
      </c>
      <c r="P320" t="b">
        <v>0</v>
      </c>
      <c r="Q320" t="b">
        <v>0</v>
      </c>
      <c r="R320" t="s">
        <v>23</v>
      </c>
      <c r="S320" t="s">
        <v>2030</v>
      </c>
      <c r="T320" t="s">
        <v>2031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7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8"/>
        <v>40402.208333333336</v>
      </c>
      <c r="O321" s="6">
        <f t="shared" si="19"/>
        <v>40426.208333333336</v>
      </c>
      <c r="P321" t="b">
        <v>0</v>
      </c>
      <c r="Q321" t="b">
        <v>0</v>
      </c>
      <c r="R321" t="s">
        <v>28</v>
      </c>
      <c r="S321" t="s">
        <v>2032</v>
      </c>
      <c r="T321" t="s">
        <v>2033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8"/>
        <v>40673.208333333336</v>
      </c>
      <c r="O322" s="6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2042</v>
      </c>
      <c r="T322" t="s">
        <v>2048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t="s">
        <v>14</v>
      </c>
      <c r="H323">
        <v>2468</v>
      </c>
      <c r="I323">
        <f t="shared" ref="I323:I386" si="2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2">(L323/60)/60/24+DATE(1970,1,1)</f>
        <v>40634.208333333336</v>
      </c>
      <c r="O323" s="6">
        <f t="shared" ref="O323:O386" si="23">(M323/60)/60/24+DATE(1970,1,1)</f>
        <v>40642.208333333336</v>
      </c>
      <c r="P323" t="b">
        <v>0</v>
      </c>
      <c r="Q323" t="b">
        <v>0</v>
      </c>
      <c r="R323" t="s">
        <v>100</v>
      </c>
      <c r="S323" t="s">
        <v>2036</v>
      </c>
      <c r="T323" t="s">
        <v>2047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si="2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2"/>
        <v>40507.25</v>
      </c>
      <c r="O324" s="6">
        <f t="shared" si="23"/>
        <v>40520.25</v>
      </c>
      <c r="P324" t="b">
        <v>0</v>
      </c>
      <c r="Q324" t="b">
        <v>0</v>
      </c>
      <c r="R324" t="s">
        <v>33</v>
      </c>
      <c r="S324" t="s">
        <v>2034</v>
      </c>
      <c r="T324" t="s">
        <v>2035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2"/>
        <v>41725.208333333336</v>
      </c>
      <c r="O325" s="6">
        <f t="shared" si="23"/>
        <v>41727.208333333336</v>
      </c>
      <c r="P325" t="b">
        <v>0</v>
      </c>
      <c r="Q325" t="b">
        <v>0</v>
      </c>
      <c r="R325" t="s">
        <v>42</v>
      </c>
      <c r="S325" t="s">
        <v>2036</v>
      </c>
      <c r="T325" t="s">
        <v>2037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2"/>
        <v>42176.208333333328</v>
      </c>
      <c r="O326" s="6">
        <f t="shared" si="23"/>
        <v>42188.208333333328</v>
      </c>
      <c r="P326" t="b">
        <v>0</v>
      </c>
      <c r="Q326" t="b">
        <v>1</v>
      </c>
      <c r="R326" t="s">
        <v>33</v>
      </c>
      <c r="S326" t="s">
        <v>2034</v>
      </c>
      <c r="T326" t="s">
        <v>2035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2"/>
        <v>43267.208333333328</v>
      </c>
      <c r="O327" s="6">
        <f t="shared" si="23"/>
        <v>43290.208333333328</v>
      </c>
      <c r="P327" t="b">
        <v>0</v>
      </c>
      <c r="Q327" t="b">
        <v>1</v>
      </c>
      <c r="R327" t="s">
        <v>33</v>
      </c>
      <c r="S327" t="s">
        <v>2034</v>
      </c>
      <c r="T327" t="s">
        <v>2035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2"/>
        <v>42364.25</v>
      </c>
      <c r="O328" s="6">
        <f t="shared" si="23"/>
        <v>42370.25</v>
      </c>
      <c r="P328" t="b">
        <v>0</v>
      </c>
      <c r="Q328" t="b">
        <v>0</v>
      </c>
      <c r="R328" t="s">
        <v>71</v>
      </c>
      <c r="S328" t="s">
        <v>2036</v>
      </c>
      <c r="T328" t="s">
        <v>2044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2"/>
        <v>43705.208333333328</v>
      </c>
      <c r="O329" s="6">
        <f t="shared" si="23"/>
        <v>43709.208333333328</v>
      </c>
      <c r="P329" t="b">
        <v>0</v>
      </c>
      <c r="Q329" t="b">
        <v>1</v>
      </c>
      <c r="R329" t="s">
        <v>33</v>
      </c>
      <c r="S329" t="s">
        <v>2034</v>
      </c>
      <c r="T329" t="s">
        <v>2035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2"/>
        <v>43434.25</v>
      </c>
      <c r="O330" s="6">
        <f t="shared" si="23"/>
        <v>43445.25</v>
      </c>
      <c r="P330" t="b">
        <v>0</v>
      </c>
      <c r="Q330" t="b">
        <v>0</v>
      </c>
      <c r="R330" t="s">
        <v>23</v>
      </c>
      <c r="S330" t="s">
        <v>2030</v>
      </c>
      <c r="T330" t="s">
        <v>2031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2"/>
        <v>42716.25</v>
      </c>
      <c r="O331" s="6">
        <f t="shared" si="23"/>
        <v>42727.25</v>
      </c>
      <c r="P331" t="b">
        <v>0</v>
      </c>
      <c r="Q331" t="b">
        <v>0</v>
      </c>
      <c r="R331" t="s">
        <v>89</v>
      </c>
      <c r="S331" t="s">
        <v>2045</v>
      </c>
      <c r="T331" t="s">
        <v>2046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2"/>
        <v>43077.25</v>
      </c>
      <c r="O332" s="6">
        <f t="shared" si="23"/>
        <v>43078.25</v>
      </c>
      <c r="P332" t="b">
        <v>0</v>
      </c>
      <c r="Q332" t="b">
        <v>0</v>
      </c>
      <c r="R332" t="s">
        <v>42</v>
      </c>
      <c r="S332" t="s">
        <v>2036</v>
      </c>
      <c r="T332" t="s">
        <v>2037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2"/>
        <v>40896.25</v>
      </c>
      <c r="O333" s="6">
        <f t="shared" si="23"/>
        <v>40897.25</v>
      </c>
      <c r="P333" t="b">
        <v>0</v>
      </c>
      <c r="Q333" t="b">
        <v>0</v>
      </c>
      <c r="R333" t="s">
        <v>17</v>
      </c>
      <c r="S333" t="s">
        <v>2028</v>
      </c>
      <c r="T333" t="s">
        <v>2029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2"/>
        <v>41361.208333333336</v>
      </c>
      <c r="O334" s="6">
        <f t="shared" si="23"/>
        <v>41362.208333333336</v>
      </c>
      <c r="P334" t="b">
        <v>0</v>
      </c>
      <c r="Q334" t="b">
        <v>0</v>
      </c>
      <c r="R334" t="s">
        <v>65</v>
      </c>
      <c r="S334" t="s">
        <v>2032</v>
      </c>
      <c r="T334" t="s">
        <v>2041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2"/>
        <v>43424.25</v>
      </c>
      <c r="O335" s="6">
        <f t="shared" si="23"/>
        <v>43452.25</v>
      </c>
      <c r="P335" t="b">
        <v>0</v>
      </c>
      <c r="Q335" t="b">
        <v>0</v>
      </c>
      <c r="R335" t="s">
        <v>33</v>
      </c>
      <c r="S335" t="s">
        <v>2034</v>
      </c>
      <c r="T335" t="s">
        <v>2035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2"/>
        <v>43110.25</v>
      </c>
      <c r="O336" s="6">
        <f t="shared" si="23"/>
        <v>43117.25</v>
      </c>
      <c r="P336" t="b">
        <v>0</v>
      </c>
      <c r="Q336" t="b">
        <v>0</v>
      </c>
      <c r="R336" t="s">
        <v>23</v>
      </c>
      <c r="S336" t="s">
        <v>2030</v>
      </c>
      <c r="T336" t="s">
        <v>2031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2"/>
        <v>43784.25</v>
      </c>
      <c r="O337" s="6">
        <f t="shared" si="23"/>
        <v>43797.25</v>
      </c>
      <c r="P337" t="b">
        <v>0</v>
      </c>
      <c r="Q337" t="b">
        <v>0</v>
      </c>
      <c r="R337" t="s">
        <v>23</v>
      </c>
      <c r="S337" t="s">
        <v>2030</v>
      </c>
      <c r="T337" t="s">
        <v>2031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2"/>
        <v>40527.25</v>
      </c>
      <c r="O338" s="6">
        <f t="shared" si="23"/>
        <v>40528.25</v>
      </c>
      <c r="P338" t="b">
        <v>0</v>
      </c>
      <c r="Q338" t="b">
        <v>1</v>
      </c>
      <c r="R338" t="s">
        <v>23</v>
      </c>
      <c r="S338" t="s">
        <v>2030</v>
      </c>
      <c r="T338" t="s">
        <v>2031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2"/>
        <v>43780.25</v>
      </c>
      <c r="O339" s="6">
        <f t="shared" si="23"/>
        <v>43781.25</v>
      </c>
      <c r="P339" t="b">
        <v>0</v>
      </c>
      <c r="Q339" t="b">
        <v>0</v>
      </c>
      <c r="R339" t="s">
        <v>33</v>
      </c>
      <c r="S339" t="s">
        <v>2034</v>
      </c>
      <c r="T339" t="s">
        <v>2035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2"/>
        <v>40821.208333333336</v>
      </c>
      <c r="O340" s="6">
        <f t="shared" si="23"/>
        <v>40851.208333333336</v>
      </c>
      <c r="P340" t="b">
        <v>0</v>
      </c>
      <c r="Q340" t="b">
        <v>0</v>
      </c>
      <c r="R340" t="s">
        <v>33</v>
      </c>
      <c r="S340" t="s">
        <v>2034</v>
      </c>
      <c r="T340" t="s">
        <v>2035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2"/>
        <v>42949.208333333328</v>
      </c>
      <c r="O341" s="6">
        <f t="shared" si="23"/>
        <v>42963.208333333328</v>
      </c>
      <c r="P341" t="b">
        <v>0</v>
      </c>
      <c r="Q341" t="b">
        <v>0</v>
      </c>
      <c r="R341" t="s">
        <v>33</v>
      </c>
      <c r="S341" t="s">
        <v>2034</v>
      </c>
      <c r="T341" t="s">
        <v>2035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2"/>
        <v>40889.25</v>
      </c>
      <c r="O342" s="6">
        <f t="shared" si="23"/>
        <v>40890.25</v>
      </c>
      <c r="P342" t="b">
        <v>0</v>
      </c>
      <c r="Q342" t="b">
        <v>0</v>
      </c>
      <c r="R342" t="s">
        <v>122</v>
      </c>
      <c r="S342" t="s">
        <v>2049</v>
      </c>
      <c r="T342" t="s">
        <v>2050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2"/>
        <v>42244.208333333328</v>
      </c>
      <c r="O343" s="6">
        <f t="shared" si="23"/>
        <v>42251.208333333328</v>
      </c>
      <c r="P343" t="b">
        <v>0</v>
      </c>
      <c r="Q343" t="b">
        <v>0</v>
      </c>
      <c r="R343" t="s">
        <v>60</v>
      </c>
      <c r="S343" t="s">
        <v>2030</v>
      </c>
      <c r="T343" t="s">
        <v>2040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2"/>
        <v>41475.208333333336</v>
      </c>
      <c r="O344" s="6">
        <f t="shared" si="23"/>
        <v>41487.208333333336</v>
      </c>
      <c r="P344" t="b">
        <v>0</v>
      </c>
      <c r="Q344" t="b">
        <v>0</v>
      </c>
      <c r="R344" t="s">
        <v>33</v>
      </c>
      <c r="S344" t="s">
        <v>2034</v>
      </c>
      <c r="T344" t="s">
        <v>2035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2"/>
        <v>41597.25</v>
      </c>
      <c r="O345" s="6">
        <f t="shared" si="23"/>
        <v>41650.25</v>
      </c>
      <c r="P345" t="b">
        <v>0</v>
      </c>
      <c r="Q345" t="b">
        <v>0</v>
      </c>
      <c r="R345" t="s">
        <v>33</v>
      </c>
      <c r="S345" t="s">
        <v>2034</v>
      </c>
      <c r="T345" t="s">
        <v>2035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2"/>
        <v>43122.25</v>
      </c>
      <c r="O346" s="6">
        <f t="shared" si="23"/>
        <v>43162.25</v>
      </c>
      <c r="P346" t="b">
        <v>0</v>
      </c>
      <c r="Q346" t="b">
        <v>0</v>
      </c>
      <c r="R346" t="s">
        <v>89</v>
      </c>
      <c r="S346" t="s">
        <v>2045</v>
      </c>
      <c r="T346" t="s">
        <v>2046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2"/>
        <v>42194.208333333328</v>
      </c>
      <c r="O347" s="6">
        <f t="shared" si="23"/>
        <v>42195.208333333328</v>
      </c>
      <c r="P347" t="b">
        <v>0</v>
      </c>
      <c r="Q347" t="b">
        <v>0</v>
      </c>
      <c r="R347" t="s">
        <v>53</v>
      </c>
      <c r="S347" t="s">
        <v>2036</v>
      </c>
      <c r="T347" t="s">
        <v>2039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2"/>
        <v>42971.208333333328</v>
      </c>
      <c r="O348" s="6">
        <f t="shared" si="23"/>
        <v>43026.208333333328</v>
      </c>
      <c r="P348" t="b">
        <v>0</v>
      </c>
      <c r="Q348" t="b">
        <v>1</v>
      </c>
      <c r="R348" t="s">
        <v>60</v>
      </c>
      <c r="S348" t="s">
        <v>2030</v>
      </c>
      <c r="T348" t="s">
        <v>2040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2"/>
        <v>42046.25</v>
      </c>
      <c r="O349" s="6">
        <f t="shared" si="23"/>
        <v>42070.25</v>
      </c>
      <c r="P349" t="b">
        <v>0</v>
      </c>
      <c r="Q349" t="b">
        <v>0</v>
      </c>
      <c r="R349" t="s">
        <v>28</v>
      </c>
      <c r="S349" t="s">
        <v>2032</v>
      </c>
      <c r="T349" t="s">
        <v>2033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2"/>
        <v>42782.25</v>
      </c>
      <c r="O350" s="6">
        <f t="shared" si="23"/>
        <v>42795.25</v>
      </c>
      <c r="P350" t="b">
        <v>0</v>
      </c>
      <c r="Q350" t="b">
        <v>0</v>
      </c>
      <c r="R350" t="s">
        <v>17</v>
      </c>
      <c r="S350" t="s">
        <v>2028</v>
      </c>
      <c r="T350" t="s">
        <v>2029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2"/>
        <v>42930.208333333328</v>
      </c>
      <c r="O351" s="6">
        <f t="shared" si="23"/>
        <v>42960.208333333328</v>
      </c>
      <c r="P351" t="b">
        <v>0</v>
      </c>
      <c r="Q351" t="b">
        <v>0</v>
      </c>
      <c r="R351" t="s">
        <v>33</v>
      </c>
      <c r="S351" t="s">
        <v>2034</v>
      </c>
      <c r="T351" t="s">
        <v>2035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2"/>
        <v>42144.208333333328</v>
      </c>
      <c r="O352" s="6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2030</v>
      </c>
      <c r="T352" t="s">
        <v>2053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2"/>
        <v>42240.208333333328</v>
      </c>
      <c r="O353" s="6">
        <f t="shared" si="23"/>
        <v>42254.208333333328</v>
      </c>
      <c r="P353" t="b">
        <v>0</v>
      </c>
      <c r="Q353" t="b">
        <v>0</v>
      </c>
      <c r="R353" t="s">
        <v>23</v>
      </c>
      <c r="S353" t="s">
        <v>2030</v>
      </c>
      <c r="T353" t="s">
        <v>2031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2"/>
        <v>42315.25</v>
      </c>
      <c r="O354" s="6">
        <f t="shared" si="23"/>
        <v>42323.25</v>
      </c>
      <c r="P354" t="b">
        <v>0</v>
      </c>
      <c r="Q354" t="b">
        <v>0</v>
      </c>
      <c r="R354" t="s">
        <v>33</v>
      </c>
      <c r="S354" t="s">
        <v>2034</v>
      </c>
      <c r="T354" t="s">
        <v>2035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2"/>
        <v>43651.208333333328</v>
      </c>
      <c r="O355" s="6">
        <f t="shared" si="23"/>
        <v>43652.208333333328</v>
      </c>
      <c r="P355" t="b">
        <v>0</v>
      </c>
      <c r="Q355" t="b">
        <v>0</v>
      </c>
      <c r="R355" t="s">
        <v>33</v>
      </c>
      <c r="S355" t="s">
        <v>2034</v>
      </c>
      <c r="T355" t="s">
        <v>2035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2"/>
        <v>41520.208333333336</v>
      </c>
      <c r="O356" s="6">
        <f t="shared" si="23"/>
        <v>41527.208333333336</v>
      </c>
      <c r="P356" t="b">
        <v>0</v>
      </c>
      <c r="Q356" t="b">
        <v>0</v>
      </c>
      <c r="R356" t="s">
        <v>42</v>
      </c>
      <c r="S356" t="s">
        <v>2036</v>
      </c>
      <c r="T356" t="s">
        <v>2037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2"/>
        <v>42757.25</v>
      </c>
      <c r="O357" s="6">
        <f t="shared" si="23"/>
        <v>42797.25</v>
      </c>
      <c r="P357" t="b">
        <v>0</v>
      </c>
      <c r="Q357" t="b">
        <v>0</v>
      </c>
      <c r="R357" t="s">
        <v>65</v>
      </c>
      <c r="S357" t="s">
        <v>2032</v>
      </c>
      <c r="T357" t="s">
        <v>2041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2"/>
        <v>40922.25</v>
      </c>
      <c r="O358" s="6">
        <f t="shared" si="23"/>
        <v>40931.25</v>
      </c>
      <c r="P358" t="b">
        <v>0</v>
      </c>
      <c r="Q358" t="b">
        <v>0</v>
      </c>
      <c r="R358" t="s">
        <v>33</v>
      </c>
      <c r="S358" t="s">
        <v>2034</v>
      </c>
      <c r="T358" t="s">
        <v>2035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2"/>
        <v>42250.208333333328</v>
      </c>
      <c r="O359" s="6">
        <f t="shared" si="23"/>
        <v>42275.208333333328</v>
      </c>
      <c r="P359" t="b">
        <v>0</v>
      </c>
      <c r="Q359" t="b">
        <v>0</v>
      </c>
      <c r="R359" t="s">
        <v>89</v>
      </c>
      <c r="S359" t="s">
        <v>2045</v>
      </c>
      <c r="T359" t="s">
        <v>2046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2"/>
        <v>43322.208333333328</v>
      </c>
      <c r="O360" s="6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2049</v>
      </c>
      <c r="T360" t="s">
        <v>2050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2"/>
        <v>40782.208333333336</v>
      </c>
      <c r="O361" s="6">
        <f t="shared" si="23"/>
        <v>40789.208333333336</v>
      </c>
      <c r="P361" t="b">
        <v>0</v>
      </c>
      <c r="Q361" t="b">
        <v>0</v>
      </c>
      <c r="R361" t="s">
        <v>71</v>
      </c>
      <c r="S361" t="s">
        <v>2036</v>
      </c>
      <c r="T361" t="s">
        <v>2044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2"/>
        <v>40544.25</v>
      </c>
      <c r="O362" s="6">
        <f t="shared" si="23"/>
        <v>40558.25</v>
      </c>
      <c r="P362" t="b">
        <v>0</v>
      </c>
      <c r="Q362" t="b">
        <v>1</v>
      </c>
      <c r="R362" t="s">
        <v>33</v>
      </c>
      <c r="S362" t="s">
        <v>2034</v>
      </c>
      <c r="T362" t="s">
        <v>2035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2"/>
        <v>43015.208333333328</v>
      </c>
      <c r="O363" s="6">
        <f t="shared" si="23"/>
        <v>43039.208333333328</v>
      </c>
      <c r="P363" t="b">
        <v>0</v>
      </c>
      <c r="Q363" t="b">
        <v>0</v>
      </c>
      <c r="R363" t="s">
        <v>33</v>
      </c>
      <c r="S363" t="s">
        <v>2034</v>
      </c>
      <c r="T363" t="s">
        <v>2035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2"/>
        <v>40570.25</v>
      </c>
      <c r="O364" s="6">
        <f t="shared" si="23"/>
        <v>40608.25</v>
      </c>
      <c r="P364" t="b">
        <v>0</v>
      </c>
      <c r="Q364" t="b">
        <v>0</v>
      </c>
      <c r="R364" t="s">
        <v>23</v>
      </c>
      <c r="S364" t="s">
        <v>2030</v>
      </c>
      <c r="T364" t="s">
        <v>2031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2"/>
        <v>40904.25</v>
      </c>
      <c r="O365" s="6">
        <f t="shared" si="23"/>
        <v>40905.25</v>
      </c>
      <c r="P365" t="b">
        <v>0</v>
      </c>
      <c r="Q365" t="b">
        <v>0</v>
      </c>
      <c r="R365" t="s">
        <v>23</v>
      </c>
      <c r="S365" t="s">
        <v>2030</v>
      </c>
      <c r="T365" t="s">
        <v>2031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2"/>
        <v>43164.25</v>
      </c>
      <c r="O366" s="6">
        <f t="shared" si="23"/>
        <v>43194.208333333328</v>
      </c>
      <c r="P366" t="b">
        <v>0</v>
      </c>
      <c r="Q366" t="b">
        <v>0</v>
      </c>
      <c r="R366" t="s">
        <v>60</v>
      </c>
      <c r="S366" t="s">
        <v>2030</v>
      </c>
      <c r="T366" t="s">
        <v>2040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2"/>
        <v>42733.25</v>
      </c>
      <c r="O367" s="6">
        <f t="shared" si="23"/>
        <v>42760.25</v>
      </c>
      <c r="P367" t="b">
        <v>0</v>
      </c>
      <c r="Q367" t="b">
        <v>0</v>
      </c>
      <c r="R367" t="s">
        <v>33</v>
      </c>
      <c r="S367" t="s">
        <v>2034</v>
      </c>
      <c r="T367" t="s">
        <v>2035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2"/>
        <v>40546.25</v>
      </c>
      <c r="O368" s="6">
        <f t="shared" si="23"/>
        <v>40547.25</v>
      </c>
      <c r="P368" t="b">
        <v>0</v>
      </c>
      <c r="Q368" t="b">
        <v>1</v>
      </c>
      <c r="R368" t="s">
        <v>33</v>
      </c>
      <c r="S368" t="s">
        <v>2034</v>
      </c>
      <c r="T368" t="s">
        <v>2035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2"/>
        <v>41930.208333333336</v>
      </c>
      <c r="O369" s="6">
        <f t="shared" si="23"/>
        <v>41954.25</v>
      </c>
      <c r="P369" t="b">
        <v>0</v>
      </c>
      <c r="Q369" t="b">
        <v>1</v>
      </c>
      <c r="R369" t="s">
        <v>33</v>
      </c>
      <c r="S369" t="s">
        <v>2034</v>
      </c>
      <c r="T369" t="s">
        <v>2035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2"/>
        <v>40464.208333333336</v>
      </c>
      <c r="O370" s="6">
        <f t="shared" si="23"/>
        <v>40487.208333333336</v>
      </c>
      <c r="P370" t="b">
        <v>0</v>
      </c>
      <c r="Q370" t="b">
        <v>1</v>
      </c>
      <c r="R370" t="s">
        <v>42</v>
      </c>
      <c r="S370" t="s">
        <v>2036</v>
      </c>
      <c r="T370" t="s">
        <v>2037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2"/>
        <v>41308.25</v>
      </c>
      <c r="O371" s="6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2036</v>
      </c>
      <c r="T371" t="s">
        <v>2055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2"/>
        <v>43570.208333333328</v>
      </c>
      <c r="O372" s="6">
        <f t="shared" si="23"/>
        <v>43576.208333333328</v>
      </c>
      <c r="P372" t="b">
        <v>0</v>
      </c>
      <c r="Q372" t="b">
        <v>0</v>
      </c>
      <c r="R372" t="s">
        <v>33</v>
      </c>
      <c r="S372" t="s">
        <v>2034</v>
      </c>
      <c r="T372" t="s">
        <v>2035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2"/>
        <v>42043.25</v>
      </c>
      <c r="O373" s="6">
        <f t="shared" si="23"/>
        <v>42094.208333333328</v>
      </c>
      <c r="P373" t="b">
        <v>0</v>
      </c>
      <c r="Q373" t="b">
        <v>0</v>
      </c>
      <c r="R373" t="s">
        <v>33</v>
      </c>
      <c r="S373" t="s">
        <v>2034</v>
      </c>
      <c r="T373" t="s">
        <v>2035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2"/>
        <v>42012.25</v>
      </c>
      <c r="O374" s="6">
        <f t="shared" si="23"/>
        <v>42032.25</v>
      </c>
      <c r="P374" t="b">
        <v>0</v>
      </c>
      <c r="Q374" t="b">
        <v>1</v>
      </c>
      <c r="R374" t="s">
        <v>42</v>
      </c>
      <c r="S374" t="s">
        <v>2036</v>
      </c>
      <c r="T374" t="s">
        <v>2037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2"/>
        <v>42964.208333333328</v>
      </c>
      <c r="O375" s="6">
        <f t="shared" si="23"/>
        <v>42972.208333333328</v>
      </c>
      <c r="P375" t="b">
        <v>0</v>
      </c>
      <c r="Q375" t="b">
        <v>0</v>
      </c>
      <c r="R375" t="s">
        <v>33</v>
      </c>
      <c r="S375" t="s">
        <v>2034</v>
      </c>
      <c r="T375" t="s">
        <v>2035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2"/>
        <v>43476.25</v>
      </c>
      <c r="O376" s="6">
        <f t="shared" si="23"/>
        <v>43481.25</v>
      </c>
      <c r="P376" t="b">
        <v>0</v>
      </c>
      <c r="Q376" t="b">
        <v>1</v>
      </c>
      <c r="R376" t="s">
        <v>42</v>
      </c>
      <c r="S376" t="s">
        <v>2036</v>
      </c>
      <c r="T376" t="s">
        <v>2037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2"/>
        <v>42293.208333333328</v>
      </c>
      <c r="O377" s="6">
        <f t="shared" si="23"/>
        <v>42350.25</v>
      </c>
      <c r="P377" t="b">
        <v>0</v>
      </c>
      <c r="Q377" t="b">
        <v>0</v>
      </c>
      <c r="R377" t="s">
        <v>60</v>
      </c>
      <c r="S377" t="s">
        <v>2030</v>
      </c>
      <c r="T377" t="s">
        <v>2040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2"/>
        <v>41826.208333333336</v>
      </c>
      <c r="O378" s="6">
        <f t="shared" si="23"/>
        <v>41832.208333333336</v>
      </c>
      <c r="P378" t="b">
        <v>0</v>
      </c>
      <c r="Q378" t="b">
        <v>0</v>
      </c>
      <c r="R378" t="s">
        <v>23</v>
      </c>
      <c r="S378" t="s">
        <v>2030</v>
      </c>
      <c r="T378" t="s">
        <v>2031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2"/>
        <v>43760.208333333328</v>
      </c>
      <c r="O379" s="6">
        <f t="shared" si="23"/>
        <v>43774.25</v>
      </c>
      <c r="P379" t="b">
        <v>0</v>
      </c>
      <c r="Q379" t="b">
        <v>0</v>
      </c>
      <c r="R379" t="s">
        <v>33</v>
      </c>
      <c r="S379" t="s">
        <v>2034</v>
      </c>
      <c r="T379" t="s">
        <v>2035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2"/>
        <v>43241.208333333328</v>
      </c>
      <c r="O380" s="6">
        <f t="shared" si="23"/>
        <v>43279.208333333328</v>
      </c>
      <c r="P380" t="b">
        <v>0</v>
      </c>
      <c r="Q380" t="b">
        <v>0</v>
      </c>
      <c r="R380" t="s">
        <v>42</v>
      </c>
      <c r="S380" t="s">
        <v>2036</v>
      </c>
      <c r="T380" t="s">
        <v>2037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2"/>
        <v>40843.208333333336</v>
      </c>
      <c r="O381" s="6">
        <f t="shared" si="23"/>
        <v>40857.25</v>
      </c>
      <c r="P381" t="b">
        <v>0</v>
      </c>
      <c r="Q381" t="b">
        <v>0</v>
      </c>
      <c r="R381" t="s">
        <v>33</v>
      </c>
      <c r="S381" t="s">
        <v>2034</v>
      </c>
      <c r="T381" t="s">
        <v>2035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2"/>
        <v>41448.208333333336</v>
      </c>
      <c r="O382" s="6">
        <f t="shared" si="23"/>
        <v>41453.208333333336</v>
      </c>
      <c r="P382" t="b">
        <v>0</v>
      </c>
      <c r="Q382" t="b">
        <v>0</v>
      </c>
      <c r="R382" t="s">
        <v>33</v>
      </c>
      <c r="S382" t="s">
        <v>2034</v>
      </c>
      <c r="T382" t="s">
        <v>2035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2"/>
        <v>42163.208333333328</v>
      </c>
      <c r="O383" s="6">
        <f t="shared" si="23"/>
        <v>42209.208333333328</v>
      </c>
      <c r="P383" t="b">
        <v>0</v>
      </c>
      <c r="Q383" t="b">
        <v>0</v>
      </c>
      <c r="R383" t="s">
        <v>33</v>
      </c>
      <c r="S383" t="s">
        <v>2034</v>
      </c>
      <c r="T383" t="s">
        <v>2035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2"/>
        <v>43024.208333333328</v>
      </c>
      <c r="O384" s="6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2049</v>
      </c>
      <c r="T384" t="s">
        <v>2050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2"/>
        <v>43509.25</v>
      </c>
      <c r="O385" s="6">
        <f t="shared" si="23"/>
        <v>43515.25</v>
      </c>
      <c r="P385" t="b">
        <v>0</v>
      </c>
      <c r="Q385" t="b">
        <v>1</v>
      </c>
      <c r="R385" t="s">
        <v>17</v>
      </c>
      <c r="S385" t="s">
        <v>2028</v>
      </c>
      <c r="T385" t="s">
        <v>2029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2"/>
        <v>42776.25</v>
      </c>
      <c r="O386" s="6">
        <f t="shared" si="23"/>
        <v>42803.25</v>
      </c>
      <c r="P386" t="b">
        <v>1</v>
      </c>
      <c r="Q386" t="b">
        <v>1</v>
      </c>
      <c r="R386" t="s">
        <v>42</v>
      </c>
      <c r="S386" t="s">
        <v>2036</v>
      </c>
      <c r="T386" t="s">
        <v>2037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t="s">
        <v>20</v>
      </c>
      <c r="H387">
        <v>1137</v>
      </c>
      <c r="I387">
        <f t="shared" ref="I387:I450" si="25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6">(L387/60)/60/24+DATE(1970,1,1)</f>
        <v>43553.208333333328</v>
      </c>
      <c r="O387" s="6">
        <f t="shared" ref="O387:O450" si="27">(M387/60)/60/24+DATE(1970,1,1)</f>
        <v>43585.208333333328</v>
      </c>
      <c r="P387" t="b">
        <v>0</v>
      </c>
      <c r="Q387" t="b">
        <v>0</v>
      </c>
      <c r="R387" t="s">
        <v>68</v>
      </c>
      <c r="S387" t="s">
        <v>2042</v>
      </c>
      <c r="T387" t="s">
        <v>2043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si="25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6"/>
        <v>40355.208333333336</v>
      </c>
      <c r="O388" s="6">
        <f t="shared" si="27"/>
        <v>40367.208333333336</v>
      </c>
      <c r="P388" t="b">
        <v>0</v>
      </c>
      <c r="Q388" t="b">
        <v>0</v>
      </c>
      <c r="R388" t="s">
        <v>33</v>
      </c>
      <c r="S388" t="s">
        <v>2034</v>
      </c>
      <c r="T388" t="s">
        <v>2035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5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6"/>
        <v>41072.208333333336</v>
      </c>
      <c r="O389" s="6">
        <f t="shared" si="27"/>
        <v>41077.208333333336</v>
      </c>
      <c r="P389" t="b">
        <v>0</v>
      </c>
      <c r="Q389" t="b">
        <v>0</v>
      </c>
      <c r="R389" t="s">
        <v>65</v>
      </c>
      <c r="S389" t="s">
        <v>2032</v>
      </c>
      <c r="T389" t="s">
        <v>2041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5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6"/>
        <v>40912.25</v>
      </c>
      <c r="O390" s="6">
        <f t="shared" si="27"/>
        <v>40914.25</v>
      </c>
      <c r="P390" t="b">
        <v>0</v>
      </c>
      <c r="Q390" t="b">
        <v>0</v>
      </c>
      <c r="R390" t="s">
        <v>60</v>
      </c>
      <c r="S390" t="s">
        <v>2030</v>
      </c>
      <c r="T390" t="s">
        <v>2040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5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6"/>
        <v>40479.208333333336</v>
      </c>
      <c r="O391" s="6">
        <f t="shared" si="27"/>
        <v>40506.25</v>
      </c>
      <c r="P391" t="b">
        <v>0</v>
      </c>
      <c r="Q391" t="b">
        <v>0</v>
      </c>
      <c r="R391" t="s">
        <v>33</v>
      </c>
      <c r="S391" t="s">
        <v>2034</v>
      </c>
      <c r="T391" t="s">
        <v>2035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6"/>
        <v>41530.208333333336</v>
      </c>
      <c r="O392" s="6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2049</v>
      </c>
      <c r="T392" t="s">
        <v>2050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5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6"/>
        <v>41653.25</v>
      </c>
      <c r="O393" s="6">
        <f t="shared" si="27"/>
        <v>41655.25</v>
      </c>
      <c r="P393" t="b">
        <v>0</v>
      </c>
      <c r="Q393" t="b">
        <v>0</v>
      </c>
      <c r="R393" t="s">
        <v>68</v>
      </c>
      <c r="S393" t="s">
        <v>2042</v>
      </c>
      <c r="T393" t="s">
        <v>2043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5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6"/>
        <v>40549.25</v>
      </c>
      <c r="O394" s="6">
        <f t="shared" si="27"/>
        <v>40551.25</v>
      </c>
      <c r="P394" t="b">
        <v>0</v>
      </c>
      <c r="Q394" t="b">
        <v>0</v>
      </c>
      <c r="R394" t="s">
        <v>65</v>
      </c>
      <c r="S394" t="s">
        <v>2032</v>
      </c>
      <c r="T394" t="s">
        <v>2041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5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6"/>
        <v>42933.208333333328</v>
      </c>
      <c r="O395" s="6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2030</v>
      </c>
      <c r="T395" t="s">
        <v>2053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5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6"/>
        <v>41484.208333333336</v>
      </c>
      <c r="O396" s="6">
        <f t="shared" si="27"/>
        <v>41494.208333333336</v>
      </c>
      <c r="P396" t="b">
        <v>0</v>
      </c>
      <c r="Q396" t="b">
        <v>1</v>
      </c>
      <c r="R396" t="s">
        <v>42</v>
      </c>
      <c r="S396" t="s">
        <v>2036</v>
      </c>
      <c r="T396" t="s">
        <v>2037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5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6"/>
        <v>40885.25</v>
      </c>
      <c r="O397" s="6">
        <f t="shared" si="27"/>
        <v>40886.25</v>
      </c>
      <c r="P397" t="b">
        <v>1</v>
      </c>
      <c r="Q397" t="b">
        <v>0</v>
      </c>
      <c r="R397" t="s">
        <v>33</v>
      </c>
      <c r="S397" t="s">
        <v>2034</v>
      </c>
      <c r="T397" t="s">
        <v>2035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5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6"/>
        <v>43378.208333333328</v>
      </c>
      <c r="O398" s="6">
        <f t="shared" si="27"/>
        <v>43386.208333333328</v>
      </c>
      <c r="P398" t="b">
        <v>0</v>
      </c>
      <c r="Q398" t="b">
        <v>0</v>
      </c>
      <c r="R398" t="s">
        <v>53</v>
      </c>
      <c r="S398" t="s">
        <v>2036</v>
      </c>
      <c r="T398" t="s">
        <v>2039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5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6"/>
        <v>41417.208333333336</v>
      </c>
      <c r="O399" s="6">
        <f t="shared" si="27"/>
        <v>41423.208333333336</v>
      </c>
      <c r="P399" t="b">
        <v>0</v>
      </c>
      <c r="Q399" t="b">
        <v>0</v>
      </c>
      <c r="R399" t="s">
        <v>23</v>
      </c>
      <c r="S399" t="s">
        <v>2030</v>
      </c>
      <c r="T399" t="s">
        <v>2031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5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6"/>
        <v>43228.208333333328</v>
      </c>
      <c r="O400" s="6">
        <f t="shared" si="27"/>
        <v>43230.208333333328</v>
      </c>
      <c r="P400" t="b">
        <v>0</v>
      </c>
      <c r="Q400" t="b">
        <v>1</v>
      </c>
      <c r="R400" t="s">
        <v>71</v>
      </c>
      <c r="S400" t="s">
        <v>2036</v>
      </c>
      <c r="T400" t="s">
        <v>2044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5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6"/>
        <v>40576.25</v>
      </c>
      <c r="O401" s="6">
        <f t="shared" si="27"/>
        <v>40583.25</v>
      </c>
      <c r="P401" t="b">
        <v>0</v>
      </c>
      <c r="Q401" t="b">
        <v>0</v>
      </c>
      <c r="R401" t="s">
        <v>60</v>
      </c>
      <c r="S401" t="s">
        <v>2030</v>
      </c>
      <c r="T401" t="s">
        <v>2040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6"/>
        <v>41502.208333333336</v>
      </c>
      <c r="O402" s="6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2049</v>
      </c>
      <c r="T402" t="s">
        <v>2050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5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6"/>
        <v>43765.208333333328</v>
      </c>
      <c r="O403" s="6">
        <f t="shared" si="27"/>
        <v>43765.208333333328</v>
      </c>
      <c r="P403" t="b">
        <v>0</v>
      </c>
      <c r="Q403" t="b">
        <v>0</v>
      </c>
      <c r="R403" t="s">
        <v>33</v>
      </c>
      <c r="S403" t="s">
        <v>2034</v>
      </c>
      <c r="T403" t="s">
        <v>2035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6"/>
        <v>40914.25</v>
      </c>
      <c r="O404" s="6">
        <f t="shared" si="27"/>
        <v>40961.25</v>
      </c>
      <c r="P404" t="b">
        <v>0</v>
      </c>
      <c r="Q404" t="b">
        <v>1</v>
      </c>
      <c r="R404" t="s">
        <v>100</v>
      </c>
      <c r="S404" t="s">
        <v>2036</v>
      </c>
      <c r="T404" t="s">
        <v>2047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5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6"/>
        <v>40310.208333333336</v>
      </c>
      <c r="O405" s="6">
        <f t="shared" si="27"/>
        <v>40346.208333333336</v>
      </c>
      <c r="P405" t="b">
        <v>0</v>
      </c>
      <c r="Q405" t="b">
        <v>1</v>
      </c>
      <c r="R405" t="s">
        <v>33</v>
      </c>
      <c r="S405" t="s">
        <v>2034</v>
      </c>
      <c r="T405" t="s">
        <v>2035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5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6"/>
        <v>43053.25</v>
      </c>
      <c r="O406" s="6">
        <f t="shared" si="27"/>
        <v>43056.25</v>
      </c>
      <c r="P406" t="b">
        <v>0</v>
      </c>
      <c r="Q406" t="b">
        <v>0</v>
      </c>
      <c r="R406" t="s">
        <v>33</v>
      </c>
      <c r="S406" t="s">
        <v>2034</v>
      </c>
      <c r="T406" t="s">
        <v>2035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5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6"/>
        <v>43255.208333333328</v>
      </c>
      <c r="O407" s="6">
        <f t="shared" si="27"/>
        <v>43305.208333333328</v>
      </c>
      <c r="P407" t="b">
        <v>0</v>
      </c>
      <c r="Q407" t="b">
        <v>0</v>
      </c>
      <c r="R407" t="s">
        <v>33</v>
      </c>
      <c r="S407" t="s">
        <v>2034</v>
      </c>
      <c r="T407" t="s">
        <v>2035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5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6"/>
        <v>41304.25</v>
      </c>
      <c r="O408" s="6">
        <f t="shared" si="27"/>
        <v>41316.25</v>
      </c>
      <c r="P408" t="b">
        <v>1</v>
      </c>
      <c r="Q408" t="b">
        <v>0</v>
      </c>
      <c r="R408" t="s">
        <v>42</v>
      </c>
      <c r="S408" t="s">
        <v>2036</v>
      </c>
      <c r="T408" t="s">
        <v>2037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6"/>
        <v>43751.208333333328</v>
      </c>
      <c r="O409" s="6">
        <f t="shared" si="27"/>
        <v>43758.208333333328</v>
      </c>
      <c r="P409" t="b">
        <v>0</v>
      </c>
      <c r="Q409" t="b">
        <v>0</v>
      </c>
      <c r="R409" t="s">
        <v>33</v>
      </c>
      <c r="S409" t="s">
        <v>2034</v>
      </c>
      <c r="T409" t="s">
        <v>2035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5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6"/>
        <v>42541.208333333328</v>
      </c>
      <c r="O410" s="6">
        <f t="shared" si="27"/>
        <v>42561.208333333328</v>
      </c>
      <c r="P410" t="b">
        <v>0</v>
      </c>
      <c r="Q410" t="b">
        <v>0</v>
      </c>
      <c r="R410" t="s">
        <v>42</v>
      </c>
      <c r="S410" t="s">
        <v>2036</v>
      </c>
      <c r="T410" t="s">
        <v>2037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5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6"/>
        <v>42843.208333333328</v>
      </c>
      <c r="O411" s="6">
        <f t="shared" si="27"/>
        <v>42847.208333333328</v>
      </c>
      <c r="P411" t="b">
        <v>0</v>
      </c>
      <c r="Q411" t="b">
        <v>0</v>
      </c>
      <c r="R411" t="s">
        <v>23</v>
      </c>
      <c r="S411" t="s">
        <v>2030</v>
      </c>
      <c r="T411" t="s">
        <v>2031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5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6"/>
        <v>42122.208333333328</v>
      </c>
      <c r="O412" s="6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2045</v>
      </c>
      <c r="T412" t="s">
        <v>2056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5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6"/>
        <v>42884.208333333328</v>
      </c>
      <c r="O413" s="6">
        <f t="shared" si="27"/>
        <v>42886.208333333328</v>
      </c>
      <c r="P413" t="b">
        <v>0</v>
      </c>
      <c r="Q413" t="b">
        <v>0</v>
      </c>
      <c r="R413" t="s">
        <v>33</v>
      </c>
      <c r="S413" t="s">
        <v>2034</v>
      </c>
      <c r="T413" t="s">
        <v>2035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5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6"/>
        <v>41642.25</v>
      </c>
      <c r="O414" s="6">
        <f t="shared" si="27"/>
        <v>41652.25</v>
      </c>
      <c r="P414" t="b">
        <v>0</v>
      </c>
      <c r="Q414" t="b">
        <v>0</v>
      </c>
      <c r="R414" t="s">
        <v>119</v>
      </c>
      <c r="S414" t="s">
        <v>2042</v>
      </c>
      <c r="T414" t="s">
        <v>2048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5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6"/>
        <v>43431.25</v>
      </c>
      <c r="O415" s="6">
        <f t="shared" si="27"/>
        <v>43458.25</v>
      </c>
      <c r="P415" t="b">
        <v>0</v>
      </c>
      <c r="Q415" t="b">
        <v>0</v>
      </c>
      <c r="R415" t="s">
        <v>71</v>
      </c>
      <c r="S415" t="s">
        <v>2036</v>
      </c>
      <c r="T415" t="s">
        <v>2044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5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6"/>
        <v>40288.208333333336</v>
      </c>
      <c r="O416" s="6">
        <f t="shared" si="27"/>
        <v>40296.208333333336</v>
      </c>
      <c r="P416" t="b">
        <v>0</v>
      </c>
      <c r="Q416" t="b">
        <v>1</v>
      </c>
      <c r="R416" t="s">
        <v>17</v>
      </c>
      <c r="S416" t="s">
        <v>2028</v>
      </c>
      <c r="T416" t="s">
        <v>2029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5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6"/>
        <v>40921.25</v>
      </c>
      <c r="O417" s="6">
        <f t="shared" si="27"/>
        <v>40938.25</v>
      </c>
      <c r="P417" t="b">
        <v>0</v>
      </c>
      <c r="Q417" t="b">
        <v>0</v>
      </c>
      <c r="R417" t="s">
        <v>33</v>
      </c>
      <c r="S417" t="s">
        <v>2034</v>
      </c>
      <c r="T417" t="s">
        <v>2035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5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6"/>
        <v>40560.25</v>
      </c>
      <c r="O418" s="6">
        <f t="shared" si="27"/>
        <v>40569.25</v>
      </c>
      <c r="P418" t="b">
        <v>0</v>
      </c>
      <c r="Q418" t="b">
        <v>1</v>
      </c>
      <c r="R418" t="s">
        <v>42</v>
      </c>
      <c r="S418" t="s">
        <v>2036</v>
      </c>
      <c r="T418" t="s">
        <v>2037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5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6"/>
        <v>43407.208333333328</v>
      </c>
      <c r="O419" s="6">
        <f t="shared" si="27"/>
        <v>43431.25</v>
      </c>
      <c r="P419" t="b">
        <v>0</v>
      </c>
      <c r="Q419" t="b">
        <v>0</v>
      </c>
      <c r="R419" t="s">
        <v>33</v>
      </c>
      <c r="S419" t="s">
        <v>2034</v>
      </c>
      <c r="T419" t="s">
        <v>2035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5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6"/>
        <v>41035.208333333336</v>
      </c>
      <c r="O420" s="6">
        <f t="shared" si="27"/>
        <v>41036.208333333336</v>
      </c>
      <c r="P420" t="b">
        <v>0</v>
      </c>
      <c r="Q420" t="b">
        <v>0</v>
      </c>
      <c r="R420" t="s">
        <v>42</v>
      </c>
      <c r="S420" t="s">
        <v>2036</v>
      </c>
      <c r="T420" t="s">
        <v>2037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5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6"/>
        <v>40899.25</v>
      </c>
      <c r="O421" s="6">
        <f t="shared" si="27"/>
        <v>40905.25</v>
      </c>
      <c r="P421" t="b">
        <v>0</v>
      </c>
      <c r="Q421" t="b">
        <v>0</v>
      </c>
      <c r="R421" t="s">
        <v>28</v>
      </c>
      <c r="S421" t="s">
        <v>2032</v>
      </c>
      <c r="T421" t="s">
        <v>2033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5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6"/>
        <v>42911.208333333328</v>
      </c>
      <c r="O422" s="6">
        <f t="shared" si="27"/>
        <v>42925.208333333328</v>
      </c>
      <c r="P422" t="b">
        <v>0</v>
      </c>
      <c r="Q422" t="b">
        <v>0</v>
      </c>
      <c r="R422" t="s">
        <v>33</v>
      </c>
      <c r="S422" t="s">
        <v>2034</v>
      </c>
      <c r="T422" t="s">
        <v>2035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5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6"/>
        <v>42915.208333333328</v>
      </c>
      <c r="O423" s="6">
        <f t="shared" si="27"/>
        <v>42945.208333333328</v>
      </c>
      <c r="P423" t="b">
        <v>0</v>
      </c>
      <c r="Q423" t="b">
        <v>1</v>
      </c>
      <c r="R423" t="s">
        <v>65</v>
      </c>
      <c r="S423" t="s">
        <v>2032</v>
      </c>
      <c r="T423" t="s">
        <v>2041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5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6"/>
        <v>40285.208333333336</v>
      </c>
      <c r="O424" s="6">
        <f t="shared" si="27"/>
        <v>40305.208333333336</v>
      </c>
      <c r="P424" t="b">
        <v>0</v>
      </c>
      <c r="Q424" t="b">
        <v>1</v>
      </c>
      <c r="R424" t="s">
        <v>33</v>
      </c>
      <c r="S424" t="s">
        <v>2034</v>
      </c>
      <c r="T424" t="s">
        <v>2035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5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6"/>
        <v>40808.208333333336</v>
      </c>
      <c r="O425" s="6">
        <f t="shared" si="27"/>
        <v>40810.208333333336</v>
      </c>
      <c r="P425" t="b">
        <v>0</v>
      </c>
      <c r="Q425" t="b">
        <v>1</v>
      </c>
      <c r="R425" t="s">
        <v>17</v>
      </c>
      <c r="S425" t="s">
        <v>2028</v>
      </c>
      <c r="T425" t="s">
        <v>2029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5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6"/>
        <v>43208.208333333328</v>
      </c>
      <c r="O426" s="6">
        <f t="shared" si="27"/>
        <v>43214.208333333328</v>
      </c>
      <c r="P426" t="b">
        <v>0</v>
      </c>
      <c r="Q426" t="b">
        <v>0</v>
      </c>
      <c r="R426" t="s">
        <v>60</v>
      </c>
      <c r="S426" t="s">
        <v>2030</v>
      </c>
      <c r="T426" t="s">
        <v>2040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5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6"/>
        <v>42213.208333333328</v>
      </c>
      <c r="O427" s="6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2049</v>
      </c>
      <c r="T427" t="s">
        <v>2050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5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6"/>
        <v>41332.25</v>
      </c>
      <c r="O428" s="6">
        <f t="shared" si="27"/>
        <v>41339.25</v>
      </c>
      <c r="P428" t="b">
        <v>0</v>
      </c>
      <c r="Q428" t="b">
        <v>0</v>
      </c>
      <c r="R428" t="s">
        <v>33</v>
      </c>
      <c r="S428" t="s">
        <v>2034</v>
      </c>
      <c r="T428" t="s">
        <v>2035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5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6"/>
        <v>41895.208333333336</v>
      </c>
      <c r="O429" s="6">
        <f t="shared" si="27"/>
        <v>41927.208333333336</v>
      </c>
      <c r="P429" t="b">
        <v>0</v>
      </c>
      <c r="Q429" t="b">
        <v>1</v>
      </c>
      <c r="R429" t="s">
        <v>33</v>
      </c>
      <c r="S429" t="s">
        <v>2034</v>
      </c>
      <c r="T429" t="s">
        <v>2035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5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6"/>
        <v>40585.25</v>
      </c>
      <c r="O430" s="6">
        <f t="shared" si="27"/>
        <v>40592.25</v>
      </c>
      <c r="P430" t="b">
        <v>0</v>
      </c>
      <c r="Q430" t="b">
        <v>0</v>
      </c>
      <c r="R430" t="s">
        <v>71</v>
      </c>
      <c r="S430" t="s">
        <v>2036</v>
      </c>
      <c r="T430" t="s">
        <v>2044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5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6"/>
        <v>41680.25</v>
      </c>
      <c r="O431" s="6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2049</v>
      </c>
      <c r="T431" t="s">
        <v>2050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5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6"/>
        <v>43737.208333333328</v>
      </c>
      <c r="O432" s="6">
        <f t="shared" si="27"/>
        <v>43771.208333333328</v>
      </c>
      <c r="P432" t="b">
        <v>0</v>
      </c>
      <c r="Q432" t="b">
        <v>0</v>
      </c>
      <c r="R432" t="s">
        <v>33</v>
      </c>
      <c r="S432" t="s">
        <v>2034</v>
      </c>
      <c r="T432" t="s">
        <v>2035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5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6"/>
        <v>43273.208333333328</v>
      </c>
      <c r="O433" s="6">
        <f t="shared" si="27"/>
        <v>43290.208333333328</v>
      </c>
      <c r="P433" t="b">
        <v>1</v>
      </c>
      <c r="Q433" t="b">
        <v>0</v>
      </c>
      <c r="R433" t="s">
        <v>33</v>
      </c>
      <c r="S433" t="s">
        <v>2034</v>
      </c>
      <c r="T433" t="s">
        <v>2035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5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6"/>
        <v>41761.208333333336</v>
      </c>
      <c r="O434" s="6">
        <f t="shared" si="27"/>
        <v>41781.208333333336</v>
      </c>
      <c r="P434" t="b">
        <v>0</v>
      </c>
      <c r="Q434" t="b">
        <v>0</v>
      </c>
      <c r="R434" t="s">
        <v>33</v>
      </c>
      <c r="S434" t="s">
        <v>2034</v>
      </c>
      <c r="T434" t="s">
        <v>2035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5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6"/>
        <v>41603.25</v>
      </c>
      <c r="O435" s="6">
        <f t="shared" si="27"/>
        <v>41619.25</v>
      </c>
      <c r="P435" t="b">
        <v>0</v>
      </c>
      <c r="Q435" t="b">
        <v>1</v>
      </c>
      <c r="R435" t="s">
        <v>42</v>
      </c>
      <c r="S435" t="s">
        <v>2036</v>
      </c>
      <c r="T435" t="s">
        <v>2037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6"/>
        <v>42705.25</v>
      </c>
      <c r="O436" s="6">
        <f t="shared" si="27"/>
        <v>42719.25</v>
      </c>
      <c r="P436" t="b">
        <v>1</v>
      </c>
      <c r="Q436" t="b">
        <v>0</v>
      </c>
      <c r="R436" t="s">
        <v>33</v>
      </c>
      <c r="S436" t="s">
        <v>2034</v>
      </c>
      <c r="T436" t="s">
        <v>2035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5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6"/>
        <v>41988.25</v>
      </c>
      <c r="O437" s="6">
        <f t="shared" si="27"/>
        <v>42000.25</v>
      </c>
      <c r="P437" t="b">
        <v>0</v>
      </c>
      <c r="Q437" t="b">
        <v>1</v>
      </c>
      <c r="R437" t="s">
        <v>33</v>
      </c>
      <c r="S437" t="s">
        <v>2034</v>
      </c>
      <c r="T437" t="s">
        <v>2035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5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6"/>
        <v>43575.208333333328</v>
      </c>
      <c r="O438" s="6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2030</v>
      </c>
      <c r="T438" t="s">
        <v>2053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5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6"/>
        <v>42260.208333333328</v>
      </c>
      <c r="O439" s="6">
        <f t="shared" si="27"/>
        <v>42263.208333333328</v>
      </c>
      <c r="P439" t="b">
        <v>0</v>
      </c>
      <c r="Q439" t="b">
        <v>1</v>
      </c>
      <c r="R439" t="s">
        <v>71</v>
      </c>
      <c r="S439" t="s">
        <v>2036</v>
      </c>
      <c r="T439" t="s">
        <v>2044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5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6"/>
        <v>41337.25</v>
      </c>
      <c r="O440" s="6">
        <f t="shared" si="27"/>
        <v>41367.208333333336</v>
      </c>
      <c r="P440" t="b">
        <v>0</v>
      </c>
      <c r="Q440" t="b">
        <v>0</v>
      </c>
      <c r="R440" t="s">
        <v>33</v>
      </c>
      <c r="S440" t="s">
        <v>2034</v>
      </c>
      <c r="T440" t="s">
        <v>2035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5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6"/>
        <v>42680.208333333328</v>
      </c>
      <c r="O441" s="6">
        <f t="shared" si="27"/>
        <v>42687.25</v>
      </c>
      <c r="P441" t="b">
        <v>0</v>
      </c>
      <c r="Q441" t="b">
        <v>0</v>
      </c>
      <c r="R441" t="s">
        <v>474</v>
      </c>
      <c r="S441" t="s">
        <v>2036</v>
      </c>
      <c r="T441" t="s">
        <v>2058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5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6"/>
        <v>42916.208333333328</v>
      </c>
      <c r="O442" s="6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2036</v>
      </c>
      <c r="T442" t="s">
        <v>2055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6"/>
        <v>41025.208333333336</v>
      </c>
      <c r="O443" s="6">
        <f t="shared" si="27"/>
        <v>41053.208333333336</v>
      </c>
      <c r="P443" t="b">
        <v>0</v>
      </c>
      <c r="Q443" t="b">
        <v>0</v>
      </c>
      <c r="R443" t="s">
        <v>65</v>
      </c>
      <c r="S443" t="s">
        <v>2032</v>
      </c>
      <c r="T443" t="s">
        <v>2041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5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6"/>
        <v>42980.208333333328</v>
      </c>
      <c r="O444" s="6">
        <f t="shared" si="27"/>
        <v>42996.208333333328</v>
      </c>
      <c r="P444" t="b">
        <v>0</v>
      </c>
      <c r="Q444" t="b">
        <v>0</v>
      </c>
      <c r="R444" t="s">
        <v>33</v>
      </c>
      <c r="S444" t="s">
        <v>2034</v>
      </c>
      <c r="T444" t="s">
        <v>2035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5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6"/>
        <v>40451.208333333336</v>
      </c>
      <c r="O445" s="6">
        <f t="shared" si="27"/>
        <v>40470.208333333336</v>
      </c>
      <c r="P445" t="b">
        <v>0</v>
      </c>
      <c r="Q445" t="b">
        <v>0</v>
      </c>
      <c r="R445" t="s">
        <v>33</v>
      </c>
      <c r="S445" t="s">
        <v>2034</v>
      </c>
      <c r="T445" t="s">
        <v>2035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5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6"/>
        <v>40748.208333333336</v>
      </c>
      <c r="O446" s="6">
        <f t="shared" si="27"/>
        <v>40750.208333333336</v>
      </c>
      <c r="P446" t="b">
        <v>0</v>
      </c>
      <c r="Q446" t="b">
        <v>1</v>
      </c>
      <c r="R446" t="s">
        <v>60</v>
      </c>
      <c r="S446" t="s">
        <v>2030</v>
      </c>
      <c r="T446" t="s">
        <v>2040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5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6"/>
        <v>40515.25</v>
      </c>
      <c r="O447" s="6">
        <f t="shared" si="27"/>
        <v>40536.25</v>
      </c>
      <c r="P447" t="b">
        <v>0</v>
      </c>
      <c r="Q447" t="b">
        <v>1</v>
      </c>
      <c r="R447" t="s">
        <v>33</v>
      </c>
      <c r="S447" t="s">
        <v>2034</v>
      </c>
      <c r="T447" t="s">
        <v>2035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5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6"/>
        <v>41261.25</v>
      </c>
      <c r="O448" s="6">
        <f t="shared" si="27"/>
        <v>41263.25</v>
      </c>
      <c r="P448" t="b">
        <v>0</v>
      </c>
      <c r="Q448" t="b">
        <v>0</v>
      </c>
      <c r="R448" t="s">
        <v>65</v>
      </c>
      <c r="S448" t="s">
        <v>2032</v>
      </c>
      <c r="T448" t="s">
        <v>2041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6"/>
        <v>43088.25</v>
      </c>
      <c r="O449" s="6">
        <f t="shared" si="27"/>
        <v>43104.25</v>
      </c>
      <c r="P449" t="b">
        <v>0</v>
      </c>
      <c r="Q449" t="b">
        <v>0</v>
      </c>
      <c r="R449" t="s">
        <v>269</v>
      </c>
      <c r="S449" t="s">
        <v>2036</v>
      </c>
      <c r="T449" t="s">
        <v>2055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5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6"/>
        <v>41378.208333333336</v>
      </c>
      <c r="O450" s="6">
        <f t="shared" si="27"/>
        <v>41380.208333333336</v>
      </c>
      <c r="P450" t="b">
        <v>0</v>
      </c>
      <c r="Q450" t="b">
        <v>1</v>
      </c>
      <c r="R450" t="s">
        <v>89</v>
      </c>
      <c r="S450" t="s">
        <v>2045</v>
      </c>
      <c r="T450" t="s">
        <v>2046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t="s">
        <v>20</v>
      </c>
      <c r="H451">
        <v>86</v>
      </c>
      <c r="I451">
        <f t="shared" ref="I451:I514" si="29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30">(L451/60)/60/24+DATE(1970,1,1)</f>
        <v>43530.25</v>
      </c>
      <c r="O451" s="6">
        <f t="shared" ref="O451:O514" si="31">(M451/60)/60/24+DATE(1970,1,1)</f>
        <v>43547.208333333328</v>
      </c>
      <c r="P451" t="b">
        <v>0</v>
      </c>
      <c r="Q451" t="b">
        <v>0</v>
      </c>
      <c r="R451" t="s">
        <v>89</v>
      </c>
      <c r="S451" t="s">
        <v>2045</v>
      </c>
      <c r="T451" t="s">
        <v>2046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30"/>
        <v>43394.208333333328</v>
      </c>
      <c r="O452" s="6">
        <f t="shared" si="31"/>
        <v>43417.25</v>
      </c>
      <c r="P452" t="b">
        <v>0</v>
      </c>
      <c r="Q452" t="b">
        <v>0</v>
      </c>
      <c r="R452" t="s">
        <v>71</v>
      </c>
      <c r="S452" t="s">
        <v>2036</v>
      </c>
      <c r="T452" t="s">
        <v>2044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29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30"/>
        <v>42935.208333333328</v>
      </c>
      <c r="O453" s="6">
        <f t="shared" si="31"/>
        <v>42966.208333333328</v>
      </c>
      <c r="P453" t="b">
        <v>0</v>
      </c>
      <c r="Q453" t="b">
        <v>0</v>
      </c>
      <c r="R453" t="s">
        <v>23</v>
      </c>
      <c r="S453" t="s">
        <v>2030</v>
      </c>
      <c r="T453" t="s">
        <v>2031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29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30"/>
        <v>40365.208333333336</v>
      </c>
      <c r="O454" s="6">
        <f t="shared" si="31"/>
        <v>40366.208333333336</v>
      </c>
      <c r="P454" t="b">
        <v>0</v>
      </c>
      <c r="Q454" t="b">
        <v>0</v>
      </c>
      <c r="R454" t="s">
        <v>53</v>
      </c>
      <c r="S454" t="s">
        <v>2036</v>
      </c>
      <c r="T454" t="s">
        <v>2039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29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30"/>
        <v>42705.25</v>
      </c>
      <c r="O455" s="6">
        <f t="shared" si="31"/>
        <v>42746.25</v>
      </c>
      <c r="P455" t="b">
        <v>0</v>
      </c>
      <c r="Q455" t="b">
        <v>0</v>
      </c>
      <c r="R455" t="s">
        <v>474</v>
      </c>
      <c r="S455" t="s">
        <v>2036</v>
      </c>
      <c r="T455" t="s">
        <v>2058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29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30"/>
        <v>41568.208333333336</v>
      </c>
      <c r="O456" s="6">
        <f t="shared" si="31"/>
        <v>41604.25</v>
      </c>
      <c r="P456" t="b">
        <v>0</v>
      </c>
      <c r="Q456" t="b">
        <v>1</v>
      </c>
      <c r="R456" t="s">
        <v>53</v>
      </c>
      <c r="S456" t="s">
        <v>2036</v>
      </c>
      <c r="T456" t="s">
        <v>2039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29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30"/>
        <v>40809.208333333336</v>
      </c>
      <c r="O457" s="6">
        <f t="shared" si="31"/>
        <v>40832.208333333336</v>
      </c>
      <c r="P457" t="b">
        <v>0</v>
      </c>
      <c r="Q457" t="b">
        <v>0</v>
      </c>
      <c r="R457" t="s">
        <v>33</v>
      </c>
      <c r="S457" t="s">
        <v>2034</v>
      </c>
      <c r="T457" t="s">
        <v>2035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29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30"/>
        <v>43141.25</v>
      </c>
      <c r="O458" s="6">
        <f t="shared" si="31"/>
        <v>43141.25</v>
      </c>
      <c r="P458" t="b">
        <v>0</v>
      </c>
      <c r="Q458" t="b">
        <v>1</v>
      </c>
      <c r="R458" t="s">
        <v>60</v>
      </c>
      <c r="S458" t="s">
        <v>2030</v>
      </c>
      <c r="T458" t="s">
        <v>2040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29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30"/>
        <v>42657.208333333328</v>
      </c>
      <c r="O459" s="6">
        <f t="shared" si="31"/>
        <v>42659.208333333328</v>
      </c>
      <c r="P459" t="b">
        <v>0</v>
      </c>
      <c r="Q459" t="b">
        <v>0</v>
      </c>
      <c r="R459" t="s">
        <v>33</v>
      </c>
      <c r="S459" t="s">
        <v>2034</v>
      </c>
      <c r="T459" t="s">
        <v>2035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29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30"/>
        <v>40265.208333333336</v>
      </c>
      <c r="O460" s="6">
        <f t="shared" si="31"/>
        <v>40309.208333333336</v>
      </c>
      <c r="P460" t="b">
        <v>0</v>
      </c>
      <c r="Q460" t="b">
        <v>0</v>
      </c>
      <c r="R460" t="s">
        <v>33</v>
      </c>
      <c r="S460" t="s">
        <v>2034</v>
      </c>
      <c r="T460" t="s">
        <v>2035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29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30"/>
        <v>42001.25</v>
      </c>
      <c r="O461" s="6">
        <f t="shared" si="31"/>
        <v>42026.25</v>
      </c>
      <c r="P461" t="b">
        <v>0</v>
      </c>
      <c r="Q461" t="b">
        <v>0</v>
      </c>
      <c r="R461" t="s">
        <v>42</v>
      </c>
      <c r="S461" t="s">
        <v>2036</v>
      </c>
      <c r="T461" t="s">
        <v>2037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30"/>
        <v>40399.208333333336</v>
      </c>
      <c r="O462" s="6">
        <f t="shared" si="31"/>
        <v>40402.208333333336</v>
      </c>
      <c r="P462" t="b">
        <v>0</v>
      </c>
      <c r="Q462" t="b">
        <v>0</v>
      </c>
      <c r="R462" t="s">
        <v>33</v>
      </c>
      <c r="S462" t="s">
        <v>2034</v>
      </c>
      <c r="T462" t="s">
        <v>2035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29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30"/>
        <v>41757.208333333336</v>
      </c>
      <c r="O463" s="6">
        <f t="shared" si="31"/>
        <v>41777.208333333336</v>
      </c>
      <c r="P463" t="b">
        <v>0</v>
      </c>
      <c r="Q463" t="b">
        <v>0</v>
      </c>
      <c r="R463" t="s">
        <v>53</v>
      </c>
      <c r="S463" t="s">
        <v>2036</v>
      </c>
      <c r="T463" t="s">
        <v>2039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29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30"/>
        <v>41304.25</v>
      </c>
      <c r="O464" s="6">
        <f t="shared" si="31"/>
        <v>41342.25</v>
      </c>
      <c r="P464" t="b">
        <v>0</v>
      </c>
      <c r="Q464" t="b">
        <v>0</v>
      </c>
      <c r="R464" t="s">
        <v>292</v>
      </c>
      <c r="S464" t="s">
        <v>2045</v>
      </c>
      <c r="T464" t="s">
        <v>2056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29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30"/>
        <v>41639.25</v>
      </c>
      <c r="O465" s="6">
        <f t="shared" si="31"/>
        <v>41643.25</v>
      </c>
      <c r="P465" t="b">
        <v>0</v>
      </c>
      <c r="Q465" t="b">
        <v>0</v>
      </c>
      <c r="R465" t="s">
        <v>71</v>
      </c>
      <c r="S465" t="s">
        <v>2036</v>
      </c>
      <c r="T465" t="s">
        <v>2044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29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30"/>
        <v>43142.25</v>
      </c>
      <c r="O466" s="6">
        <f t="shared" si="31"/>
        <v>43156.25</v>
      </c>
      <c r="P466" t="b">
        <v>0</v>
      </c>
      <c r="Q466" t="b">
        <v>0</v>
      </c>
      <c r="R466" t="s">
        <v>33</v>
      </c>
      <c r="S466" t="s">
        <v>2034</v>
      </c>
      <c r="T466" t="s">
        <v>2035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29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30"/>
        <v>43127.25</v>
      </c>
      <c r="O467" s="6">
        <f t="shared" si="31"/>
        <v>43136.25</v>
      </c>
      <c r="P467" t="b">
        <v>0</v>
      </c>
      <c r="Q467" t="b">
        <v>0</v>
      </c>
      <c r="R467" t="s">
        <v>206</v>
      </c>
      <c r="S467" t="s">
        <v>2042</v>
      </c>
      <c r="T467" t="s">
        <v>2054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29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30"/>
        <v>41409.208333333336</v>
      </c>
      <c r="O468" s="6">
        <f t="shared" si="31"/>
        <v>41432.208333333336</v>
      </c>
      <c r="P468" t="b">
        <v>0</v>
      </c>
      <c r="Q468" t="b">
        <v>1</v>
      </c>
      <c r="R468" t="s">
        <v>65</v>
      </c>
      <c r="S468" t="s">
        <v>2032</v>
      </c>
      <c r="T468" t="s">
        <v>2041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29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30"/>
        <v>42331.25</v>
      </c>
      <c r="O469" s="6">
        <f t="shared" si="31"/>
        <v>42338.25</v>
      </c>
      <c r="P469" t="b">
        <v>0</v>
      </c>
      <c r="Q469" t="b">
        <v>1</v>
      </c>
      <c r="R469" t="s">
        <v>28</v>
      </c>
      <c r="S469" t="s">
        <v>2032</v>
      </c>
      <c r="T469" t="s">
        <v>2033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30"/>
        <v>43569.208333333328</v>
      </c>
      <c r="O470" s="6">
        <f t="shared" si="31"/>
        <v>43585.208333333328</v>
      </c>
      <c r="P470" t="b">
        <v>0</v>
      </c>
      <c r="Q470" t="b">
        <v>0</v>
      </c>
      <c r="R470" t="s">
        <v>33</v>
      </c>
      <c r="S470" t="s">
        <v>2034</v>
      </c>
      <c r="T470" t="s">
        <v>2035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29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30"/>
        <v>42142.208333333328</v>
      </c>
      <c r="O471" s="6">
        <f t="shared" si="31"/>
        <v>42144.208333333328</v>
      </c>
      <c r="P471" t="b">
        <v>0</v>
      </c>
      <c r="Q471" t="b">
        <v>0</v>
      </c>
      <c r="R471" t="s">
        <v>53</v>
      </c>
      <c r="S471" t="s">
        <v>2036</v>
      </c>
      <c r="T471" t="s">
        <v>2039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29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30"/>
        <v>42716.25</v>
      </c>
      <c r="O472" s="6">
        <f t="shared" si="31"/>
        <v>42723.25</v>
      </c>
      <c r="P472" t="b">
        <v>0</v>
      </c>
      <c r="Q472" t="b">
        <v>0</v>
      </c>
      <c r="R472" t="s">
        <v>65</v>
      </c>
      <c r="S472" t="s">
        <v>2032</v>
      </c>
      <c r="T472" t="s">
        <v>2041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29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30"/>
        <v>41031.208333333336</v>
      </c>
      <c r="O473" s="6">
        <f t="shared" si="31"/>
        <v>41031.208333333336</v>
      </c>
      <c r="P473" t="b">
        <v>0</v>
      </c>
      <c r="Q473" t="b">
        <v>1</v>
      </c>
      <c r="R473" t="s">
        <v>17</v>
      </c>
      <c r="S473" t="s">
        <v>2028</v>
      </c>
      <c r="T473" t="s">
        <v>2029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29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30"/>
        <v>43535.208333333328</v>
      </c>
      <c r="O474" s="6">
        <f t="shared" si="31"/>
        <v>43589.208333333328</v>
      </c>
      <c r="P474" t="b">
        <v>0</v>
      </c>
      <c r="Q474" t="b">
        <v>0</v>
      </c>
      <c r="R474" t="s">
        <v>23</v>
      </c>
      <c r="S474" t="s">
        <v>2030</v>
      </c>
      <c r="T474" t="s">
        <v>2031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29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30"/>
        <v>43277.208333333328</v>
      </c>
      <c r="O475" s="6">
        <f t="shared" si="31"/>
        <v>43278.208333333328</v>
      </c>
      <c r="P475" t="b">
        <v>0</v>
      </c>
      <c r="Q475" t="b">
        <v>0</v>
      </c>
      <c r="R475" t="s">
        <v>50</v>
      </c>
      <c r="S475" t="s">
        <v>2030</v>
      </c>
      <c r="T475" t="s">
        <v>2038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29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30"/>
        <v>41989.25</v>
      </c>
      <c r="O476" s="6">
        <f t="shared" si="31"/>
        <v>41990.25</v>
      </c>
      <c r="P476" t="b">
        <v>0</v>
      </c>
      <c r="Q476" t="b">
        <v>0</v>
      </c>
      <c r="R476" t="s">
        <v>269</v>
      </c>
      <c r="S476" t="s">
        <v>2036</v>
      </c>
      <c r="T476" t="s">
        <v>2055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29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30"/>
        <v>41450.208333333336</v>
      </c>
      <c r="O477" s="6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2042</v>
      </c>
      <c r="T477" t="s">
        <v>2054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29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30"/>
        <v>43322.208333333328</v>
      </c>
      <c r="O478" s="6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2042</v>
      </c>
      <c r="T478" t="s">
        <v>2048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29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30"/>
        <v>40720.208333333336</v>
      </c>
      <c r="O479" s="6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2036</v>
      </c>
      <c r="T479" t="s">
        <v>2058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29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30"/>
        <v>42072.208333333328</v>
      </c>
      <c r="O480" s="6">
        <f t="shared" si="31"/>
        <v>42084.208333333328</v>
      </c>
      <c r="P480" t="b">
        <v>0</v>
      </c>
      <c r="Q480" t="b">
        <v>0</v>
      </c>
      <c r="R480" t="s">
        <v>65</v>
      </c>
      <c r="S480" t="s">
        <v>2032</v>
      </c>
      <c r="T480" t="s">
        <v>2041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29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30"/>
        <v>42945.208333333328</v>
      </c>
      <c r="O481" s="6">
        <f t="shared" si="31"/>
        <v>42947.208333333328</v>
      </c>
      <c r="P481" t="b">
        <v>0</v>
      </c>
      <c r="Q481" t="b">
        <v>0</v>
      </c>
      <c r="R481" t="s">
        <v>17</v>
      </c>
      <c r="S481" t="s">
        <v>2028</v>
      </c>
      <c r="T481" t="s">
        <v>2029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29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30"/>
        <v>40248.25</v>
      </c>
      <c r="O482" s="6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2049</v>
      </c>
      <c r="T482" t="s">
        <v>2050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29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30"/>
        <v>41913.208333333336</v>
      </c>
      <c r="O483" s="6">
        <f t="shared" si="31"/>
        <v>41955.25</v>
      </c>
      <c r="P483" t="b">
        <v>0</v>
      </c>
      <c r="Q483" t="b">
        <v>1</v>
      </c>
      <c r="R483" t="s">
        <v>33</v>
      </c>
      <c r="S483" t="s">
        <v>2034</v>
      </c>
      <c r="T483" t="s">
        <v>2035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29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30"/>
        <v>40963.25</v>
      </c>
      <c r="O484" s="6">
        <f t="shared" si="31"/>
        <v>40974.25</v>
      </c>
      <c r="P484" t="b">
        <v>0</v>
      </c>
      <c r="Q484" t="b">
        <v>1</v>
      </c>
      <c r="R484" t="s">
        <v>119</v>
      </c>
      <c r="S484" t="s">
        <v>2042</v>
      </c>
      <c r="T484" t="s">
        <v>2048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29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30"/>
        <v>43811.25</v>
      </c>
      <c r="O485" s="6">
        <f t="shared" si="31"/>
        <v>43818.25</v>
      </c>
      <c r="P485" t="b">
        <v>0</v>
      </c>
      <c r="Q485" t="b">
        <v>0</v>
      </c>
      <c r="R485" t="s">
        <v>33</v>
      </c>
      <c r="S485" t="s">
        <v>2034</v>
      </c>
      <c r="T485" t="s">
        <v>2035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29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30"/>
        <v>41855.208333333336</v>
      </c>
      <c r="O486" s="6">
        <f t="shared" si="31"/>
        <v>41904.208333333336</v>
      </c>
      <c r="P486" t="b">
        <v>0</v>
      </c>
      <c r="Q486" t="b">
        <v>1</v>
      </c>
      <c r="R486" t="s">
        <v>17</v>
      </c>
      <c r="S486" t="s">
        <v>2028</v>
      </c>
      <c r="T486" t="s">
        <v>2029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29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30"/>
        <v>43626.208333333328</v>
      </c>
      <c r="O487" s="6">
        <f t="shared" si="31"/>
        <v>43667.208333333328</v>
      </c>
      <c r="P487" t="b">
        <v>0</v>
      </c>
      <c r="Q487" t="b">
        <v>0</v>
      </c>
      <c r="R487" t="s">
        <v>33</v>
      </c>
      <c r="S487" t="s">
        <v>2034</v>
      </c>
      <c r="T487" t="s">
        <v>2035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29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30"/>
        <v>43168.25</v>
      </c>
      <c r="O488" s="6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2042</v>
      </c>
      <c r="T488" t="s">
        <v>2054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29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30"/>
        <v>42845.208333333328</v>
      </c>
      <c r="O489" s="6">
        <f t="shared" si="31"/>
        <v>42878.208333333328</v>
      </c>
      <c r="P489" t="b">
        <v>0</v>
      </c>
      <c r="Q489" t="b">
        <v>0</v>
      </c>
      <c r="R489" t="s">
        <v>33</v>
      </c>
      <c r="S489" t="s">
        <v>2034</v>
      </c>
      <c r="T489" t="s">
        <v>2035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29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30"/>
        <v>42403.25</v>
      </c>
      <c r="O490" s="6">
        <f t="shared" si="31"/>
        <v>42420.25</v>
      </c>
      <c r="P490" t="b">
        <v>0</v>
      </c>
      <c r="Q490" t="b">
        <v>0</v>
      </c>
      <c r="R490" t="s">
        <v>33</v>
      </c>
      <c r="S490" t="s">
        <v>2034</v>
      </c>
      <c r="T490" t="s">
        <v>2035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29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30"/>
        <v>40406.208333333336</v>
      </c>
      <c r="O491" s="6">
        <f t="shared" si="31"/>
        <v>40411.208333333336</v>
      </c>
      <c r="P491" t="b">
        <v>0</v>
      </c>
      <c r="Q491" t="b">
        <v>0</v>
      </c>
      <c r="R491" t="s">
        <v>65</v>
      </c>
      <c r="S491" t="s">
        <v>2032</v>
      </c>
      <c r="T491" t="s">
        <v>2041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29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30"/>
        <v>43786.25</v>
      </c>
      <c r="O492" s="6">
        <f t="shared" si="31"/>
        <v>43793.25</v>
      </c>
      <c r="P492" t="b">
        <v>0</v>
      </c>
      <c r="Q492" t="b">
        <v>0</v>
      </c>
      <c r="R492" t="s">
        <v>1029</v>
      </c>
      <c r="S492" t="s">
        <v>2059</v>
      </c>
      <c r="T492" t="s">
        <v>2060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29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30"/>
        <v>41456.208333333336</v>
      </c>
      <c r="O493" s="6">
        <f t="shared" si="31"/>
        <v>41482.208333333336</v>
      </c>
      <c r="P493" t="b">
        <v>0</v>
      </c>
      <c r="Q493" t="b">
        <v>1</v>
      </c>
      <c r="R493" t="s">
        <v>17</v>
      </c>
      <c r="S493" t="s">
        <v>2028</v>
      </c>
      <c r="T493" t="s">
        <v>2029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29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30"/>
        <v>40336.208333333336</v>
      </c>
      <c r="O494" s="6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2036</v>
      </c>
      <c r="T494" t="s">
        <v>2047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29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30"/>
        <v>43645.208333333328</v>
      </c>
      <c r="O495" s="6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2049</v>
      </c>
      <c r="T495" t="s">
        <v>2050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29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30"/>
        <v>40990.208333333336</v>
      </c>
      <c r="O496" s="6">
        <f t="shared" si="31"/>
        <v>40991.208333333336</v>
      </c>
      <c r="P496" t="b">
        <v>0</v>
      </c>
      <c r="Q496" t="b">
        <v>0</v>
      </c>
      <c r="R496" t="s">
        <v>65</v>
      </c>
      <c r="S496" t="s">
        <v>2032</v>
      </c>
      <c r="T496" t="s">
        <v>2041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29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30"/>
        <v>41800.208333333336</v>
      </c>
      <c r="O497" s="6">
        <f t="shared" si="31"/>
        <v>41804.208333333336</v>
      </c>
      <c r="P497" t="b">
        <v>0</v>
      </c>
      <c r="Q497" t="b">
        <v>0</v>
      </c>
      <c r="R497" t="s">
        <v>33</v>
      </c>
      <c r="S497" t="s">
        <v>2034</v>
      </c>
      <c r="T497" t="s">
        <v>2035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29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30"/>
        <v>42876.208333333328</v>
      </c>
      <c r="O498" s="6">
        <f t="shared" si="31"/>
        <v>42893.208333333328</v>
      </c>
      <c r="P498" t="b">
        <v>0</v>
      </c>
      <c r="Q498" t="b">
        <v>0</v>
      </c>
      <c r="R498" t="s">
        <v>71</v>
      </c>
      <c r="S498" t="s">
        <v>2036</v>
      </c>
      <c r="T498" t="s">
        <v>2044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29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30"/>
        <v>42724.25</v>
      </c>
      <c r="O499" s="6">
        <f t="shared" si="31"/>
        <v>42724.25</v>
      </c>
      <c r="P499" t="b">
        <v>0</v>
      </c>
      <c r="Q499" t="b">
        <v>1</v>
      </c>
      <c r="R499" t="s">
        <v>65</v>
      </c>
      <c r="S499" t="s">
        <v>2032</v>
      </c>
      <c r="T499" t="s">
        <v>2041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29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30"/>
        <v>42005.25</v>
      </c>
      <c r="O500" s="6">
        <f t="shared" si="31"/>
        <v>42007.25</v>
      </c>
      <c r="P500" t="b">
        <v>0</v>
      </c>
      <c r="Q500" t="b">
        <v>0</v>
      </c>
      <c r="R500" t="s">
        <v>28</v>
      </c>
      <c r="S500" t="s">
        <v>2032</v>
      </c>
      <c r="T500" t="s">
        <v>2033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29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30"/>
        <v>42444.208333333328</v>
      </c>
      <c r="O501" s="6">
        <f t="shared" si="31"/>
        <v>42449.208333333328</v>
      </c>
      <c r="P501" t="b">
        <v>0</v>
      </c>
      <c r="Q501" t="b">
        <v>1</v>
      </c>
      <c r="R501" t="s">
        <v>42</v>
      </c>
      <c r="S501" t="s">
        <v>2036</v>
      </c>
      <c r="T501" t="s">
        <v>2037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30"/>
        <v>41395.208333333336</v>
      </c>
      <c r="O502" s="6">
        <f t="shared" si="31"/>
        <v>41423.208333333336</v>
      </c>
      <c r="P502" t="b">
        <v>0</v>
      </c>
      <c r="Q502" t="b">
        <v>1</v>
      </c>
      <c r="R502" t="s">
        <v>33</v>
      </c>
      <c r="S502" t="s">
        <v>2034</v>
      </c>
      <c r="T502" t="s">
        <v>2035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29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30"/>
        <v>41345.208333333336</v>
      </c>
      <c r="O503" s="6">
        <f t="shared" si="31"/>
        <v>41347.208333333336</v>
      </c>
      <c r="P503" t="b">
        <v>0</v>
      </c>
      <c r="Q503" t="b">
        <v>0</v>
      </c>
      <c r="R503" t="s">
        <v>42</v>
      </c>
      <c r="S503" t="s">
        <v>2036</v>
      </c>
      <c r="T503" t="s">
        <v>2037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29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30"/>
        <v>41117.208333333336</v>
      </c>
      <c r="O504" s="6">
        <f t="shared" si="31"/>
        <v>41146.208333333336</v>
      </c>
      <c r="P504" t="b">
        <v>0</v>
      </c>
      <c r="Q504" t="b">
        <v>1</v>
      </c>
      <c r="R504" t="s">
        <v>89</v>
      </c>
      <c r="S504" t="s">
        <v>2045</v>
      </c>
      <c r="T504" t="s">
        <v>2046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29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30"/>
        <v>42186.208333333328</v>
      </c>
      <c r="O505" s="6">
        <f t="shared" si="31"/>
        <v>42206.208333333328</v>
      </c>
      <c r="P505" t="b">
        <v>0</v>
      </c>
      <c r="Q505" t="b">
        <v>0</v>
      </c>
      <c r="R505" t="s">
        <v>53</v>
      </c>
      <c r="S505" t="s">
        <v>2036</v>
      </c>
      <c r="T505" t="s">
        <v>2039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29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30"/>
        <v>42142.208333333328</v>
      </c>
      <c r="O506" s="6">
        <f t="shared" si="31"/>
        <v>42143.208333333328</v>
      </c>
      <c r="P506" t="b">
        <v>0</v>
      </c>
      <c r="Q506" t="b">
        <v>0</v>
      </c>
      <c r="R506" t="s">
        <v>23</v>
      </c>
      <c r="S506" t="s">
        <v>2030</v>
      </c>
      <c r="T506" t="s">
        <v>2031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29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30"/>
        <v>41341.25</v>
      </c>
      <c r="O507" s="6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2042</v>
      </c>
      <c r="T507" t="s">
        <v>2051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29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30"/>
        <v>43062.25</v>
      </c>
      <c r="O508" s="6">
        <f t="shared" si="31"/>
        <v>43079.25</v>
      </c>
      <c r="P508" t="b">
        <v>0</v>
      </c>
      <c r="Q508" t="b">
        <v>1</v>
      </c>
      <c r="R508" t="s">
        <v>33</v>
      </c>
      <c r="S508" t="s">
        <v>2034</v>
      </c>
      <c r="T508" t="s">
        <v>2035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29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30"/>
        <v>41373.208333333336</v>
      </c>
      <c r="O509" s="6">
        <f t="shared" si="31"/>
        <v>41422.208333333336</v>
      </c>
      <c r="P509" t="b">
        <v>0</v>
      </c>
      <c r="Q509" t="b">
        <v>1</v>
      </c>
      <c r="R509" t="s">
        <v>28</v>
      </c>
      <c r="S509" t="s">
        <v>2032</v>
      </c>
      <c r="T509" t="s">
        <v>2033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29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30"/>
        <v>43310.208333333328</v>
      </c>
      <c r="O510" s="6">
        <f t="shared" si="31"/>
        <v>43331.208333333328</v>
      </c>
      <c r="P510" t="b">
        <v>0</v>
      </c>
      <c r="Q510" t="b">
        <v>0</v>
      </c>
      <c r="R510" t="s">
        <v>33</v>
      </c>
      <c r="S510" t="s">
        <v>2034</v>
      </c>
      <c r="T510" t="s">
        <v>2035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30"/>
        <v>41034.208333333336</v>
      </c>
      <c r="O511" s="6">
        <f t="shared" si="31"/>
        <v>41044.208333333336</v>
      </c>
      <c r="P511" t="b">
        <v>0</v>
      </c>
      <c r="Q511" t="b">
        <v>0</v>
      </c>
      <c r="R511" t="s">
        <v>33</v>
      </c>
      <c r="S511" t="s">
        <v>2034</v>
      </c>
      <c r="T511" t="s">
        <v>2035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29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30"/>
        <v>43251.208333333328</v>
      </c>
      <c r="O512" s="6">
        <f t="shared" si="31"/>
        <v>43275.208333333328</v>
      </c>
      <c r="P512" t="b">
        <v>0</v>
      </c>
      <c r="Q512" t="b">
        <v>0</v>
      </c>
      <c r="R512" t="s">
        <v>53</v>
      </c>
      <c r="S512" t="s">
        <v>2036</v>
      </c>
      <c r="T512" t="s">
        <v>2039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29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30"/>
        <v>43671.208333333328</v>
      </c>
      <c r="O513" s="6">
        <f t="shared" si="31"/>
        <v>43681.208333333328</v>
      </c>
      <c r="P513" t="b">
        <v>0</v>
      </c>
      <c r="Q513" t="b">
        <v>0</v>
      </c>
      <c r="R513" t="s">
        <v>33</v>
      </c>
      <c r="S513" t="s">
        <v>2034</v>
      </c>
      <c r="T513" t="s">
        <v>2035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29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30"/>
        <v>41825.208333333336</v>
      </c>
      <c r="O514" s="6">
        <f t="shared" si="31"/>
        <v>41826.208333333336</v>
      </c>
      <c r="P514" t="b">
        <v>0</v>
      </c>
      <c r="Q514" t="b">
        <v>1</v>
      </c>
      <c r="R514" t="s">
        <v>89</v>
      </c>
      <c r="S514" t="s">
        <v>2045</v>
      </c>
      <c r="T514" t="s">
        <v>2046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t="s">
        <v>74</v>
      </c>
      <c r="H515">
        <v>35</v>
      </c>
      <c r="I515">
        <f t="shared" ref="I515:I578" si="33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4">(L515/60)/60/24+DATE(1970,1,1)</f>
        <v>40430.208333333336</v>
      </c>
      <c r="O515" s="6">
        <f t="shared" ref="O515:O578" si="35">(M515/60)/60/24+DATE(1970,1,1)</f>
        <v>40432.208333333336</v>
      </c>
      <c r="P515" t="b">
        <v>0</v>
      </c>
      <c r="Q515" t="b">
        <v>0</v>
      </c>
      <c r="R515" t="s">
        <v>269</v>
      </c>
      <c r="S515" t="s">
        <v>2036</v>
      </c>
      <c r="T515" t="s">
        <v>2055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si="33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4"/>
        <v>41614.25</v>
      </c>
      <c r="O516" s="6">
        <f t="shared" si="35"/>
        <v>41619.25</v>
      </c>
      <c r="P516" t="b">
        <v>0</v>
      </c>
      <c r="Q516" t="b">
        <v>1</v>
      </c>
      <c r="R516" t="s">
        <v>23</v>
      </c>
      <c r="S516" t="s">
        <v>2030</v>
      </c>
      <c r="T516" t="s">
        <v>2031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3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4"/>
        <v>40900.25</v>
      </c>
      <c r="O517" s="6">
        <f t="shared" si="35"/>
        <v>40902.25</v>
      </c>
      <c r="P517" t="b">
        <v>0</v>
      </c>
      <c r="Q517" t="b">
        <v>1</v>
      </c>
      <c r="R517" t="s">
        <v>33</v>
      </c>
      <c r="S517" t="s">
        <v>2034</v>
      </c>
      <c r="T517" t="s">
        <v>2035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3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4"/>
        <v>40396.208333333336</v>
      </c>
      <c r="O518" s="6">
        <f t="shared" si="35"/>
        <v>40434.208333333336</v>
      </c>
      <c r="P518" t="b">
        <v>0</v>
      </c>
      <c r="Q518" t="b">
        <v>0</v>
      </c>
      <c r="R518" t="s">
        <v>68</v>
      </c>
      <c r="S518" t="s">
        <v>2042</v>
      </c>
      <c r="T518" t="s">
        <v>2043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3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4"/>
        <v>42860.208333333328</v>
      </c>
      <c r="O519" s="6">
        <f t="shared" si="35"/>
        <v>42865.208333333328</v>
      </c>
      <c r="P519" t="b">
        <v>0</v>
      </c>
      <c r="Q519" t="b">
        <v>0</v>
      </c>
      <c r="R519" t="s">
        <v>17</v>
      </c>
      <c r="S519" t="s">
        <v>2028</v>
      </c>
      <c r="T519" t="s">
        <v>2029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4"/>
        <v>43154.25</v>
      </c>
      <c r="O520" s="6">
        <f t="shared" si="35"/>
        <v>43156.25</v>
      </c>
      <c r="P520" t="b">
        <v>0</v>
      </c>
      <c r="Q520" t="b">
        <v>1</v>
      </c>
      <c r="R520" t="s">
        <v>71</v>
      </c>
      <c r="S520" t="s">
        <v>2036</v>
      </c>
      <c r="T520" t="s">
        <v>2044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3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4"/>
        <v>42012.25</v>
      </c>
      <c r="O521" s="6">
        <f t="shared" si="35"/>
        <v>42026.25</v>
      </c>
      <c r="P521" t="b">
        <v>0</v>
      </c>
      <c r="Q521" t="b">
        <v>1</v>
      </c>
      <c r="R521" t="s">
        <v>23</v>
      </c>
      <c r="S521" t="s">
        <v>2030</v>
      </c>
      <c r="T521" t="s">
        <v>2031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3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4"/>
        <v>43574.208333333328</v>
      </c>
      <c r="O522" s="6">
        <f t="shared" si="35"/>
        <v>43577.208333333328</v>
      </c>
      <c r="P522" t="b">
        <v>0</v>
      </c>
      <c r="Q522" t="b">
        <v>0</v>
      </c>
      <c r="R522" t="s">
        <v>33</v>
      </c>
      <c r="S522" t="s">
        <v>2034</v>
      </c>
      <c r="T522" t="s">
        <v>2035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3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4"/>
        <v>42605.208333333328</v>
      </c>
      <c r="O523" s="6">
        <f t="shared" si="35"/>
        <v>42611.208333333328</v>
      </c>
      <c r="P523" t="b">
        <v>0</v>
      </c>
      <c r="Q523" t="b">
        <v>1</v>
      </c>
      <c r="R523" t="s">
        <v>53</v>
      </c>
      <c r="S523" t="s">
        <v>2036</v>
      </c>
      <c r="T523" t="s">
        <v>2039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3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4"/>
        <v>41093.208333333336</v>
      </c>
      <c r="O524" s="6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2036</v>
      </c>
      <c r="T524" t="s">
        <v>2047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4"/>
        <v>40241.25</v>
      </c>
      <c r="O525" s="6">
        <f t="shared" si="35"/>
        <v>40246.25</v>
      </c>
      <c r="P525" t="b">
        <v>0</v>
      </c>
      <c r="Q525" t="b">
        <v>0</v>
      </c>
      <c r="R525" t="s">
        <v>100</v>
      </c>
      <c r="S525" t="s">
        <v>2036</v>
      </c>
      <c r="T525" t="s">
        <v>2047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3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4"/>
        <v>40294.208333333336</v>
      </c>
      <c r="O526" s="6">
        <f t="shared" si="35"/>
        <v>40307.208333333336</v>
      </c>
      <c r="P526" t="b">
        <v>0</v>
      </c>
      <c r="Q526" t="b">
        <v>0</v>
      </c>
      <c r="R526" t="s">
        <v>33</v>
      </c>
      <c r="S526" t="s">
        <v>2034</v>
      </c>
      <c r="T526" t="s">
        <v>2035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3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4"/>
        <v>40505.25</v>
      </c>
      <c r="O527" s="6">
        <f t="shared" si="35"/>
        <v>40509.25</v>
      </c>
      <c r="P527" t="b">
        <v>0</v>
      </c>
      <c r="Q527" t="b">
        <v>0</v>
      </c>
      <c r="R527" t="s">
        <v>65</v>
      </c>
      <c r="S527" t="s">
        <v>2032</v>
      </c>
      <c r="T527" t="s">
        <v>2041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3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4"/>
        <v>42364.25</v>
      </c>
      <c r="O528" s="6">
        <f t="shared" si="35"/>
        <v>42401.25</v>
      </c>
      <c r="P528" t="b">
        <v>0</v>
      </c>
      <c r="Q528" t="b">
        <v>1</v>
      </c>
      <c r="R528" t="s">
        <v>33</v>
      </c>
      <c r="S528" t="s">
        <v>2034</v>
      </c>
      <c r="T528" t="s">
        <v>2035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4"/>
        <v>42405.25</v>
      </c>
      <c r="O529" s="6">
        <f t="shared" si="35"/>
        <v>42441.25</v>
      </c>
      <c r="P529" t="b">
        <v>0</v>
      </c>
      <c r="Q529" t="b">
        <v>0</v>
      </c>
      <c r="R529" t="s">
        <v>71</v>
      </c>
      <c r="S529" t="s">
        <v>2036</v>
      </c>
      <c r="T529" t="s">
        <v>2044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3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4"/>
        <v>41601.25</v>
      </c>
      <c r="O530" s="6">
        <f t="shared" si="35"/>
        <v>41646.25</v>
      </c>
      <c r="P530" t="b">
        <v>0</v>
      </c>
      <c r="Q530" t="b">
        <v>0</v>
      </c>
      <c r="R530" t="s">
        <v>60</v>
      </c>
      <c r="S530" t="s">
        <v>2030</v>
      </c>
      <c r="T530" t="s">
        <v>2040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3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4"/>
        <v>41769.208333333336</v>
      </c>
      <c r="O531" s="6">
        <f t="shared" si="35"/>
        <v>41797.208333333336</v>
      </c>
      <c r="P531" t="b">
        <v>0</v>
      </c>
      <c r="Q531" t="b">
        <v>0</v>
      </c>
      <c r="R531" t="s">
        <v>89</v>
      </c>
      <c r="S531" t="s">
        <v>2045</v>
      </c>
      <c r="T531" t="s">
        <v>2046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3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4"/>
        <v>40421.208333333336</v>
      </c>
      <c r="O532" s="6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2042</v>
      </c>
      <c r="T532" t="s">
        <v>2048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3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4"/>
        <v>41589.25</v>
      </c>
      <c r="O533" s="6">
        <f t="shared" si="35"/>
        <v>41645.25</v>
      </c>
      <c r="P533" t="b">
        <v>0</v>
      </c>
      <c r="Q533" t="b">
        <v>0</v>
      </c>
      <c r="R533" t="s">
        <v>89</v>
      </c>
      <c r="S533" t="s">
        <v>2045</v>
      </c>
      <c r="T533" t="s">
        <v>2046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3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4"/>
        <v>43125.25</v>
      </c>
      <c r="O534" s="6">
        <f t="shared" si="35"/>
        <v>43126.25</v>
      </c>
      <c r="P534" t="b">
        <v>0</v>
      </c>
      <c r="Q534" t="b">
        <v>0</v>
      </c>
      <c r="R534" t="s">
        <v>33</v>
      </c>
      <c r="S534" t="s">
        <v>2034</v>
      </c>
      <c r="T534" t="s">
        <v>2035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3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4"/>
        <v>41479.208333333336</v>
      </c>
      <c r="O535" s="6">
        <f t="shared" si="35"/>
        <v>41515.208333333336</v>
      </c>
      <c r="P535" t="b">
        <v>0</v>
      </c>
      <c r="Q535" t="b">
        <v>0</v>
      </c>
      <c r="R535" t="s">
        <v>60</v>
      </c>
      <c r="S535" t="s">
        <v>2030</v>
      </c>
      <c r="T535" t="s">
        <v>2040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3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4"/>
        <v>43329.208333333328</v>
      </c>
      <c r="O536" s="6">
        <f t="shared" si="35"/>
        <v>43330.208333333328</v>
      </c>
      <c r="P536" t="b">
        <v>0</v>
      </c>
      <c r="Q536" t="b">
        <v>1</v>
      </c>
      <c r="R536" t="s">
        <v>53</v>
      </c>
      <c r="S536" t="s">
        <v>2036</v>
      </c>
      <c r="T536" t="s">
        <v>2039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4"/>
        <v>43259.208333333328</v>
      </c>
      <c r="O537" s="6">
        <f t="shared" si="35"/>
        <v>43261.208333333328</v>
      </c>
      <c r="P537" t="b">
        <v>0</v>
      </c>
      <c r="Q537" t="b">
        <v>1</v>
      </c>
      <c r="R537" t="s">
        <v>33</v>
      </c>
      <c r="S537" t="s">
        <v>2034</v>
      </c>
      <c r="T537" t="s">
        <v>2035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4"/>
        <v>40414.208333333336</v>
      </c>
      <c r="O538" s="6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2042</v>
      </c>
      <c r="T538" t="s">
        <v>2048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3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4"/>
        <v>43342.208333333328</v>
      </c>
      <c r="O539" s="6">
        <f t="shared" si="35"/>
        <v>43365.208333333328</v>
      </c>
      <c r="P539" t="b">
        <v>1</v>
      </c>
      <c r="Q539" t="b">
        <v>1</v>
      </c>
      <c r="R539" t="s">
        <v>42</v>
      </c>
      <c r="S539" t="s">
        <v>2036</v>
      </c>
      <c r="T539" t="s">
        <v>2037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3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4"/>
        <v>41539.208333333336</v>
      </c>
      <c r="O540" s="6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2045</v>
      </c>
      <c r="T540" t="s">
        <v>2056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3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4"/>
        <v>43647.208333333328</v>
      </c>
      <c r="O541" s="6">
        <f t="shared" si="35"/>
        <v>43653.208333333328</v>
      </c>
      <c r="P541" t="b">
        <v>0</v>
      </c>
      <c r="Q541" t="b">
        <v>1</v>
      </c>
      <c r="R541" t="s">
        <v>17</v>
      </c>
      <c r="S541" t="s">
        <v>2028</v>
      </c>
      <c r="T541" t="s">
        <v>2029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3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4"/>
        <v>43225.208333333328</v>
      </c>
      <c r="O542" s="6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2049</v>
      </c>
      <c r="T542" t="s">
        <v>2050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4"/>
        <v>42165.208333333328</v>
      </c>
      <c r="O543" s="6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2045</v>
      </c>
      <c r="T543" t="s">
        <v>2056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3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4"/>
        <v>42391.25</v>
      </c>
      <c r="O544" s="6">
        <f t="shared" si="35"/>
        <v>42421.25</v>
      </c>
      <c r="P544" t="b">
        <v>0</v>
      </c>
      <c r="Q544" t="b">
        <v>0</v>
      </c>
      <c r="R544" t="s">
        <v>60</v>
      </c>
      <c r="S544" t="s">
        <v>2030</v>
      </c>
      <c r="T544" t="s">
        <v>2040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3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4"/>
        <v>41528.208333333336</v>
      </c>
      <c r="O545" s="6">
        <f t="shared" si="35"/>
        <v>41543.208333333336</v>
      </c>
      <c r="P545" t="b">
        <v>0</v>
      </c>
      <c r="Q545" t="b">
        <v>0</v>
      </c>
      <c r="R545" t="s">
        <v>89</v>
      </c>
      <c r="S545" t="s">
        <v>2045</v>
      </c>
      <c r="T545" t="s">
        <v>2046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3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4"/>
        <v>42377.25</v>
      </c>
      <c r="O546" s="6">
        <f t="shared" si="35"/>
        <v>42390.25</v>
      </c>
      <c r="P546" t="b">
        <v>0</v>
      </c>
      <c r="Q546" t="b">
        <v>0</v>
      </c>
      <c r="R546" t="s">
        <v>23</v>
      </c>
      <c r="S546" t="s">
        <v>2030</v>
      </c>
      <c r="T546" t="s">
        <v>2031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3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4"/>
        <v>43824.25</v>
      </c>
      <c r="O547" s="6">
        <f t="shared" si="35"/>
        <v>43844.25</v>
      </c>
      <c r="P547" t="b">
        <v>0</v>
      </c>
      <c r="Q547" t="b">
        <v>0</v>
      </c>
      <c r="R547" t="s">
        <v>33</v>
      </c>
      <c r="S547" t="s">
        <v>2034</v>
      </c>
      <c r="T547" t="s">
        <v>2035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4"/>
        <v>43360.208333333328</v>
      </c>
      <c r="O548" s="6">
        <f t="shared" si="35"/>
        <v>43363.208333333328</v>
      </c>
      <c r="P548" t="b">
        <v>0</v>
      </c>
      <c r="Q548" t="b">
        <v>1</v>
      </c>
      <c r="R548" t="s">
        <v>33</v>
      </c>
      <c r="S548" t="s">
        <v>2034</v>
      </c>
      <c r="T548" t="s">
        <v>2035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4"/>
        <v>42029.25</v>
      </c>
      <c r="O549" s="6">
        <f t="shared" si="35"/>
        <v>42041.25</v>
      </c>
      <c r="P549" t="b">
        <v>0</v>
      </c>
      <c r="Q549" t="b">
        <v>0</v>
      </c>
      <c r="R549" t="s">
        <v>53</v>
      </c>
      <c r="S549" t="s">
        <v>2036</v>
      </c>
      <c r="T549" t="s">
        <v>2039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3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4"/>
        <v>42461.208333333328</v>
      </c>
      <c r="O550" s="6">
        <f t="shared" si="35"/>
        <v>42474.208333333328</v>
      </c>
      <c r="P550" t="b">
        <v>0</v>
      </c>
      <c r="Q550" t="b">
        <v>0</v>
      </c>
      <c r="R550" t="s">
        <v>33</v>
      </c>
      <c r="S550" t="s">
        <v>2034</v>
      </c>
      <c r="T550" t="s">
        <v>2035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3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4"/>
        <v>41422.208333333336</v>
      </c>
      <c r="O551" s="6">
        <f t="shared" si="35"/>
        <v>41431.208333333336</v>
      </c>
      <c r="P551" t="b">
        <v>0</v>
      </c>
      <c r="Q551" t="b">
        <v>0</v>
      </c>
      <c r="R551" t="s">
        <v>65</v>
      </c>
      <c r="S551" t="s">
        <v>2032</v>
      </c>
      <c r="T551" t="s">
        <v>2041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4"/>
        <v>40968.25</v>
      </c>
      <c r="O552" s="6">
        <f t="shared" si="35"/>
        <v>40989.208333333336</v>
      </c>
      <c r="P552" t="b">
        <v>0</v>
      </c>
      <c r="Q552" t="b">
        <v>0</v>
      </c>
      <c r="R552" t="s">
        <v>60</v>
      </c>
      <c r="S552" t="s">
        <v>2030</v>
      </c>
      <c r="T552" t="s">
        <v>2040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3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4"/>
        <v>41993.25</v>
      </c>
      <c r="O553" s="6">
        <f t="shared" si="35"/>
        <v>42033.25</v>
      </c>
      <c r="P553" t="b">
        <v>0</v>
      </c>
      <c r="Q553" t="b">
        <v>1</v>
      </c>
      <c r="R553" t="s">
        <v>28</v>
      </c>
      <c r="S553" t="s">
        <v>2032</v>
      </c>
      <c r="T553" t="s">
        <v>2033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3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4"/>
        <v>42700.25</v>
      </c>
      <c r="O554" s="6">
        <f t="shared" si="35"/>
        <v>42702.25</v>
      </c>
      <c r="P554" t="b">
        <v>0</v>
      </c>
      <c r="Q554" t="b">
        <v>0</v>
      </c>
      <c r="R554" t="s">
        <v>33</v>
      </c>
      <c r="S554" t="s">
        <v>2034</v>
      </c>
      <c r="T554" t="s">
        <v>2035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3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4"/>
        <v>40545.25</v>
      </c>
      <c r="O555" s="6">
        <f t="shared" si="35"/>
        <v>40546.25</v>
      </c>
      <c r="P555" t="b">
        <v>0</v>
      </c>
      <c r="Q555" t="b">
        <v>0</v>
      </c>
      <c r="R555" t="s">
        <v>23</v>
      </c>
      <c r="S555" t="s">
        <v>2030</v>
      </c>
      <c r="T555" t="s">
        <v>2031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3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4"/>
        <v>42723.25</v>
      </c>
      <c r="O556" s="6">
        <f t="shared" si="35"/>
        <v>42729.25</v>
      </c>
      <c r="P556" t="b">
        <v>0</v>
      </c>
      <c r="Q556" t="b">
        <v>0</v>
      </c>
      <c r="R556" t="s">
        <v>60</v>
      </c>
      <c r="S556" t="s">
        <v>2030</v>
      </c>
      <c r="T556" t="s">
        <v>2040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3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4"/>
        <v>41731.208333333336</v>
      </c>
      <c r="O557" s="6">
        <f t="shared" si="35"/>
        <v>41762.208333333336</v>
      </c>
      <c r="P557" t="b">
        <v>0</v>
      </c>
      <c r="Q557" t="b">
        <v>0</v>
      </c>
      <c r="R557" t="s">
        <v>23</v>
      </c>
      <c r="S557" t="s">
        <v>2030</v>
      </c>
      <c r="T557" t="s">
        <v>2031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3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4"/>
        <v>40792.208333333336</v>
      </c>
      <c r="O558" s="6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2042</v>
      </c>
      <c r="T558" t="s">
        <v>2054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3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4"/>
        <v>42279.208333333328</v>
      </c>
      <c r="O559" s="6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2036</v>
      </c>
      <c r="T559" t="s">
        <v>2058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3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4"/>
        <v>42424.25</v>
      </c>
      <c r="O560" s="6">
        <f t="shared" si="35"/>
        <v>42467.208333333328</v>
      </c>
      <c r="P560" t="b">
        <v>0</v>
      </c>
      <c r="Q560" t="b">
        <v>0</v>
      </c>
      <c r="R560" t="s">
        <v>33</v>
      </c>
      <c r="S560" t="s">
        <v>2034</v>
      </c>
      <c r="T560" t="s">
        <v>2035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3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4"/>
        <v>42584.208333333328</v>
      </c>
      <c r="O561" s="6">
        <f t="shared" si="35"/>
        <v>42591.208333333328</v>
      </c>
      <c r="P561" t="b">
        <v>0</v>
      </c>
      <c r="Q561" t="b">
        <v>0</v>
      </c>
      <c r="R561" t="s">
        <v>33</v>
      </c>
      <c r="S561" t="s">
        <v>2034</v>
      </c>
      <c r="T561" t="s">
        <v>2035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3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4"/>
        <v>40865.25</v>
      </c>
      <c r="O562" s="6">
        <f t="shared" si="35"/>
        <v>40905.25</v>
      </c>
      <c r="P562" t="b">
        <v>0</v>
      </c>
      <c r="Q562" t="b">
        <v>0</v>
      </c>
      <c r="R562" t="s">
        <v>71</v>
      </c>
      <c r="S562" t="s">
        <v>2036</v>
      </c>
      <c r="T562" t="s">
        <v>2044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3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4"/>
        <v>40833.208333333336</v>
      </c>
      <c r="O563" s="6">
        <f t="shared" si="35"/>
        <v>40835.208333333336</v>
      </c>
      <c r="P563" t="b">
        <v>0</v>
      </c>
      <c r="Q563" t="b">
        <v>0</v>
      </c>
      <c r="R563" t="s">
        <v>33</v>
      </c>
      <c r="S563" t="s">
        <v>2034</v>
      </c>
      <c r="T563" t="s">
        <v>2035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3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4"/>
        <v>43536.208333333328</v>
      </c>
      <c r="O564" s="6">
        <f t="shared" si="35"/>
        <v>43538.208333333328</v>
      </c>
      <c r="P564" t="b">
        <v>0</v>
      </c>
      <c r="Q564" t="b">
        <v>0</v>
      </c>
      <c r="R564" t="s">
        <v>23</v>
      </c>
      <c r="S564" t="s">
        <v>2030</v>
      </c>
      <c r="T564" t="s">
        <v>2031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3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4"/>
        <v>43417.25</v>
      </c>
      <c r="O565" s="6">
        <f t="shared" si="35"/>
        <v>43437.25</v>
      </c>
      <c r="P565" t="b">
        <v>0</v>
      </c>
      <c r="Q565" t="b">
        <v>0</v>
      </c>
      <c r="R565" t="s">
        <v>42</v>
      </c>
      <c r="S565" t="s">
        <v>2036</v>
      </c>
      <c r="T565" t="s">
        <v>2037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4"/>
        <v>42078.208333333328</v>
      </c>
      <c r="O566" s="6">
        <f t="shared" si="35"/>
        <v>42086.208333333328</v>
      </c>
      <c r="P566" t="b">
        <v>0</v>
      </c>
      <c r="Q566" t="b">
        <v>0</v>
      </c>
      <c r="R566" t="s">
        <v>33</v>
      </c>
      <c r="S566" t="s">
        <v>2034</v>
      </c>
      <c r="T566" t="s">
        <v>2035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3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4"/>
        <v>40862.25</v>
      </c>
      <c r="O567" s="6">
        <f t="shared" si="35"/>
        <v>40882.25</v>
      </c>
      <c r="P567" t="b">
        <v>0</v>
      </c>
      <c r="Q567" t="b">
        <v>0</v>
      </c>
      <c r="R567" t="s">
        <v>33</v>
      </c>
      <c r="S567" t="s">
        <v>2034</v>
      </c>
      <c r="T567" t="s">
        <v>2035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3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4"/>
        <v>42424.25</v>
      </c>
      <c r="O568" s="6">
        <f t="shared" si="35"/>
        <v>42447.208333333328</v>
      </c>
      <c r="P568" t="b">
        <v>0</v>
      </c>
      <c r="Q568" t="b">
        <v>1</v>
      </c>
      <c r="R568" t="s">
        <v>50</v>
      </c>
      <c r="S568" t="s">
        <v>2030</v>
      </c>
      <c r="T568" t="s">
        <v>2038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3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4"/>
        <v>41830.208333333336</v>
      </c>
      <c r="O569" s="6">
        <f t="shared" si="35"/>
        <v>41832.208333333336</v>
      </c>
      <c r="P569" t="b">
        <v>0</v>
      </c>
      <c r="Q569" t="b">
        <v>0</v>
      </c>
      <c r="R569" t="s">
        <v>23</v>
      </c>
      <c r="S569" t="s">
        <v>2030</v>
      </c>
      <c r="T569" t="s">
        <v>2031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3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4"/>
        <v>40374.208333333336</v>
      </c>
      <c r="O570" s="6">
        <f t="shared" si="35"/>
        <v>40419.208333333336</v>
      </c>
      <c r="P570" t="b">
        <v>0</v>
      </c>
      <c r="Q570" t="b">
        <v>0</v>
      </c>
      <c r="R570" t="s">
        <v>33</v>
      </c>
      <c r="S570" t="s">
        <v>2034</v>
      </c>
      <c r="T570" t="s">
        <v>2035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4"/>
        <v>40554.25</v>
      </c>
      <c r="O571" s="6">
        <f t="shared" si="35"/>
        <v>40566.25</v>
      </c>
      <c r="P571" t="b">
        <v>0</v>
      </c>
      <c r="Q571" t="b">
        <v>0</v>
      </c>
      <c r="R571" t="s">
        <v>71</v>
      </c>
      <c r="S571" t="s">
        <v>2036</v>
      </c>
      <c r="T571" t="s">
        <v>2044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3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4"/>
        <v>41993.25</v>
      </c>
      <c r="O572" s="6">
        <f t="shared" si="35"/>
        <v>41999.25</v>
      </c>
      <c r="P572" t="b">
        <v>0</v>
      </c>
      <c r="Q572" t="b">
        <v>1</v>
      </c>
      <c r="R572" t="s">
        <v>23</v>
      </c>
      <c r="S572" t="s">
        <v>2030</v>
      </c>
      <c r="T572" t="s">
        <v>2031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4"/>
        <v>42174.208333333328</v>
      </c>
      <c r="O573" s="6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2036</v>
      </c>
      <c r="T573" t="s">
        <v>2047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3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4"/>
        <v>42275.208333333328</v>
      </c>
      <c r="O574" s="6">
        <f t="shared" si="35"/>
        <v>42291.208333333328</v>
      </c>
      <c r="P574" t="b">
        <v>0</v>
      </c>
      <c r="Q574" t="b">
        <v>1</v>
      </c>
      <c r="R574" t="s">
        <v>23</v>
      </c>
      <c r="S574" t="s">
        <v>2030</v>
      </c>
      <c r="T574" t="s">
        <v>2031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3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4"/>
        <v>41761.208333333336</v>
      </c>
      <c r="O575" s="6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2059</v>
      </c>
      <c r="T575" t="s">
        <v>2060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3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4"/>
        <v>43806.25</v>
      </c>
      <c r="O576" s="6">
        <f t="shared" si="35"/>
        <v>43816.25</v>
      </c>
      <c r="P576" t="b">
        <v>0</v>
      </c>
      <c r="Q576" t="b">
        <v>1</v>
      </c>
      <c r="R576" t="s">
        <v>17</v>
      </c>
      <c r="S576" t="s">
        <v>2028</v>
      </c>
      <c r="T576" t="s">
        <v>2029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3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4"/>
        <v>41779.208333333336</v>
      </c>
      <c r="O577" s="6">
        <f t="shared" si="35"/>
        <v>41782.208333333336</v>
      </c>
      <c r="P577" t="b">
        <v>0</v>
      </c>
      <c r="Q577" t="b">
        <v>1</v>
      </c>
      <c r="R577" t="s">
        <v>33</v>
      </c>
      <c r="S577" t="s">
        <v>2034</v>
      </c>
      <c r="T577" t="s">
        <v>2035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3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4"/>
        <v>43040.208333333328</v>
      </c>
      <c r="O578" s="6">
        <f t="shared" si="35"/>
        <v>43057.25</v>
      </c>
      <c r="P578" t="b">
        <v>0</v>
      </c>
      <c r="Q578" t="b">
        <v>0</v>
      </c>
      <c r="R578" t="s">
        <v>33</v>
      </c>
      <c r="S578" t="s">
        <v>2034</v>
      </c>
      <c r="T578" t="s">
        <v>2035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t="s">
        <v>74</v>
      </c>
      <c r="H579">
        <v>37</v>
      </c>
      <c r="I579">
        <f t="shared" ref="I579:I642" si="37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8">(L579/60)/60/24+DATE(1970,1,1)</f>
        <v>40613.25</v>
      </c>
      <c r="O579" s="6">
        <f t="shared" ref="O579:O642" si="39">(M579/60)/60/24+DATE(1970,1,1)</f>
        <v>40639.208333333336</v>
      </c>
      <c r="P579" t="b">
        <v>0</v>
      </c>
      <c r="Q579" t="b">
        <v>0</v>
      </c>
      <c r="R579" t="s">
        <v>159</v>
      </c>
      <c r="S579" t="s">
        <v>2030</v>
      </c>
      <c r="T579" t="s">
        <v>2053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si="37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8"/>
        <v>40878.25</v>
      </c>
      <c r="O580" s="6">
        <f t="shared" si="39"/>
        <v>40881.25</v>
      </c>
      <c r="P580" t="b">
        <v>0</v>
      </c>
      <c r="Q580" t="b">
        <v>0</v>
      </c>
      <c r="R580" t="s">
        <v>474</v>
      </c>
      <c r="S580" t="s">
        <v>2036</v>
      </c>
      <c r="T580" t="s">
        <v>2058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7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8"/>
        <v>40762.208333333336</v>
      </c>
      <c r="O581" s="6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2030</v>
      </c>
      <c r="T581" t="s">
        <v>2053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7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8"/>
        <v>41696.25</v>
      </c>
      <c r="O582" s="6">
        <f t="shared" si="39"/>
        <v>41704.25</v>
      </c>
      <c r="P582" t="b">
        <v>0</v>
      </c>
      <c r="Q582" t="b">
        <v>0</v>
      </c>
      <c r="R582" t="s">
        <v>33</v>
      </c>
      <c r="S582" t="s">
        <v>2034</v>
      </c>
      <c r="T582" t="s">
        <v>2035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7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8"/>
        <v>40662.208333333336</v>
      </c>
      <c r="O583" s="6">
        <f t="shared" si="39"/>
        <v>40677.208333333336</v>
      </c>
      <c r="P583" t="b">
        <v>0</v>
      </c>
      <c r="Q583" t="b">
        <v>0</v>
      </c>
      <c r="R583" t="s">
        <v>28</v>
      </c>
      <c r="S583" t="s">
        <v>2032</v>
      </c>
      <c r="T583" t="s">
        <v>2033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7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8"/>
        <v>42165.208333333328</v>
      </c>
      <c r="O584" s="6">
        <f t="shared" si="39"/>
        <v>42170.208333333328</v>
      </c>
      <c r="P584" t="b">
        <v>0</v>
      </c>
      <c r="Q584" t="b">
        <v>1</v>
      </c>
      <c r="R584" t="s">
        <v>89</v>
      </c>
      <c r="S584" t="s">
        <v>2045</v>
      </c>
      <c r="T584" t="s">
        <v>2046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7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8"/>
        <v>40959.25</v>
      </c>
      <c r="O585" s="6">
        <f t="shared" si="39"/>
        <v>40976.25</v>
      </c>
      <c r="P585" t="b">
        <v>0</v>
      </c>
      <c r="Q585" t="b">
        <v>0</v>
      </c>
      <c r="R585" t="s">
        <v>42</v>
      </c>
      <c r="S585" t="s">
        <v>2036</v>
      </c>
      <c r="T585" t="s">
        <v>2037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7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8"/>
        <v>41024.208333333336</v>
      </c>
      <c r="O586" s="6">
        <f t="shared" si="39"/>
        <v>41038.208333333336</v>
      </c>
      <c r="P586" t="b">
        <v>0</v>
      </c>
      <c r="Q586" t="b">
        <v>0</v>
      </c>
      <c r="R586" t="s">
        <v>28</v>
      </c>
      <c r="S586" t="s">
        <v>2032</v>
      </c>
      <c r="T586" t="s">
        <v>2033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7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8"/>
        <v>40255.208333333336</v>
      </c>
      <c r="O587" s="6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2042</v>
      </c>
      <c r="T587" t="s">
        <v>2054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7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8"/>
        <v>40499.25</v>
      </c>
      <c r="O588" s="6">
        <f t="shared" si="39"/>
        <v>40518.25</v>
      </c>
      <c r="P588" t="b">
        <v>0</v>
      </c>
      <c r="Q588" t="b">
        <v>0</v>
      </c>
      <c r="R588" t="s">
        <v>23</v>
      </c>
      <c r="S588" t="s">
        <v>2030</v>
      </c>
      <c r="T588" t="s">
        <v>2031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7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8"/>
        <v>43484.25</v>
      </c>
      <c r="O589" s="6">
        <f t="shared" si="39"/>
        <v>43536.208333333328</v>
      </c>
      <c r="P589" t="b">
        <v>0</v>
      </c>
      <c r="Q589" t="b">
        <v>1</v>
      </c>
      <c r="R589" t="s">
        <v>17</v>
      </c>
      <c r="S589" t="s">
        <v>2028</v>
      </c>
      <c r="T589" t="s">
        <v>2029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7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8"/>
        <v>40262.208333333336</v>
      </c>
      <c r="O590" s="6">
        <f t="shared" si="39"/>
        <v>40293.208333333336</v>
      </c>
      <c r="P590" t="b">
        <v>0</v>
      </c>
      <c r="Q590" t="b">
        <v>0</v>
      </c>
      <c r="R590" t="s">
        <v>33</v>
      </c>
      <c r="S590" t="s">
        <v>2034</v>
      </c>
      <c r="T590" t="s">
        <v>2035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7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8"/>
        <v>42190.208333333328</v>
      </c>
      <c r="O591" s="6">
        <f t="shared" si="39"/>
        <v>42197.208333333328</v>
      </c>
      <c r="P591" t="b">
        <v>0</v>
      </c>
      <c r="Q591" t="b">
        <v>0</v>
      </c>
      <c r="R591" t="s">
        <v>42</v>
      </c>
      <c r="S591" t="s">
        <v>2036</v>
      </c>
      <c r="T591" t="s">
        <v>2037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7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8"/>
        <v>41994.25</v>
      </c>
      <c r="O592" s="6">
        <f t="shared" si="39"/>
        <v>42005.25</v>
      </c>
      <c r="P592" t="b">
        <v>0</v>
      </c>
      <c r="Q592" t="b">
        <v>0</v>
      </c>
      <c r="R592" t="s">
        <v>133</v>
      </c>
      <c r="S592" t="s">
        <v>2042</v>
      </c>
      <c r="T592" t="s">
        <v>2051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7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8"/>
        <v>40373.208333333336</v>
      </c>
      <c r="O593" s="6">
        <f t="shared" si="39"/>
        <v>40383.208333333336</v>
      </c>
      <c r="P593" t="b">
        <v>0</v>
      </c>
      <c r="Q593" t="b">
        <v>0</v>
      </c>
      <c r="R593" t="s">
        <v>89</v>
      </c>
      <c r="S593" t="s">
        <v>2045</v>
      </c>
      <c r="T593" t="s">
        <v>2046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7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8"/>
        <v>41789.208333333336</v>
      </c>
      <c r="O594" s="6">
        <f t="shared" si="39"/>
        <v>41798.208333333336</v>
      </c>
      <c r="P594" t="b">
        <v>0</v>
      </c>
      <c r="Q594" t="b">
        <v>0</v>
      </c>
      <c r="R594" t="s">
        <v>33</v>
      </c>
      <c r="S594" t="s">
        <v>2034</v>
      </c>
      <c r="T594" t="s">
        <v>2035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7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8"/>
        <v>41724.208333333336</v>
      </c>
      <c r="O595" s="6">
        <f t="shared" si="39"/>
        <v>41737.208333333336</v>
      </c>
      <c r="P595" t="b">
        <v>0</v>
      </c>
      <c r="Q595" t="b">
        <v>0</v>
      </c>
      <c r="R595" t="s">
        <v>71</v>
      </c>
      <c r="S595" t="s">
        <v>2036</v>
      </c>
      <c r="T595" t="s">
        <v>2044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7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8"/>
        <v>42548.208333333328</v>
      </c>
      <c r="O596" s="6">
        <f t="shared" si="39"/>
        <v>42551.208333333328</v>
      </c>
      <c r="P596" t="b">
        <v>0</v>
      </c>
      <c r="Q596" t="b">
        <v>1</v>
      </c>
      <c r="R596" t="s">
        <v>33</v>
      </c>
      <c r="S596" t="s">
        <v>2034</v>
      </c>
      <c r="T596" t="s">
        <v>2035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7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8"/>
        <v>40253.208333333336</v>
      </c>
      <c r="O597" s="6">
        <f t="shared" si="39"/>
        <v>40274.208333333336</v>
      </c>
      <c r="P597" t="b">
        <v>0</v>
      </c>
      <c r="Q597" t="b">
        <v>1</v>
      </c>
      <c r="R597" t="s">
        <v>33</v>
      </c>
      <c r="S597" t="s">
        <v>2034</v>
      </c>
      <c r="T597" t="s">
        <v>2035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7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8"/>
        <v>42434.25</v>
      </c>
      <c r="O598" s="6">
        <f t="shared" si="39"/>
        <v>42441.25</v>
      </c>
      <c r="P598" t="b">
        <v>0</v>
      </c>
      <c r="Q598" t="b">
        <v>1</v>
      </c>
      <c r="R598" t="s">
        <v>53</v>
      </c>
      <c r="S598" t="s">
        <v>2036</v>
      </c>
      <c r="T598" t="s">
        <v>2039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7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8"/>
        <v>43786.25</v>
      </c>
      <c r="O599" s="6">
        <f t="shared" si="39"/>
        <v>43804.25</v>
      </c>
      <c r="P599" t="b">
        <v>0</v>
      </c>
      <c r="Q599" t="b">
        <v>0</v>
      </c>
      <c r="R599" t="s">
        <v>33</v>
      </c>
      <c r="S599" t="s">
        <v>2034</v>
      </c>
      <c r="T599" t="s">
        <v>2035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7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8"/>
        <v>40344.208333333336</v>
      </c>
      <c r="O600" s="6">
        <f t="shared" si="39"/>
        <v>40373.208333333336</v>
      </c>
      <c r="P600" t="b">
        <v>0</v>
      </c>
      <c r="Q600" t="b">
        <v>0</v>
      </c>
      <c r="R600" t="s">
        <v>23</v>
      </c>
      <c r="S600" t="s">
        <v>2030</v>
      </c>
      <c r="T600" t="s">
        <v>2031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7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8"/>
        <v>42047.25</v>
      </c>
      <c r="O601" s="6">
        <f t="shared" si="39"/>
        <v>42055.25</v>
      </c>
      <c r="P601" t="b">
        <v>0</v>
      </c>
      <c r="Q601" t="b">
        <v>0</v>
      </c>
      <c r="R601" t="s">
        <v>42</v>
      </c>
      <c r="S601" t="s">
        <v>2036</v>
      </c>
      <c r="T601" t="s">
        <v>2037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8"/>
        <v>41485.208333333336</v>
      </c>
      <c r="O602" s="6">
        <f t="shared" si="39"/>
        <v>41497.208333333336</v>
      </c>
      <c r="P602" t="b">
        <v>0</v>
      </c>
      <c r="Q602" t="b">
        <v>0</v>
      </c>
      <c r="R602" t="s">
        <v>17</v>
      </c>
      <c r="S602" t="s">
        <v>2028</v>
      </c>
      <c r="T602" t="s">
        <v>2029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7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8"/>
        <v>41789.208333333336</v>
      </c>
      <c r="O603" s="6">
        <f t="shared" si="39"/>
        <v>41806.208333333336</v>
      </c>
      <c r="P603" t="b">
        <v>1</v>
      </c>
      <c r="Q603" t="b">
        <v>0</v>
      </c>
      <c r="R603" t="s">
        <v>65</v>
      </c>
      <c r="S603" t="s">
        <v>2032</v>
      </c>
      <c r="T603" t="s">
        <v>2041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7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8"/>
        <v>42160.208333333328</v>
      </c>
      <c r="O604" s="6">
        <f t="shared" si="39"/>
        <v>42171.208333333328</v>
      </c>
      <c r="P604" t="b">
        <v>0</v>
      </c>
      <c r="Q604" t="b">
        <v>0</v>
      </c>
      <c r="R604" t="s">
        <v>33</v>
      </c>
      <c r="S604" t="s">
        <v>2034</v>
      </c>
      <c r="T604" t="s">
        <v>2035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7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8"/>
        <v>43573.208333333328</v>
      </c>
      <c r="O605" s="6">
        <f t="shared" si="39"/>
        <v>43600.208333333328</v>
      </c>
      <c r="P605" t="b">
        <v>0</v>
      </c>
      <c r="Q605" t="b">
        <v>0</v>
      </c>
      <c r="R605" t="s">
        <v>33</v>
      </c>
      <c r="S605" t="s">
        <v>2034</v>
      </c>
      <c r="T605" t="s">
        <v>2035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7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8"/>
        <v>40565.25</v>
      </c>
      <c r="O606" s="6">
        <f t="shared" si="39"/>
        <v>40586.25</v>
      </c>
      <c r="P606" t="b">
        <v>0</v>
      </c>
      <c r="Q606" t="b">
        <v>0</v>
      </c>
      <c r="R606" t="s">
        <v>33</v>
      </c>
      <c r="S606" t="s">
        <v>2034</v>
      </c>
      <c r="T606" t="s">
        <v>2035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7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8"/>
        <v>42280.208333333328</v>
      </c>
      <c r="O607" s="6">
        <f t="shared" si="39"/>
        <v>42321.25</v>
      </c>
      <c r="P607" t="b">
        <v>0</v>
      </c>
      <c r="Q607" t="b">
        <v>0</v>
      </c>
      <c r="R607" t="s">
        <v>68</v>
      </c>
      <c r="S607" t="s">
        <v>2042</v>
      </c>
      <c r="T607" t="s">
        <v>2043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7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8"/>
        <v>42436.25</v>
      </c>
      <c r="O608" s="6">
        <f t="shared" si="39"/>
        <v>42447.208333333328</v>
      </c>
      <c r="P608" t="b">
        <v>0</v>
      </c>
      <c r="Q608" t="b">
        <v>0</v>
      </c>
      <c r="R608" t="s">
        <v>23</v>
      </c>
      <c r="S608" t="s">
        <v>2030</v>
      </c>
      <c r="T608" t="s">
        <v>2031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7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8"/>
        <v>41721.208333333336</v>
      </c>
      <c r="O609" s="6">
        <f t="shared" si="39"/>
        <v>41723.208333333336</v>
      </c>
      <c r="P609" t="b">
        <v>0</v>
      </c>
      <c r="Q609" t="b">
        <v>0</v>
      </c>
      <c r="R609" t="s">
        <v>17</v>
      </c>
      <c r="S609" t="s">
        <v>2028</v>
      </c>
      <c r="T609" t="s">
        <v>2029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7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8"/>
        <v>43530.25</v>
      </c>
      <c r="O610" s="6">
        <f t="shared" si="39"/>
        <v>43534.25</v>
      </c>
      <c r="P610" t="b">
        <v>0</v>
      </c>
      <c r="Q610" t="b">
        <v>1</v>
      </c>
      <c r="R610" t="s">
        <v>159</v>
      </c>
      <c r="S610" t="s">
        <v>2030</v>
      </c>
      <c r="T610" t="s">
        <v>2053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7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8"/>
        <v>43481.25</v>
      </c>
      <c r="O611" s="6">
        <f t="shared" si="39"/>
        <v>43498.25</v>
      </c>
      <c r="P611" t="b">
        <v>0</v>
      </c>
      <c r="Q611" t="b">
        <v>0</v>
      </c>
      <c r="R611" t="s">
        <v>474</v>
      </c>
      <c r="S611" t="s">
        <v>2036</v>
      </c>
      <c r="T611" t="s">
        <v>2058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7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8"/>
        <v>41259.25</v>
      </c>
      <c r="O612" s="6">
        <f t="shared" si="39"/>
        <v>41273.25</v>
      </c>
      <c r="P612" t="b">
        <v>0</v>
      </c>
      <c r="Q612" t="b">
        <v>0</v>
      </c>
      <c r="R612" t="s">
        <v>33</v>
      </c>
      <c r="S612" t="s">
        <v>2034</v>
      </c>
      <c r="T612" t="s">
        <v>2035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7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8"/>
        <v>41480.208333333336</v>
      </c>
      <c r="O613" s="6">
        <f t="shared" si="39"/>
        <v>41492.208333333336</v>
      </c>
      <c r="P613" t="b">
        <v>0</v>
      </c>
      <c r="Q613" t="b">
        <v>0</v>
      </c>
      <c r="R613" t="s">
        <v>33</v>
      </c>
      <c r="S613" t="s">
        <v>2034</v>
      </c>
      <c r="T613" t="s">
        <v>2035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7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8"/>
        <v>40474.208333333336</v>
      </c>
      <c r="O614" s="6">
        <f t="shared" si="39"/>
        <v>40497.25</v>
      </c>
      <c r="P614" t="b">
        <v>0</v>
      </c>
      <c r="Q614" t="b">
        <v>0</v>
      </c>
      <c r="R614" t="s">
        <v>50</v>
      </c>
      <c r="S614" t="s">
        <v>2030</v>
      </c>
      <c r="T614" t="s">
        <v>2038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7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8"/>
        <v>42973.208333333328</v>
      </c>
      <c r="O615" s="6">
        <f t="shared" si="39"/>
        <v>42982.208333333328</v>
      </c>
      <c r="P615" t="b">
        <v>0</v>
      </c>
      <c r="Q615" t="b">
        <v>0</v>
      </c>
      <c r="R615" t="s">
        <v>33</v>
      </c>
      <c r="S615" t="s">
        <v>2034</v>
      </c>
      <c r="T615" t="s">
        <v>2035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7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8"/>
        <v>42746.25</v>
      </c>
      <c r="O616" s="6">
        <f t="shared" si="39"/>
        <v>42764.25</v>
      </c>
      <c r="P616" t="b">
        <v>0</v>
      </c>
      <c r="Q616" t="b">
        <v>0</v>
      </c>
      <c r="R616" t="s">
        <v>33</v>
      </c>
      <c r="S616" t="s">
        <v>2034</v>
      </c>
      <c r="T616" t="s">
        <v>2035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7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8"/>
        <v>42489.208333333328</v>
      </c>
      <c r="O617" s="6">
        <f t="shared" si="39"/>
        <v>42499.208333333328</v>
      </c>
      <c r="P617" t="b">
        <v>0</v>
      </c>
      <c r="Q617" t="b">
        <v>0</v>
      </c>
      <c r="R617" t="s">
        <v>33</v>
      </c>
      <c r="S617" t="s">
        <v>2034</v>
      </c>
      <c r="T617" t="s">
        <v>2035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7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8"/>
        <v>41537.208333333336</v>
      </c>
      <c r="O618" s="6">
        <f t="shared" si="39"/>
        <v>41538.208333333336</v>
      </c>
      <c r="P618" t="b">
        <v>0</v>
      </c>
      <c r="Q618" t="b">
        <v>1</v>
      </c>
      <c r="R618" t="s">
        <v>60</v>
      </c>
      <c r="S618" t="s">
        <v>2030</v>
      </c>
      <c r="T618" t="s">
        <v>2040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7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8"/>
        <v>41794.208333333336</v>
      </c>
      <c r="O619" s="6">
        <f t="shared" si="39"/>
        <v>41804.208333333336</v>
      </c>
      <c r="P619" t="b">
        <v>0</v>
      </c>
      <c r="Q619" t="b">
        <v>0</v>
      </c>
      <c r="R619" t="s">
        <v>33</v>
      </c>
      <c r="S619" t="s">
        <v>2034</v>
      </c>
      <c r="T619" t="s">
        <v>2035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7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8"/>
        <v>41396.208333333336</v>
      </c>
      <c r="O620" s="6">
        <f t="shared" si="39"/>
        <v>41417.208333333336</v>
      </c>
      <c r="P620" t="b">
        <v>0</v>
      </c>
      <c r="Q620" t="b">
        <v>0</v>
      </c>
      <c r="R620" t="s">
        <v>68</v>
      </c>
      <c r="S620" t="s">
        <v>2042</v>
      </c>
      <c r="T620" t="s">
        <v>2043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7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8"/>
        <v>40669.208333333336</v>
      </c>
      <c r="O621" s="6">
        <f t="shared" si="39"/>
        <v>40670.208333333336</v>
      </c>
      <c r="P621" t="b">
        <v>1</v>
      </c>
      <c r="Q621" t="b">
        <v>1</v>
      </c>
      <c r="R621" t="s">
        <v>33</v>
      </c>
      <c r="S621" t="s">
        <v>2034</v>
      </c>
      <c r="T621" t="s">
        <v>2035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7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8"/>
        <v>42559.208333333328</v>
      </c>
      <c r="O622" s="6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2049</v>
      </c>
      <c r="T622" t="s">
        <v>2050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7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8"/>
        <v>42626.208333333328</v>
      </c>
      <c r="O623" s="6">
        <f t="shared" si="39"/>
        <v>42631.208333333328</v>
      </c>
      <c r="P623" t="b">
        <v>0</v>
      </c>
      <c r="Q623" t="b">
        <v>0</v>
      </c>
      <c r="R623" t="s">
        <v>33</v>
      </c>
      <c r="S623" t="s">
        <v>2034</v>
      </c>
      <c r="T623" t="s">
        <v>2035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7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8"/>
        <v>43205.208333333328</v>
      </c>
      <c r="O624" s="6">
        <f t="shared" si="39"/>
        <v>43231.208333333328</v>
      </c>
      <c r="P624" t="b">
        <v>0</v>
      </c>
      <c r="Q624" t="b">
        <v>0</v>
      </c>
      <c r="R624" t="s">
        <v>60</v>
      </c>
      <c r="S624" t="s">
        <v>2030</v>
      </c>
      <c r="T624" t="s">
        <v>2040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7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8"/>
        <v>42201.208333333328</v>
      </c>
      <c r="O625" s="6">
        <f t="shared" si="39"/>
        <v>42206.208333333328</v>
      </c>
      <c r="P625" t="b">
        <v>0</v>
      </c>
      <c r="Q625" t="b">
        <v>0</v>
      </c>
      <c r="R625" t="s">
        <v>33</v>
      </c>
      <c r="S625" t="s">
        <v>2034</v>
      </c>
      <c r="T625" t="s">
        <v>2035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7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8"/>
        <v>42029.25</v>
      </c>
      <c r="O626" s="6">
        <f t="shared" si="39"/>
        <v>42035.25</v>
      </c>
      <c r="P626" t="b">
        <v>0</v>
      </c>
      <c r="Q626" t="b">
        <v>0</v>
      </c>
      <c r="R626" t="s">
        <v>122</v>
      </c>
      <c r="S626" t="s">
        <v>2049</v>
      </c>
      <c r="T626" t="s">
        <v>2050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7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8"/>
        <v>43857.25</v>
      </c>
      <c r="O627" s="6">
        <f t="shared" si="39"/>
        <v>43871.25</v>
      </c>
      <c r="P627" t="b">
        <v>0</v>
      </c>
      <c r="Q627" t="b">
        <v>0</v>
      </c>
      <c r="R627" t="s">
        <v>33</v>
      </c>
      <c r="S627" t="s">
        <v>2034</v>
      </c>
      <c r="T627" t="s">
        <v>2035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7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8"/>
        <v>40449.208333333336</v>
      </c>
      <c r="O628" s="6">
        <f t="shared" si="39"/>
        <v>40458.208333333336</v>
      </c>
      <c r="P628" t="b">
        <v>0</v>
      </c>
      <c r="Q628" t="b">
        <v>1</v>
      </c>
      <c r="R628" t="s">
        <v>33</v>
      </c>
      <c r="S628" t="s">
        <v>2034</v>
      </c>
      <c r="T628" t="s">
        <v>2035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7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8"/>
        <v>40345.208333333336</v>
      </c>
      <c r="O629" s="6">
        <f t="shared" si="39"/>
        <v>40369.208333333336</v>
      </c>
      <c r="P629" t="b">
        <v>1</v>
      </c>
      <c r="Q629" t="b">
        <v>0</v>
      </c>
      <c r="R629" t="s">
        <v>17</v>
      </c>
      <c r="S629" t="s">
        <v>2028</v>
      </c>
      <c r="T629" t="s">
        <v>2029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7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8"/>
        <v>40455.208333333336</v>
      </c>
      <c r="O630" s="6">
        <f t="shared" si="39"/>
        <v>40458.208333333336</v>
      </c>
      <c r="P630" t="b">
        <v>0</v>
      </c>
      <c r="Q630" t="b">
        <v>0</v>
      </c>
      <c r="R630" t="s">
        <v>60</v>
      </c>
      <c r="S630" t="s">
        <v>2030</v>
      </c>
      <c r="T630" t="s">
        <v>2040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7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8"/>
        <v>42557.208333333328</v>
      </c>
      <c r="O631" s="6">
        <f t="shared" si="39"/>
        <v>42559.208333333328</v>
      </c>
      <c r="P631" t="b">
        <v>0</v>
      </c>
      <c r="Q631" t="b">
        <v>1</v>
      </c>
      <c r="R631" t="s">
        <v>33</v>
      </c>
      <c r="S631" t="s">
        <v>2034</v>
      </c>
      <c r="T631" t="s">
        <v>2035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7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8"/>
        <v>43586.208333333328</v>
      </c>
      <c r="O632" s="6">
        <f t="shared" si="39"/>
        <v>43597.208333333328</v>
      </c>
      <c r="P632" t="b">
        <v>0</v>
      </c>
      <c r="Q632" t="b">
        <v>1</v>
      </c>
      <c r="R632" t="s">
        <v>33</v>
      </c>
      <c r="S632" t="s">
        <v>2034</v>
      </c>
      <c r="T632" t="s">
        <v>2035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7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8"/>
        <v>43550.208333333328</v>
      </c>
      <c r="O633" s="6">
        <f t="shared" si="39"/>
        <v>43554.208333333328</v>
      </c>
      <c r="P633" t="b">
        <v>0</v>
      </c>
      <c r="Q633" t="b">
        <v>0</v>
      </c>
      <c r="R633" t="s">
        <v>33</v>
      </c>
      <c r="S633" t="s">
        <v>2034</v>
      </c>
      <c r="T633" t="s">
        <v>2035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7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8"/>
        <v>41945.208333333336</v>
      </c>
      <c r="O634" s="6">
        <f t="shared" si="39"/>
        <v>41963.25</v>
      </c>
      <c r="P634" t="b">
        <v>0</v>
      </c>
      <c r="Q634" t="b">
        <v>0</v>
      </c>
      <c r="R634" t="s">
        <v>33</v>
      </c>
      <c r="S634" t="s">
        <v>2034</v>
      </c>
      <c r="T634" t="s">
        <v>2035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7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8"/>
        <v>42315.25</v>
      </c>
      <c r="O635" s="6">
        <f t="shared" si="39"/>
        <v>42319.25</v>
      </c>
      <c r="P635" t="b">
        <v>0</v>
      </c>
      <c r="Q635" t="b">
        <v>0</v>
      </c>
      <c r="R635" t="s">
        <v>71</v>
      </c>
      <c r="S635" t="s">
        <v>2036</v>
      </c>
      <c r="T635" t="s">
        <v>2044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7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8"/>
        <v>42819.208333333328</v>
      </c>
      <c r="O636" s="6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2036</v>
      </c>
      <c r="T636" t="s">
        <v>2055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7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8"/>
        <v>41314.25</v>
      </c>
      <c r="O637" s="6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2036</v>
      </c>
      <c r="T637" t="s">
        <v>2055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7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8"/>
        <v>40926.25</v>
      </c>
      <c r="O638" s="6">
        <f t="shared" si="39"/>
        <v>40971.25</v>
      </c>
      <c r="P638" t="b">
        <v>0</v>
      </c>
      <c r="Q638" t="b">
        <v>1</v>
      </c>
      <c r="R638" t="s">
        <v>71</v>
      </c>
      <c r="S638" t="s">
        <v>2036</v>
      </c>
      <c r="T638" t="s">
        <v>2044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7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8"/>
        <v>42688.25</v>
      </c>
      <c r="O639" s="6">
        <f t="shared" si="39"/>
        <v>42696.25</v>
      </c>
      <c r="P639" t="b">
        <v>0</v>
      </c>
      <c r="Q639" t="b">
        <v>0</v>
      </c>
      <c r="R639" t="s">
        <v>33</v>
      </c>
      <c r="S639" t="s">
        <v>2034</v>
      </c>
      <c r="T639" t="s">
        <v>2035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7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8"/>
        <v>40386.208333333336</v>
      </c>
      <c r="O640" s="6">
        <f t="shared" si="39"/>
        <v>40398.208333333336</v>
      </c>
      <c r="P640" t="b">
        <v>0</v>
      </c>
      <c r="Q640" t="b">
        <v>1</v>
      </c>
      <c r="R640" t="s">
        <v>33</v>
      </c>
      <c r="S640" t="s">
        <v>2034</v>
      </c>
      <c r="T640" t="s">
        <v>2035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7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8"/>
        <v>43309.208333333328</v>
      </c>
      <c r="O641" s="6">
        <f t="shared" si="39"/>
        <v>43309.208333333328</v>
      </c>
      <c r="P641" t="b">
        <v>0</v>
      </c>
      <c r="Q641" t="b">
        <v>1</v>
      </c>
      <c r="R641" t="s">
        <v>53</v>
      </c>
      <c r="S641" t="s">
        <v>2036</v>
      </c>
      <c r="T641" t="s">
        <v>2039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7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8"/>
        <v>42387.25</v>
      </c>
      <c r="O642" s="6">
        <f t="shared" si="39"/>
        <v>42390.25</v>
      </c>
      <c r="P642" t="b">
        <v>0</v>
      </c>
      <c r="Q642" t="b">
        <v>0</v>
      </c>
      <c r="R642" t="s">
        <v>33</v>
      </c>
      <c r="S642" t="s">
        <v>2034</v>
      </c>
      <c r="T642" t="s">
        <v>2035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t="s">
        <v>20</v>
      </c>
      <c r="H643">
        <v>194</v>
      </c>
      <c r="I643">
        <f t="shared" ref="I643:I706" si="4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2">(L643/60)/60/24+DATE(1970,1,1)</f>
        <v>42786.25</v>
      </c>
      <c r="O643" s="6">
        <f t="shared" ref="O643:O706" si="43">(M643/60)/60/24+DATE(1970,1,1)</f>
        <v>42814.208333333328</v>
      </c>
      <c r="P643" t="b">
        <v>0</v>
      </c>
      <c r="Q643" t="b">
        <v>0</v>
      </c>
      <c r="R643" t="s">
        <v>33</v>
      </c>
      <c r="S643" t="s">
        <v>2034</v>
      </c>
      <c r="T643" t="s">
        <v>2035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si="4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2"/>
        <v>43451.25</v>
      </c>
      <c r="O644" s="6">
        <f t="shared" si="43"/>
        <v>43460.25</v>
      </c>
      <c r="P644" t="b">
        <v>0</v>
      </c>
      <c r="Q644" t="b">
        <v>0</v>
      </c>
      <c r="R644" t="s">
        <v>65</v>
      </c>
      <c r="S644" t="s">
        <v>2032</v>
      </c>
      <c r="T644" t="s">
        <v>2041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2"/>
        <v>42795.25</v>
      </c>
      <c r="O645" s="6">
        <f t="shared" si="43"/>
        <v>42813.208333333328</v>
      </c>
      <c r="P645" t="b">
        <v>0</v>
      </c>
      <c r="Q645" t="b">
        <v>0</v>
      </c>
      <c r="R645" t="s">
        <v>33</v>
      </c>
      <c r="S645" t="s">
        <v>2034</v>
      </c>
      <c r="T645" t="s">
        <v>2035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2"/>
        <v>43452.25</v>
      </c>
      <c r="O646" s="6">
        <f t="shared" si="43"/>
        <v>43468.25</v>
      </c>
      <c r="P646" t="b">
        <v>0</v>
      </c>
      <c r="Q646" t="b">
        <v>0</v>
      </c>
      <c r="R646" t="s">
        <v>33</v>
      </c>
      <c r="S646" t="s">
        <v>2034</v>
      </c>
      <c r="T646" t="s">
        <v>2035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2"/>
        <v>43369.208333333328</v>
      </c>
      <c r="O647" s="6">
        <f t="shared" si="43"/>
        <v>43390.208333333328</v>
      </c>
      <c r="P647" t="b">
        <v>0</v>
      </c>
      <c r="Q647" t="b">
        <v>1</v>
      </c>
      <c r="R647" t="s">
        <v>23</v>
      </c>
      <c r="S647" t="s">
        <v>2030</v>
      </c>
      <c r="T647" t="s">
        <v>2031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2"/>
        <v>41346.208333333336</v>
      </c>
      <c r="O648" s="6">
        <f t="shared" si="43"/>
        <v>41357.208333333336</v>
      </c>
      <c r="P648" t="b">
        <v>0</v>
      </c>
      <c r="Q648" t="b">
        <v>0</v>
      </c>
      <c r="R648" t="s">
        <v>89</v>
      </c>
      <c r="S648" t="s">
        <v>2045</v>
      </c>
      <c r="T648" t="s">
        <v>2046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2"/>
        <v>43199.208333333328</v>
      </c>
      <c r="O649" s="6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2042</v>
      </c>
      <c r="T649" t="s">
        <v>2054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2"/>
        <v>42922.208333333328</v>
      </c>
      <c r="O650" s="6">
        <f t="shared" si="43"/>
        <v>42940.208333333328</v>
      </c>
      <c r="P650" t="b">
        <v>1</v>
      </c>
      <c r="Q650" t="b">
        <v>0</v>
      </c>
      <c r="R650" t="s">
        <v>17</v>
      </c>
      <c r="S650" t="s">
        <v>2028</v>
      </c>
      <c r="T650" t="s">
        <v>2029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2"/>
        <v>40471.208333333336</v>
      </c>
      <c r="O651" s="6">
        <f t="shared" si="43"/>
        <v>40482.208333333336</v>
      </c>
      <c r="P651" t="b">
        <v>1</v>
      </c>
      <c r="Q651" t="b">
        <v>1</v>
      </c>
      <c r="R651" t="s">
        <v>33</v>
      </c>
      <c r="S651" t="s">
        <v>2034</v>
      </c>
      <c r="T651" t="s">
        <v>2035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2"/>
        <v>41828.208333333336</v>
      </c>
      <c r="O652" s="6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2030</v>
      </c>
      <c r="T652" t="s">
        <v>2053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2"/>
        <v>41692.25</v>
      </c>
      <c r="O653" s="6">
        <f t="shared" si="43"/>
        <v>41707.25</v>
      </c>
      <c r="P653" t="b">
        <v>0</v>
      </c>
      <c r="Q653" t="b">
        <v>0</v>
      </c>
      <c r="R653" t="s">
        <v>100</v>
      </c>
      <c r="S653" t="s">
        <v>2036</v>
      </c>
      <c r="T653" t="s">
        <v>2047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2"/>
        <v>42587.208333333328</v>
      </c>
      <c r="O654" s="6">
        <f t="shared" si="43"/>
        <v>42630.208333333328</v>
      </c>
      <c r="P654" t="b">
        <v>0</v>
      </c>
      <c r="Q654" t="b">
        <v>0</v>
      </c>
      <c r="R654" t="s">
        <v>28</v>
      </c>
      <c r="S654" t="s">
        <v>2032</v>
      </c>
      <c r="T654" t="s">
        <v>2033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2"/>
        <v>42468.208333333328</v>
      </c>
      <c r="O655" s="6">
        <f t="shared" si="43"/>
        <v>42470.208333333328</v>
      </c>
      <c r="P655" t="b">
        <v>0</v>
      </c>
      <c r="Q655" t="b">
        <v>0</v>
      </c>
      <c r="R655" t="s">
        <v>28</v>
      </c>
      <c r="S655" t="s">
        <v>2032</v>
      </c>
      <c r="T655" t="s">
        <v>2033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2"/>
        <v>42240.208333333328</v>
      </c>
      <c r="O656" s="6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2030</v>
      </c>
      <c r="T656" t="s">
        <v>2052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2"/>
        <v>42796.25</v>
      </c>
      <c r="O657" s="6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2049</v>
      </c>
      <c r="T657" t="s">
        <v>2050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2"/>
        <v>43097.25</v>
      </c>
      <c r="O658" s="6">
        <f t="shared" si="43"/>
        <v>43102.25</v>
      </c>
      <c r="P658" t="b">
        <v>0</v>
      </c>
      <c r="Q658" t="b">
        <v>0</v>
      </c>
      <c r="R658" t="s">
        <v>17</v>
      </c>
      <c r="S658" t="s">
        <v>2028</v>
      </c>
      <c r="T658" t="s">
        <v>2029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2"/>
        <v>43096.25</v>
      </c>
      <c r="O659" s="6">
        <f t="shared" si="43"/>
        <v>43112.25</v>
      </c>
      <c r="P659" t="b">
        <v>0</v>
      </c>
      <c r="Q659" t="b">
        <v>0</v>
      </c>
      <c r="R659" t="s">
        <v>474</v>
      </c>
      <c r="S659" t="s">
        <v>2036</v>
      </c>
      <c r="T659" t="s">
        <v>2058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2"/>
        <v>42246.208333333328</v>
      </c>
      <c r="O660" s="6">
        <f t="shared" si="43"/>
        <v>42269.208333333328</v>
      </c>
      <c r="P660" t="b">
        <v>0</v>
      </c>
      <c r="Q660" t="b">
        <v>0</v>
      </c>
      <c r="R660" t="s">
        <v>23</v>
      </c>
      <c r="S660" t="s">
        <v>2030</v>
      </c>
      <c r="T660" t="s">
        <v>2031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2"/>
        <v>40570.25</v>
      </c>
      <c r="O661" s="6">
        <f t="shared" si="43"/>
        <v>40571.25</v>
      </c>
      <c r="P661" t="b">
        <v>0</v>
      </c>
      <c r="Q661" t="b">
        <v>0</v>
      </c>
      <c r="R661" t="s">
        <v>42</v>
      </c>
      <c r="S661" t="s">
        <v>2036</v>
      </c>
      <c r="T661" t="s">
        <v>2037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2"/>
        <v>42237.208333333328</v>
      </c>
      <c r="O662" s="6">
        <f t="shared" si="43"/>
        <v>42246.208333333328</v>
      </c>
      <c r="P662" t="b">
        <v>1</v>
      </c>
      <c r="Q662" t="b">
        <v>0</v>
      </c>
      <c r="R662" t="s">
        <v>33</v>
      </c>
      <c r="S662" t="s">
        <v>2034</v>
      </c>
      <c r="T662" t="s">
        <v>2035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2"/>
        <v>40996.208333333336</v>
      </c>
      <c r="O663" s="6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2030</v>
      </c>
      <c r="T663" t="s">
        <v>2053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2"/>
        <v>43443.25</v>
      </c>
      <c r="O664" s="6">
        <f t="shared" si="43"/>
        <v>43447.25</v>
      </c>
      <c r="P664" t="b">
        <v>0</v>
      </c>
      <c r="Q664" t="b">
        <v>0</v>
      </c>
      <c r="R664" t="s">
        <v>33</v>
      </c>
      <c r="S664" t="s">
        <v>2034</v>
      </c>
      <c r="T664" t="s">
        <v>2035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2"/>
        <v>40458.208333333336</v>
      </c>
      <c r="O665" s="6">
        <f t="shared" si="43"/>
        <v>40481.208333333336</v>
      </c>
      <c r="P665" t="b">
        <v>0</v>
      </c>
      <c r="Q665" t="b">
        <v>0</v>
      </c>
      <c r="R665" t="s">
        <v>33</v>
      </c>
      <c r="S665" t="s">
        <v>2034</v>
      </c>
      <c r="T665" t="s">
        <v>2035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2"/>
        <v>40959.25</v>
      </c>
      <c r="O666" s="6">
        <f t="shared" si="43"/>
        <v>40969.25</v>
      </c>
      <c r="P666" t="b">
        <v>0</v>
      </c>
      <c r="Q666" t="b">
        <v>0</v>
      </c>
      <c r="R666" t="s">
        <v>159</v>
      </c>
      <c r="S666" t="s">
        <v>2030</v>
      </c>
      <c r="T666" t="s">
        <v>2053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2"/>
        <v>40733.208333333336</v>
      </c>
      <c r="O667" s="6">
        <f t="shared" si="43"/>
        <v>40747.208333333336</v>
      </c>
      <c r="P667" t="b">
        <v>0</v>
      </c>
      <c r="Q667" t="b">
        <v>1</v>
      </c>
      <c r="R667" t="s">
        <v>42</v>
      </c>
      <c r="S667" t="s">
        <v>2036</v>
      </c>
      <c r="T667" t="s">
        <v>2037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2"/>
        <v>41516.208333333336</v>
      </c>
      <c r="O668" s="6">
        <f t="shared" si="43"/>
        <v>41522.208333333336</v>
      </c>
      <c r="P668" t="b">
        <v>0</v>
      </c>
      <c r="Q668" t="b">
        <v>1</v>
      </c>
      <c r="R668" t="s">
        <v>33</v>
      </c>
      <c r="S668" t="s">
        <v>2034</v>
      </c>
      <c r="T668" t="s">
        <v>2035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2"/>
        <v>41892.208333333336</v>
      </c>
      <c r="O669" s="6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2059</v>
      </c>
      <c r="T669" t="s">
        <v>2060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2"/>
        <v>41122.208333333336</v>
      </c>
      <c r="O670" s="6">
        <f t="shared" si="43"/>
        <v>41134.208333333336</v>
      </c>
      <c r="P670" t="b">
        <v>0</v>
      </c>
      <c r="Q670" t="b">
        <v>0</v>
      </c>
      <c r="R670" t="s">
        <v>33</v>
      </c>
      <c r="S670" t="s">
        <v>2034</v>
      </c>
      <c r="T670" t="s">
        <v>2035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2"/>
        <v>42912.208333333328</v>
      </c>
      <c r="O671" s="6">
        <f t="shared" si="43"/>
        <v>42921.208333333328</v>
      </c>
      <c r="P671" t="b">
        <v>0</v>
      </c>
      <c r="Q671" t="b">
        <v>0</v>
      </c>
      <c r="R671" t="s">
        <v>33</v>
      </c>
      <c r="S671" t="s">
        <v>2034</v>
      </c>
      <c r="T671" t="s">
        <v>2035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2"/>
        <v>42425.25</v>
      </c>
      <c r="O672" s="6">
        <f t="shared" si="43"/>
        <v>42437.25</v>
      </c>
      <c r="P672" t="b">
        <v>0</v>
      </c>
      <c r="Q672" t="b">
        <v>0</v>
      </c>
      <c r="R672" t="s">
        <v>60</v>
      </c>
      <c r="S672" t="s">
        <v>2030</v>
      </c>
      <c r="T672" t="s">
        <v>2040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2"/>
        <v>40390.208333333336</v>
      </c>
      <c r="O673" s="6">
        <f t="shared" si="43"/>
        <v>40394.208333333336</v>
      </c>
      <c r="P673" t="b">
        <v>0</v>
      </c>
      <c r="Q673" t="b">
        <v>1</v>
      </c>
      <c r="R673" t="s">
        <v>33</v>
      </c>
      <c r="S673" t="s">
        <v>2034</v>
      </c>
      <c r="T673" t="s">
        <v>2035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2"/>
        <v>43180.208333333328</v>
      </c>
      <c r="O674" s="6">
        <f t="shared" si="43"/>
        <v>43190.208333333328</v>
      </c>
      <c r="P674" t="b">
        <v>0</v>
      </c>
      <c r="Q674" t="b">
        <v>0</v>
      </c>
      <c r="R674" t="s">
        <v>33</v>
      </c>
      <c r="S674" t="s">
        <v>2034</v>
      </c>
      <c r="T674" t="s">
        <v>2035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2"/>
        <v>42475.208333333328</v>
      </c>
      <c r="O675" s="6">
        <f t="shared" si="43"/>
        <v>42496.208333333328</v>
      </c>
      <c r="P675" t="b">
        <v>0</v>
      </c>
      <c r="Q675" t="b">
        <v>0</v>
      </c>
      <c r="R675" t="s">
        <v>60</v>
      </c>
      <c r="S675" t="s">
        <v>2030</v>
      </c>
      <c r="T675" t="s">
        <v>2040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2"/>
        <v>40774.208333333336</v>
      </c>
      <c r="O676" s="6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2049</v>
      </c>
      <c r="T676" t="s">
        <v>2050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2"/>
        <v>43719.208333333328</v>
      </c>
      <c r="O677" s="6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2059</v>
      </c>
      <c r="T677" t="s">
        <v>2060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2"/>
        <v>41178.208333333336</v>
      </c>
      <c r="O678" s="6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2049</v>
      </c>
      <c r="T678" t="s">
        <v>2050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2"/>
        <v>42561.208333333328</v>
      </c>
      <c r="O679" s="6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2042</v>
      </c>
      <c r="T679" t="s">
        <v>2048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2"/>
        <v>43484.25</v>
      </c>
      <c r="O680" s="6">
        <f t="shared" si="43"/>
        <v>43486.25</v>
      </c>
      <c r="P680" t="b">
        <v>0</v>
      </c>
      <c r="Q680" t="b">
        <v>0</v>
      </c>
      <c r="R680" t="s">
        <v>53</v>
      </c>
      <c r="S680" t="s">
        <v>2036</v>
      </c>
      <c r="T680" t="s">
        <v>2039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2"/>
        <v>43756.208333333328</v>
      </c>
      <c r="O681" s="6">
        <f t="shared" si="43"/>
        <v>43761.208333333328</v>
      </c>
      <c r="P681" t="b">
        <v>0</v>
      </c>
      <c r="Q681" t="b">
        <v>1</v>
      </c>
      <c r="R681" t="s">
        <v>17</v>
      </c>
      <c r="S681" t="s">
        <v>2028</v>
      </c>
      <c r="T681" t="s">
        <v>2029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2"/>
        <v>43813.25</v>
      </c>
      <c r="O682" s="6">
        <f t="shared" si="43"/>
        <v>43815.25</v>
      </c>
      <c r="P682" t="b">
        <v>0</v>
      </c>
      <c r="Q682" t="b">
        <v>1</v>
      </c>
      <c r="R682" t="s">
        <v>292</v>
      </c>
      <c r="S682" t="s">
        <v>2045</v>
      </c>
      <c r="T682" t="s">
        <v>2056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2"/>
        <v>40898.25</v>
      </c>
      <c r="O683" s="6">
        <f t="shared" si="43"/>
        <v>40904.25</v>
      </c>
      <c r="P683" t="b">
        <v>0</v>
      </c>
      <c r="Q683" t="b">
        <v>0</v>
      </c>
      <c r="R683" t="s">
        <v>33</v>
      </c>
      <c r="S683" t="s">
        <v>2034</v>
      </c>
      <c r="T683" t="s">
        <v>2035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2"/>
        <v>41619.25</v>
      </c>
      <c r="O684" s="6">
        <f t="shared" si="43"/>
        <v>41628.25</v>
      </c>
      <c r="P684" t="b">
        <v>0</v>
      </c>
      <c r="Q684" t="b">
        <v>0</v>
      </c>
      <c r="R684" t="s">
        <v>33</v>
      </c>
      <c r="S684" t="s">
        <v>2034</v>
      </c>
      <c r="T684" t="s">
        <v>2035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2"/>
        <v>43359.208333333328</v>
      </c>
      <c r="O685" s="6">
        <f t="shared" si="43"/>
        <v>43361.208333333328</v>
      </c>
      <c r="P685" t="b">
        <v>0</v>
      </c>
      <c r="Q685" t="b">
        <v>0</v>
      </c>
      <c r="R685" t="s">
        <v>33</v>
      </c>
      <c r="S685" t="s">
        <v>2034</v>
      </c>
      <c r="T685" t="s">
        <v>2035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2"/>
        <v>40358.208333333336</v>
      </c>
      <c r="O686" s="6">
        <f t="shared" si="43"/>
        <v>40378.208333333336</v>
      </c>
      <c r="P686" t="b">
        <v>0</v>
      </c>
      <c r="Q686" t="b">
        <v>0</v>
      </c>
      <c r="R686" t="s">
        <v>68</v>
      </c>
      <c r="S686" t="s">
        <v>2042</v>
      </c>
      <c r="T686" t="s">
        <v>2043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2"/>
        <v>42239.208333333328</v>
      </c>
      <c r="O687" s="6">
        <f t="shared" si="43"/>
        <v>42263.208333333328</v>
      </c>
      <c r="P687" t="b">
        <v>0</v>
      </c>
      <c r="Q687" t="b">
        <v>0</v>
      </c>
      <c r="R687" t="s">
        <v>33</v>
      </c>
      <c r="S687" t="s">
        <v>2034</v>
      </c>
      <c r="T687" t="s">
        <v>2035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2"/>
        <v>43186.208333333328</v>
      </c>
      <c r="O688" s="6">
        <f t="shared" si="43"/>
        <v>43197.208333333328</v>
      </c>
      <c r="P688" t="b">
        <v>0</v>
      </c>
      <c r="Q688" t="b">
        <v>0</v>
      </c>
      <c r="R688" t="s">
        <v>65</v>
      </c>
      <c r="S688" t="s">
        <v>2032</v>
      </c>
      <c r="T688" t="s">
        <v>2041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2"/>
        <v>42806.25</v>
      </c>
      <c r="O689" s="6">
        <f t="shared" si="43"/>
        <v>42809.208333333328</v>
      </c>
      <c r="P689" t="b">
        <v>0</v>
      </c>
      <c r="Q689" t="b">
        <v>0</v>
      </c>
      <c r="R689" t="s">
        <v>33</v>
      </c>
      <c r="S689" t="s">
        <v>2034</v>
      </c>
      <c r="T689" t="s">
        <v>2035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2"/>
        <v>43475.25</v>
      </c>
      <c r="O690" s="6">
        <f t="shared" si="43"/>
        <v>43491.25</v>
      </c>
      <c r="P690" t="b">
        <v>0</v>
      </c>
      <c r="Q690" t="b">
        <v>1</v>
      </c>
      <c r="R690" t="s">
        <v>269</v>
      </c>
      <c r="S690" t="s">
        <v>2036</v>
      </c>
      <c r="T690" t="s">
        <v>2055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2"/>
        <v>41576.208333333336</v>
      </c>
      <c r="O691" s="6">
        <f t="shared" si="43"/>
        <v>41588.25</v>
      </c>
      <c r="P691" t="b">
        <v>0</v>
      </c>
      <c r="Q691" t="b">
        <v>0</v>
      </c>
      <c r="R691" t="s">
        <v>28</v>
      </c>
      <c r="S691" t="s">
        <v>2032</v>
      </c>
      <c r="T691" t="s">
        <v>2033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2"/>
        <v>40874.25</v>
      </c>
      <c r="O692" s="6">
        <f t="shared" si="43"/>
        <v>40880.25</v>
      </c>
      <c r="P692" t="b">
        <v>0</v>
      </c>
      <c r="Q692" t="b">
        <v>1</v>
      </c>
      <c r="R692" t="s">
        <v>42</v>
      </c>
      <c r="S692" t="s">
        <v>2036</v>
      </c>
      <c r="T692" t="s">
        <v>2037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2"/>
        <v>41185.208333333336</v>
      </c>
      <c r="O693" s="6">
        <f t="shared" si="43"/>
        <v>41202.208333333336</v>
      </c>
      <c r="P693" t="b">
        <v>1</v>
      </c>
      <c r="Q693" t="b">
        <v>1</v>
      </c>
      <c r="R693" t="s">
        <v>42</v>
      </c>
      <c r="S693" t="s">
        <v>2036</v>
      </c>
      <c r="T693" t="s">
        <v>2037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2"/>
        <v>43655.208333333328</v>
      </c>
      <c r="O694" s="6">
        <f t="shared" si="43"/>
        <v>43673.208333333328</v>
      </c>
      <c r="P694" t="b">
        <v>0</v>
      </c>
      <c r="Q694" t="b">
        <v>0</v>
      </c>
      <c r="R694" t="s">
        <v>23</v>
      </c>
      <c r="S694" t="s">
        <v>2030</v>
      </c>
      <c r="T694" t="s">
        <v>2031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2"/>
        <v>43025.208333333328</v>
      </c>
      <c r="O695" s="6">
        <f t="shared" si="43"/>
        <v>43042.208333333328</v>
      </c>
      <c r="P695" t="b">
        <v>0</v>
      </c>
      <c r="Q695" t="b">
        <v>0</v>
      </c>
      <c r="R695" t="s">
        <v>33</v>
      </c>
      <c r="S695" t="s">
        <v>2034</v>
      </c>
      <c r="T695" t="s">
        <v>2035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2"/>
        <v>43066.25</v>
      </c>
      <c r="O696" s="6">
        <f t="shared" si="43"/>
        <v>43103.25</v>
      </c>
      <c r="P696" t="b">
        <v>0</v>
      </c>
      <c r="Q696" t="b">
        <v>0</v>
      </c>
      <c r="R696" t="s">
        <v>33</v>
      </c>
      <c r="S696" t="s">
        <v>2034</v>
      </c>
      <c r="T696" t="s">
        <v>2035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2"/>
        <v>42322.25</v>
      </c>
      <c r="O697" s="6">
        <f t="shared" si="43"/>
        <v>42338.25</v>
      </c>
      <c r="P697" t="b">
        <v>1</v>
      </c>
      <c r="Q697" t="b">
        <v>0</v>
      </c>
      <c r="R697" t="s">
        <v>23</v>
      </c>
      <c r="S697" t="s">
        <v>2030</v>
      </c>
      <c r="T697" t="s">
        <v>2031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2"/>
        <v>42114.208333333328</v>
      </c>
      <c r="O698" s="6">
        <f t="shared" si="43"/>
        <v>42115.208333333328</v>
      </c>
      <c r="P698" t="b">
        <v>0</v>
      </c>
      <c r="Q698" t="b">
        <v>1</v>
      </c>
      <c r="R698" t="s">
        <v>33</v>
      </c>
      <c r="S698" t="s">
        <v>2034</v>
      </c>
      <c r="T698" t="s">
        <v>2035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2"/>
        <v>43190.208333333328</v>
      </c>
      <c r="O699" s="6">
        <f t="shared" si="43"/>
        <v>43192.208333333328</v>
      </c>
      <c r="P699" t="b">
        <v>0</v>
      </c>
      <c r="Q699" t="b">
        <v>0</v>
      </c>
      <c r="R699" t="s">
        <v>50</v>
      </c>
      <c r="S699" t="s">
        <v>2030</v>
      </c>
      <c r="T699" t="s">
        <v>2038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2"/>
        <v>40871.25</v>
      </c>
      <c r="O700" s="6">
        <f t="shared" si="43"/>
        <v>40885.25</v>
      </c>
      <c r="P700" t="b">
        <v>0</v>
      </c>
      <c r="Q700" t="b">
        <v>0</v>
      </c>
      <c r="R700" t="s">
        <v>65</v>
      </c>
      <c r="S700" t="s">
        <v>2032</v>
      </c>
      <c r="T700" t="s">
        <v>2041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2"/>
        <v>43641.208333333328</v>
      </c>
      <c r="O701" s="6">
        <f t="shared" si="43"/>
        <v>43642.208333333328</v>
      </c>
      <c r="P701" t="b">
        <v>0</v>
      </c>
      <c r="Q701" t="b">
        <v>0</v>
      </c>
      <c r="R701" t="s">
        <v>53</v>
      </c>
      <c r="S701" t="s">
        <v>2036</v>
      </c>
      <c r="T701" t="s">
        <v>2039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2"/>
        <v>40203.25</v>
      </c>
      <c r="O702" s="6">
        <f t="shared" si="43"/>
        <v>40218.25</v>
      </c>
      <c r="P702" t="b">
        <v>0</v>
      </c>
      <c r="Q702" t="b">
        <v>0</v>
      </c>
      <c r="R702" t="s">
        <v>65</v>
      </c>
      <c r="S702" t="s">
        <v>2032</v>
      </c>
      <c r="T702" t="s">
        <v>2041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2"/>
        <v>40629.208333333336</v>
      </c>
      <c r="O703" s="6">
        <f t="shared" si="43"/>
        <v>40636.208333333336</v>
      </c>
      <c r="P703" t="b">
        <v>1</v>
      </c>
      <c r="Q703" t="b">
        <v>0</v>
      </c>
      <c r="R703" t="s">
        <v>33</v>
      </c>
      <c r="S703" t="s">
        <v>2034</v>
      </c>
      <c r="T703" t="s">
        <v>2035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2"/>
        <v>41477.208333333336</v>
      </c>
      <c r="O704" s="6">
        <f t="shared" si="43"/>
        <v>41482.208333333336</v>
      </c>
      <c r="P704" t="b">
        <v>0</v>
      </c>
      <c r="Q704" t="b">
        <v>0</v>
      </c>
      <c r="R704" t="s">
        <v>65</v>
      </c>
      <c r="S704" t="s">
        <v>2032</v>
      </c>
      <c r="T704" t="s">
        <v>2041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2"/>
        <v>41020.208333333336</v>
      </c>
      <c r="O705" s="6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2042</v>
      </c>
      <c r="T705" t="s">
        <v>2054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2"/>
        <v>42555.208333333328</v>
      </c>
      <c r="O706" s="6">
        <f t="shared" si="43"/>
        <v>42570.208333333328</v>
      </c>
      <c r="P706" t="b">
        <v>0</v>
      </c>
      <c r="Q706" t="b">
        <v>0</v>
      </c>
      <c r="R706" t="s">
        <v>71</v>
      </c>
      <c r="S706" t="s">
        <v>2036</v>
      </c>
      <c r="T706" t="s">
        <v>2044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t="s">
        <v>14</v>
      </c>
      <c r="H707">
        <v>2025</v>
      </c>
      <c r="I707">
        <f t="shared" ref="I707:I770" si="45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6">(L707/60)/60/24+DATE(1970,1,1)</f>
        <v>41619.25</v>
      </c>
      <c r="O707" s="6">
        <f t="shared" ref="O707:O770" si="47">(M707/60)/60/24+DATE(1970,1,1)</f>
        <v>41623.25</v>
      </c>
      <c r="P707" t="b">
        <v>0</v>
      </c>
      <c r="Q707" t="b">
        <v>0</v>
      </c>
      <c r="R707" t="s">
        <v>68</v>
      </c>
      <c r="S707" t="s">
        <v>2042</v>
      </c>
      <c r="T707" t="s">
        <v>2043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si="45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6"/>
        <v>43471.25</v>
      </c>
      <c r="O708" s="6">
        <f t="shared" si="47"/>
        <v>43479.25</v>
      </c>
      <c r="P708" t="b">
        <v>0</v>
      </c>
      <c r="Q708" t="b">
        <v>1</v>
      </c>
      <c r="R708" t="s">
        <v>28</v>
      </c>
      <c r="S708" t="s">
        <v>2032</v>
      </c>
      <c r="T708" t="s">
        <v>2033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5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6"/>
        <v>43442.25</v>
      </c>
      <c r="O709" s="6">
        <f t="shared" si="47"/>
        <v>43478.25</v>
      </c>
      <c r="P709" t="b">
        <v>0</v>
      </c>
      <c r="Q709" t="b">
        <v>0</v>
      </c>
      <c r="R709" t="s">
        <v>53</v>
      </c>
      <c r="S709" t="s">
        <v>2036</v>
      </c>
      <c r="T709" t="s">
        <v>2039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5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6"/>
        <v>42877.208333333328</v>
      </c>
      <c r="O710" s="6">
        <f t="shared" si="47"/>
        <v>42887.208333333328</v>
      </c>
      <c r="P710" t="b">
        <v>0</v>
      </c>
      <c r="Q710" t="b">
        <v>0</v>
      </c>
      <c r="R710" t="s">
        <v>33</v>
      </c>
      <c r="S710" t="s">
        <v>2034</v>
      </c>
      <c r="T710" t="s">
        <v>2035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5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6"/>
        <v>41018.208333333336</v>
      </c>
      <c r="O711" s="6">
        <f t="shared" si="47"/>
        <v>41025.208333333336</v>
      </c>
      <c r="P711" t="b">
        <v>0</v>
      </c>
      <c r="Q711" t="b">
        <v>0</v>
      </c>
      <c r="R711" t="s">
        <v>33</v>
      </c>
      <c r="S711" t="s">
        <v>2034</v>
      </c>
      <c r="T711" t="s">
        <v>2035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5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6"/>
        <v>43295.208333333328</v>
      </c>
      <c r="O712" s="6">
        <f t="shared" si="47"/>
        <v>43302.208333333328</v>
      </c>
      <c r="P712" t="b">
        <v>0</v>
      </c>
      <c r="Q712" t="b">
        <v>1</v>
      </c>
      <c r="R712" t="s">
        <v>33</v>
      </c>
      <c r="S712" t="s">
        <v>2034</v>
      </c>
      <c r="T712" t="s">
        <v>2035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6"/>
        <v>42393.25</v>
      </c>
      <c r="O713" s="6">
        <f t="shared" si="47"/>
        <v>42395.25</v>
      </c>
      <c r="P713" t="b">
        <v>1</v>
      </c>
      <c r="Q713" t="b">
        <v>1</v>
      </c>
      <c r="R713" t="s">
        <v>33</v>
      </c>
      <c r="S713" t="s">
        <v>2034</v>
      </c>
      <c r="T713" t="s">
        <v>2035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5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6"/>
        <v>42559.208333333328</v>
      </c>
      <c r="O714" s="6">
        <f t="shared" si="47"/>
        <v>42600.208333333328</v>
      </c>
      <c r="P714" t="b">
        <v>0</v>
      </c>
      <c r="Q714" t="b">
        <v>0</v>
      </c>
      <c r="R714" t="s">
        <v>33</v>
      </c>
      <c r="S714" t="s">
        <v>2034</v>
      </c>
      <c r="T714" t="s">
        <v>2035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5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6"/>
        <v>42604.208333333328</v>
      </c>
      <c r="O715" s="6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2042</v>
      </c>
      <c r="T715" t="s">
        <v>2051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5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6"/>
        <v>41870.208333333336</v>
      </c>
      <c r="O716" s="6">
        <f t="shared" si="47"/>
        <v>41871.208333333336</v>
      </c>
      <c r="P716" t="b">
        <v>0</v>
      </c>
      <c r="Q716" t="b">
        <v>0</v>
      </c>
      <c r="R716" t="s">
        <v>23</v>
      </c>
      <c r="S716" t="s">
        <v>2030</v>
      </c>
      <c r="T716" t="s">
        <v>2031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5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6"/>
        <v>40397.208333333336</v>
      </c>
      <c r="O717" s="6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2045</v>
      </c>
      <c r="T717" t="s">
        <v>2056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5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6"/>
        <v>41465.208333333336</v>
      </c>
      <c r="O718" s="6">
        <f t="shared" si="47"/>
        <v>41493.208333333336</v>
      </c>
      <c r="P718" t="b">
        <v>0</v>
      </c>
      <c r="Q718" t="b">
        <v>1</v>
      </c>
      <c r="R718" t="s">
        <v>33</v>
      </c>
      <c r="S718" t="s">
        <v>2034</v>
      </c>
      <c r="T718" t="s">
        <v>2035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5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6"/>
        <v>40777.208333333336</v>
      </c>
      <c r="O719" s="6">
        <f t="shared" si="47"/>
        <v>40798.208333333336</v>
      </c>
      <c r="P719" t="b">
        <v>0</v>
      </c>
      <c r="Q719" t="b">
        <v>0</v>
      </c>
      <c r="R719" t="s">
        <v>42</v>
      </c>
      <c r="S719" t="s">
        <v>2036</v>
      </c>
      <c r="T719" t="s">
        <v>2037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5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6"/>
        <v>41442.208333333336</v>
      </c>
      <c r="O720" s="6">
        <f t="shared" si="47"/>
        <v>41468.208333333336</v>
      </c>
      <c r="P720" t="b">
        <v>0</v>
      </c>
      <c r="Q720" t="b">
        <v>0</v>
      </c>
      <c r="R720" t="s">
        <v>65</v>
      </c>
      <c r="S720" t="s">
        <v>2032</v>
      </c>
      <c r="T720" t="s">
        <v>2041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5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6"/>
        <v>41058.208333333336</v>
      </c>
      <c r="O721" s="6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2042</v>
      </c>
      <c r="T721" t="s">
        <v>2048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5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6"/>
        <v>43152.25</v>
      </c>
      <c r="O722" s="6">
        <f t="shared" si="47"/>
        <v>43166.25</v>
      </c>
      <c r="P722" t="b">
        <v>0</v>
      </c>
      <c r="Q722" t="b">
        <v>1</v>
      </c>
      <c r="R722" t="s">
        <v>33</v>
      </c>
      <c r="S722" t="s">
        <v>2034</v>
      </c>
      <c r="T722" t="s">
        <v>2035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5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6"/>
        <v>43194.208333333328</v>
      </c>
      <c r="O723" s="6">
        <f t="shared" si="47"/>
        <v>43200.208333333328</v>
      </c>
      <c r="P723" t="b">
        <v>0</v>
      </c>
      <c r="Q723" t="b">
        <v>0</v>
      </c>
      <c r="R723" t="s">
        <v>23</v>
      </c>
      <c r="S723" t="s">
        <v>2030</v>
      </c>
      <c r="T723" t="s">
        <v>2031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5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6"/>
        <v>43045.25</v>
      </c>
      <c r="O724" s="6">
        <f t="shared" si="47"/>
        <v>43072.25</v>
      </c>
      <c r="P724" t="b">
        <v>0</v>
      </c>
      <c r="Q724" t="b">
        <v>0</v>
      </c>
      <c r="R724" t="s">
        <v>42</v>
      </c>
      <c r="S724" t="s">
        <v>2036</v>
      </c>
      <c r="T724" t="s">
        <v>2037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5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6"/>
        <v>42431.25</v>
      </c>
      <c r="O725" s="6">
        <f t="shared" si="47"/>
        <v>42452.208333333328</v>
      </c>
      <c r="P725" t="b">
        <v>0</v>
      </c>
      <c r="Q725" t="b">
        <v>0</v>
      </c>
      <c r="R725" t="s">
        <v>33</v>
      </c>
      <c r="S725" t="s">
        <v>2034</v>
      </c>
      <c r="T725" t="s">
        <v>2035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5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6"/>
        <v>41934.208333333336</v>
      </c>
      <c r="O726" s="6">
        <f t="shared" si="47"/>
        <v>41936.208333333336</v>
      </c>
      <c r="P726" t="b">
        <v>0</v>
      </c>
      <c r="Q726" t="b">
        <v>1</v>
      </c>
      <c r="R726" t="s">
        <v>33</v>
      </c>
      <c r="S726" t="s">
        <v>2034</v>
      </c>
      <c r="T726" t="s">
        <v>2035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5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6"/>
        <v>41958.25</v>
      </c>
      <c r="O727" s="6">
        <f t="shared" si="47"/>
        <v>41960.25</v>
      </c>
      <c r="P727" t="b">
        <v>0</v>
      </c>
      <c r="Q727" t="b">
        <v>0</v>
      </c>
      <c r="R727" t="s">
        <v>292</v>
      </c>
      <c r="S727" t="s">
        <v>2045</v>
      </c>
      <c r="T727" t="s">
        <v>2056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5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6"/>
        <v>40476.208333333336</v>
      </c>
      <c r="O728" s="6">
        <f t="shared" si="47"/>
        <v>40482.208333333336</v>
      </c>
      <c r="P728" t="b">
        <v>0</v>
      </c>
      <c r="Q728" t="b">
        <v>1</v>
      </c>
      <c r="R728" t="s">
        <v>33</v>
      </c>
      <c r="S728" t="s">
        <v>2034</v>
      </c>
      <c r="T728" t="s">
        <v>2035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5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6"/>
        <v>43485.25</v>
      </c>
      <c r="O729" s="6">
        <f t="shared" si="47"/>
        <v>43543.208333333328</v>
      </c>
      <c r="P729" t="b">
        <v>0</v>
      </c>
      <c r="Q729" t="b">
        <v>0</v>
      </c>
      <c r="R729" t="s">
        <v>28</v>
      </c>
      <c r="S729" t="s">
        <v>2032</v>
      </c>
      <c r="T729" t="s">
        <v>2033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6"/>
        <v>42515.208333333328</v>
      </c>
      <c r="O730" s="6">
        <f t="shared" si="47"/>
        <v>42526.208333333328</v>
      </c>
      <c r="P730" t="b">
        <v>0</v>
      </c>
      <c r="Q730" t="b">
        <v>0</v>
      </c>
      <c r="R730" t="s">
        <v>33</v>
      </c>
      <c r="S730" t="s">
        <v>2034</v>
      </c>
      <c r="T730" t="s">
        <v>2035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5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6"/>
        <v>41309.25</v>
      </c>
      <c r="O731" s="6">
        <f t="shared" si="47"/>
        <v>41311.25</v>
      </c>
      <c r="P731" t="b">
        <v>0</v>
      </c>
      <c r="Q731" t="b">
        <v>0</v>
      </c>
      <c r="R731" t="s">
        <v>53</v>
      </c>
      <c r="S731" t="s">
        <v>2036</v>
      </c>
      <c r="T731" t="s">
        <v>2039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5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6"/>
        <v>42147.208333333328</v>
      </c>
      <c r="O732" s="6">
        <f t="shared" si="47"/>
        <v>42153.208333333328</v>
      </c>
      <c r="P732" t="b">
        <v>0</v>
      </c>
      <c r="Q732" t="b">
        <v>0</v>
      </c>
      <c r="R732" t="s">
        <v>65</v>
      </c>
      <c r="S732" t="s">
        <v>2032</v>
      </c>
      <c r="T732" t="s">
        <v>2041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5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6"/>
        <v>42939.208333333328</v>
      </c>
      <c r="O733" s="6">
        <f t="shared" si="47"/>
        <v>42940.208333333328</v>
      </c>
      <c r="P733" t="b">
        <v>0</v>
      </c>
      <c r="Q733" t="b">
        <v>0</v>
      </c>
      <c r="R733" t="s">
        <v>28</v>
      </c>
      <c r="S733" t="s">
        <v>2032</v>
      </c>
      <c r="T733" t="s">
        <v>2033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5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6"/>
        <v>42816.208333333328</v>
      </c>
      <c r="O734" s="6">
        <f t="shared" si="47"/>
        <v>42839.208333333328</v>
      </c>
      <c r="P734" t="b">
        <v>0</v>
      </c>
      <c r="Q734" t="b">
        <v>1</v>
      </c>
      <c r="R734" t="s">
        <v>23</v>
      </c>
      <c r="S734" t="s">
        <v>2030</v>
      </c>
      <c r="T734" t="s">
        <v>2031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5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6"/>
        <v>41844.208333333336</v>
      </c>
      <c r="O735" s="6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2030</v>
      </c>
      <c r="T735" t="s">
        <v>2052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5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6"/>
        <v>42763.25</v>
      </c>
      <c r="O736" s="6">
        <f t="shared" si="47"/>
        <v>42775.25</v>
      </c>
      <c r="P736" t="b">
        <v>0</v>
      </c>
      <c r="Q736" t="b">
        <v>1</v>
      </c>
      <c r="R736" t="s">
        <v>33</v>
      </c>
      <c r="S736" t="s">
        <v>2034</v>
      </c>
      <c r="T736" t="s">
        <v>2035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5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6"/>
        <v>42459.208333333328</v>
      </c>
      <c r="O737" s="6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2049</v>
      </c>
      <c r="T737" t="s">
        <v>2050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5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6"/>
        <v>42055.25</v>
      </c>
      <c r="O738" s="6">
        <f t="shared" si="47"/>
        <v>42059.25</v>
      </c>
      <c r="P738" t="b">
        <v>0</v>
      </c>
      <c r="Q738" t="b">
        <v>0</v>
      </c>
      <c r="R738" t="s">
        <v>68</v>
      </c>
      <c r="S738" t="s">
        <v>2042</v>
      </c>
      <c r="T738" t="s">
        <v>2043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5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6"/>
        <v>42685.25</v>
      </c>
      <c r="O739" s="6">
        <f t="shared" si="47"/>
        <v>42697.25</v>
      </c>
      <c r="P739" t="b">
        <v>0</v>
      </c>
      <c r="Q739" t="b">
        <v>0</v>
      </c>
      <c r="R739" t="s">
        <v>60</v>
      </c>
      <c r="S739" t="s">
        <v>2030</v>
      </c>
      <c r="T739" t="s">
        <v>2040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6"/>
        <v>41959.25</v>
      </c>
      <c r="O740" s="6">
        <f t="shared" si="47"/>
        <v>41981.25</v>
      </c>
      <c r="P740" t="b">
        <v>0</v>
      </c>
      <c r="Q740" t="b">
        <v>1</v>
      </c>
      <c r="R740" t="s">
        <v>33</v>
      </c>
      <c r="S740" t="s">
        <v>2034</v>
      </c>
      <c r="T740" t="s">
        <v>2035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5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6"/>
        <v>41089.208333333336</v>
      </c>
      <c r="O741" s="6">
        <f t="shared" si="47"/>
        <v>41090.208333333336</v>
      </c>
      <c r="P741" t="b">
        <v>0</v>
      </c>
      <c r="Q741" t="b">
        <v>0</v>
      </c>
      <c r="R741" t="s">
        <v>60</v>
      </c>
      <c r="S741" t="s">
        <v>2030</v>
      </c>
      <c r="T741" t="s">
        <v>2040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6"/>
        <v>42769.25</v>
      </c>
      <c r="O742" s="6">
        <f t="shared" si="47"/>
        <v>42772.25</v>
      </c>
      <c r="P742" t="b">
        <v>0</v>
      </c>
      <c r="Q742" t="b">
        <v>0</v>
      </c>
      <c r="R742" t="s">
        <v>33</v>
      </c>
      <c r="S742" t="s">
        <v>2034</v>
      </c>
      <c r="T742" t="s">
        <v>2035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5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6"/>
        <v>40321.208333333336</v>
      </c>
      <c r="O743" s="6">
        <f t="shared" si="47"/>
        <v>40322.208333333336</v>
      </c>
      <c r="P743" t="b">
        <v>0</v>
      </c>
      <c r="Q743" t="b">
        <v>0</v>
      </c>
      <c r="R743" t="s">
        <v>33</v>
      </c>
      <c r="S743" t="s">
        <v>2034</v>
      </c>
      <c r="T743" t="s">
        <v>2035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5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6"/>
        <v>40197.25</v>
      </c>
      <c r="O744" s="6">
        <f t="shared" si="47"/>
        <v>40239.25</v>
      </c>
      <c r="P744" t="b">
        <v>0</v>
      </c>
      <c r="Q744" t="b">
        <v>0</v>
      </c>
      <c r="R744" t="s">
        <v>50</v>
      </c>
      <c r="S744" t="s">
        <v>2030</v>
      </c>
      <c r="T744" t="s">
        <v>2038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5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6"/>
        <v>42298.208333333328</v>
      </c>
      <c r="O745" s="6">
        <f t="shared" si="47"/>
        <v>42304.208333333328</v>
      </c>
      <c r="P745" t="b">
        <v>0</v>
      </c>
      <c r="Q745" t="b">
        <v>1</v>
      </c>
      <c r="R745" t="s">
        <v>33</v>
      </c>
      <c r="S745" t="s">
        <v>2034</v>
      </c>
      <c r="T745" t="s">
        <v>2035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5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6"/>
        <v>43322.208333333328</v>
      </c>
      <c r="O746" s="6">
        <f t="shared" si="47"/>
        <v>43324.208333333328</v>
      </c>
      <c r="P746" t="b">
        <v>0</v>
      </c>
      <c r="Q746" t="b">
        <v>1</v>
      </c>
      <c r="R746" t="s">
        <v>33</v>
      </c>
      <c r="S746" t="s">
        <v>2034</v>
      </c>
      <c r="T746" t="s">
        <v>2035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6"/>
        <v>40328.208333333336</v>
      </c>
      <c r="O747" s="6">
        <f t="shared" si="47"/>
        <v>40355.208333333336</v>
      </c>
      <c r="P747" t="b">
        <v>0</v>
      </c>
      <c r="Q747" t="b">
        <v>0</v>
      </c>
      <c r="R747" t="s">
        <v>65</v>
      </c>
      <c r="S747" t="s">
        <v>2032</v>
      </c>
      <c r="T747" t="s">
        <v>2041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6"/>
        <v>40825.208333333336</v>
      </c>
      <c r="O748" s="6">
        <f t="shared" si="47"/>
        <v>40830.208333333336</v>
      </c>
      <c r="P748" t="b">
        <v>0</v>
      </c>
      <c r="Q748" t="b">
        <v>0</v>
      </c>
      <c r="R748" t="s">
        <v>28</v>
      </c>
      <c r="S748" t="s">
        <v>2032</v>
      </c>
      <c r="T748" t="s">
        <v>2033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6"/>
        <v>40423.208333333336</v>
      </c>
      <c r="O749" s="6">
        <f t="shared" si="47"/>
        <v>40434.208333333336</v>
      </c>
      <c r="P749" t="b">
        <v>0</v>
      </c>
      <c r="Q749" t="b">
        <v>0</v>
      </c>
      <c r="R749" t="s">
        <v>33</v>
      </c>
      <c r="S749" t="s">
        <v>2034</v>
      </c>
      <c r="T749" t="s">
        <v>2035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5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6"/>
        <v>40238.25</v>
      </c>
      <c r="O750" s="6">
        <f t="shared" si="47"/>
        <v>40263.208333333336</v>
      </c>
      <c r="P750" t="b">
        <v>0</v>
      </c>
      <c r="Q750" t="b">
        <v>1</v>
      </c>
      <c r="R750" t="s">
        <v>71</v>
      </c>
      <c r="S750" t="s">
        <v>2036</v>
      </c>
      <c r="T750" t="s">
        <v>2044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5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6"/>
        <v>41920.208333333336</v>
      </c>
      <c r="O751" s="6">
        <f t="shared" si="47"/>
        <v>41932.208333333336</v>
      </c>
      <c r="P751" t="b">
        <v>0</v>
      </c>
      <c r="Q751" t="b">
        <v>1</v>
      </c>
      <c r="R751" t="s">
        <v>65</v>
      </c>
      <c r="S751" t="s">
        <v>2032</v>
      </c>
      <c r="T751" t="s">
        <v>2041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6"/>
        <v>40360.208333333336</v>
      </c>
      <c r="O752" s="6">
        <f t="shared" si="47"/>
        <v>40385.208333333336</v>
      </c>
      <c r="P752" t="b">
        <v>0</v>
      </c>
      <c r="Q752" t="b">
        <v>0</v>
      </c>
      <c r="R752" t="s">
        <v>50</v>
      </c>
      <c r="S752" t="s">
        <v>2030</v>
      </c>
      <c r="T752" t="s">
        <v>2038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5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6"/>
        <v>42446.208333333328</v>
      </c>
      <c r="O753" s="6">
        <f t="shared" si="47"/>
        <v>42461.208333333328</v>
      </c>
      <c r="P753" t="b">
        <v>1</v>
      </c>
      <c r="Q753" t="b">
        <v>1</v>
      </c>
      <c r="R753" t="s">
        <v>68</v>
      </c>
      <c r="S753" t="s">
        <v>2042</v>
      </c>
      <c r="T753" t="s">
        <v>2043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5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6"/>
        <v>40395.208333333336</v>
      </c>
      <c r="O754" s="6">
        <f t="shared" si="47"/>
        <v>40413.208333333336</v>
      </c>
      <c r="P754" t="b">
        <v>0</v>
      </c>
      <c r="Q754" t="b">
        <v>1</v>
      </c>
      <c r="R754" t="s">
        <v>33</v>
      </c>
      <c r="S754" t="s">
        <v>2034</v>
      </c>
      <c r="T754" t="s">
        <v>2035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5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6"/>
        <v>40321.208333333336</v>
      </c>
      <c r="O755" s="6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2049</v>
      </c>
      <c r="T755" t="s">
        <v>2050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5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6"/>
        <v>41210.208333333336</v>
      </c>
      <c r="O756" s="6">
        <f t="shared" si="47"/>
        <v>41263.25</v>
      </c>
      <c r="P756" t="b">
        <v>0</v>
      </c>
      <c r="Q756" t="b">
        <v>0</v>
      </c>
      <c r="R756" t="s">
        <v>33</v>
      </c>
      <c r="S756" t="s">
        <v>2034</v>
      </c>
      <c r="T756" t="s">
        <v>2035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5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6"/>
        <v>43096.25</v>
      </c>
      <c r="O757" s="6">
        <f t="shared" si="47"/>
        <v>43108.25</v>
      </c>
      <c r="P757" t="b">
        <v>0</v>
      </c>
      <c r="Q757" t="b">
        <v>1</v>
      </c>
      <c r="R757" t="s">
        <v>33</v>
      </c>
      <c r="S757" t="s">
        <v>2034</v>
      </c>
      <c r="T757" t="s">
        <v>2035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5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6"/>
        <v>42024.25</v>
      </c>
      <c r="O758" s="6">
        <f t="shared" si="47"/>
        <v>42030.25</v>
      </c>
      <c r="P758" t="b">
        <v>0</v>
      </c>
      <c r="Q758" t="b">
        <v>0</v>
      </c>
      <c r="R758" t="s">
        <v>33</v>
      </c>
      <c r="S758" t="s">
        <v>2034</v>
      </c>
      <c r="T758" t="s">
        <v>2035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5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6"/>
        <v>40675.208333333336</v>
      </c>
      <c r="O759" s="6">
        <f t="shared" si="47"/>
        <v>40679.208333333336</v>
      </c>
      <c r="P759" t="b">
        <v>0</v>
      </c>
      <c r="Q759" t="b">
        <v>0</v>
      </c>
      <c r="R759" t="s">
        <v>53</v>
      </c>
      <c r="S759" t="s">
        <v>2036</v>
      </c>
      <c r="T759" t="s">
        <v>2039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5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6"/>
        <v>41936.208333333336</v>
      </c>
      <c r="O760" s="6">
        <f t="shared" si="47"/>
        <v>41945.208333333336</v>
      </c>
      <c r="P760" t="b">
        <v>0</v>
      </c>
      <c r="Q760" t="b">
        <v>0</v>
      </c>
      <c r="R760" t="s">
        <v>23</v>
      </c>
      <c r="S760" t="s">
        <v>2030</v>
      </c>
      <c r="T760" t="s">
        <v>2031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5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6"/>
        <v>43136.25</v>
      </c>
      <c r="O761" s="6">
        <f t="shared" si="47"/>
        <v>43166.25</v>
      </c>
      <c r="P761" t="b">
        <v>0</v>
      </c>
      <c r="Q761" t="b">
        <v>0</v>
      </c>
      <c r="R761" t="s">
        <v>50</v>
      </c>
      <c r="S761" t="s">
        <v>2030</v>
      </c>
      <c r="T761" t="s">
        <v>2038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5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6"/>
        <v>43678.208333333328</v>
      </c>
      <c r="O762" s="6">
        <f t="shared" si="47"/>
        <v>43707.208333333328</v>
      </c>
      <c r="P762" t="b">
        <v>0</v>
      </c>
      <c r="Q762" t="b">
        <v>1</v>
      </c>
      <c r="R762" t="s">
        <v>89</v>
      </c>
      <c r="S762" t="s">
        <v>2045</v>
      </c>
      <c r="T762" t="s">
        <v>2046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5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6"/>
        <v>42938.208333333328</v>
      </c>
      <c r="O763" s="6">
        <f t="shared" si="47"/>
        <v>42943.208333333328</v>
      </c>
      <c r="P763" t="b">
        <v>0</v>
      </c>
      <c r="Q763" t="b">
        <v>0</v>
      </c>
      <c r="R763" t="s">
        <v>23</v>
      </c>
      <c r="S763" t="s">
        <v>2030</v>
      </c>
      <c r="T763" t="s">
        <v>2031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6"/>
        <v>41241.25</v>
      </c>
      <c r="O764" s="6">
        <f t="shared" si="47"/>
        <v>41252.25</v>
      </c>
      <c r="P764" t="b">
        <v>0</v>
      </c>
      <c r="Q764" t="b">
        <v>0</v>
      </c>
      <c r="R764" t="s">
        <v>159</v>
      </c>
      <c r="S764" t="s">
        <v>2030</v>
      </c>
      <c r="T764" t="s">
        <v>2053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5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6"/>
        <v>41037.208333333336</v>
      </c>
      <c r="O765" s="6">
        <f t="shared" si="47"/>
        <v>41072.208333333336</v>
      </c>
      <c r="P765" t="b">
        <v>0</v>
      </c>
      <c r="Q765" t="b">
        <v>1</v>
      </c>
      <c r="R765" t="s">
        <v>33</v>
      </c>
      <c r="S765" t="s">
        <v>2034</v>
      </c>
      <c r="T765" t="s">
        <v>2035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5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6"/>
        <v>40676.208333333336</v>
      </c>
      <c r="O766" s="6">
        <f t="shared" si="47"/>
        <v>40684.208333333336</v>
      </c>
      <c r="P766" t="b">
        <v>0</v>
      </c>
      <c r="Q766" t="b">
        <v>0</v>
      </c>
      <c r="R766" t="s">
        <v>23</v>
      </c>
      <c r="S766" t="s">
        <v>2030</v>
      </c>
      <c r="T766" t="s">
        <v>2031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5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6"/>
        <v>42840.208333333328</v>
      </c>
      <c r="O767" s="6">
        <f t="shared" si="47"/>
        <v>42865.208333333328</v>
      </c>
      <c r="P767" t="b">
        <v>1</v>
      </c>
      <c r="Q767" t="b">
        <v>1</v>
      </c>
      <c r="R767" t="s">
        <v>60</v>
      </c>
      <c r="S767" t="s">
        <v>2030</v>
      </c>
      <c r="T767" t="s">
        <v>2040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5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6"/>
        <v>43362.208333333328</v>
      </c>
      <c r="O768" s="6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2036</v>
      </c>
      <c r="T768" t="s">
        <v>2058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5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6"/>
        <v>42283.208333333328</v>
      </c>
      <c r="O769" s="6">
        <f t="shared" si="47"/>
        <v>42328.25</v>
      </c>
      <c r="P769" t="b">
        <v>0</v>
      </c>
      <c r="Q769" t="b">
        <v>0</v>
      </c>
      <c r="R769" t="s">
        <v>206</v>
      </c>
      <c r="S769" t="s">
        <v>2042</v>
      </c>
      <c r="T769" t="s">
        <v>2054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6"/>
        <v>41619.25</v>
      </c>
      <c r="O770" s="6">
        <f t="shared" si="47"/>
        <v>41634.25</v>
      </c>
      <c r="P770" t="b">
        <v>0</v>
      </c>
      <c r="Q770" t="b">
        <v>0</v>
      </c>
      <c r="R770" t="s">
        <v>33</v>
      </c>
      <c r="S770" t="s">
        <v>2034</v>
      </c>
      <c r="T770" t="s">
        <v>2035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t="s">
        <v>14</v>
      </c>
      <c r="H771">
        <v>3410</v>
      </c>
      <c r="I771">
        <f t="shared" ref="I771:I834" si="49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50">(L771/60)/60/24+DATE(1970,1,1)</f>
        <v>41501.208333333336</v>
      </c>
      <c r="O771" s="6">
        <f t="shared" ref="O771:O834" si="51">(M771/60)/60/24+DATE(1970,1,1)</f>
        <v>41527.208333333336</v>
      </c>
      <c r="P771" t="b">
        <v>0</v>
      </c>
      <c r="Q771" t="b">
        <v>0</v>
      </c>
      <c r="R771" t="s">
        <v>89</v>
      </c>
      <c r="S771" t="s">
        <v>2045</v>
      </c>
      <c r="T771" t="s">
        <v>2046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si="49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50"/>
        <v>41743.208333333336</v>
      </c>
      <c r="O772" s="6">
        <f t="shared" si="51"/>
        <v>41750.208333333336</v>
      </c>
      <c r="P772" t="b">
        <v>0</v>
      </c>
      <c r="Q772" t="b">
        <v>1</v>
      </c>
      <c r="R772" t="s">
        <v>33</v>
      </c>
      <c r="S772" t="s">
        <v>2034</v>
      </c>
      <c r="T772" t="s">
        <v>2035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50"/>
        <v>43491.25</v>
      </c>
      <c r="O773" s="6">
        <f t="shared" si="51"/>
        <v>43518.25</v>
      </c>
      <c r="P773" t="b">
        <v>0</v>
      </c>
      <c r="Q773" t="b">
        <v>0</v>
      </c>
      <c r="R773" t="s">
        <v>33</v>
      </c>
      <c r="S773" t="s">
        <v>2034</v>
      </c>
      <c r="T773" t="s">
        <v>2035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49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50"/>
        <v>43505.25</v>
      </c>
      <c r="O774" s="6">
        <f t="shared" si="51"/>
        <v>43509.25</v>
      </c>
      <c r="P774" t="b">
        <v>0</v>
      </c>
      <c r="Q774" t="b">
        <v>0</v>
      </c>
      <c r="R774" t="s">
        <v>60</v>
      </c>
      <c r="S774" t="s">
        <v>2030</v>
      </c>
      <c r="T774" t="s">
        <v>2040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49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50"/>
        <v>42838.208333333328</v>
      </c>
      <c r="O775" s="6">
        <f t="shared" si="51"/>
        <v>42848.208333333328</v>
      </c>
      <c r="P775" t="b">
        <v>0</v>
      </c>
      <c r="Q775" t="b">
        <v>0</v>
      </c>
      <c r="R775" t="s">
        <v>33</v>
      </c>
      <c r="S775" t="s">
        <v>2034</v>
      </c>
      <c r="T775" t="s">
        <v>2035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49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50"/>
        <v>42513.208333333328</v>
      </c>
      <c r="O776" s="6">
        <f t="shared" si="51"/>
        <v>42554.208333333328</v>
      </c>
      <c r="P776" t="b">
        <v>0</v>
      </c>
      <c r="Q776" t="b">
        <v>0</v>
      </c>
      <c r="R776" t="s">
        <v>28</v>
      </c>
      <c r="S776" t="s">
        <v>2032</v>
      </c>
      <c r="T776" t="s">
        <v>2033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50"/>
        <v>41949.25</v>
      </c>
      <c r="O777" s="6">
        <f t="shared" si="51"/>
        <v>41959.25</v>
      </c>
      <c r="P777" t="b">
        <v>0</v>
      </c>
      <c r="Q777" t="b">
        <v>0</v>
      </c>
      <c r="R777" t="s">
        <v>23</v>
      </c>
      <c r="S777" t="s">
        <v>2030</v>
      </c>
      <c r="T777" t="s">
        <v>2031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49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50"/>
        <v>43650.208333333328</v>
      </c>
      <c r="O778" s="6">
        <f t="shared" si="51"/>
        <v>43668.208333333328</v>
      </c>
      <c r="P778" t="b">
        <v>0</v>
      </c>
      <c r="Q778" t="b">
        <v>0</v>
      </c>
      <c r="R778" t="s">
        <v>33</v>
      </c>
      <c r="S778" t="s">
        <v>2034</v>
      </c>
      <c r="T778" t="s">
        <v>2035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49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50"/>
        <v>40809.208333333336</v>
      </c>
      <c r="O779" s="6">
        <f t="shared" si="51"/>
        <v>40838.208333333336</v>
      </c>
      <c r="P779" t="b">
        <v>0</v>
      </c>
      <c r="Q779" t="b">
        <v>0</v>
      </c>
      <c r="R779" t="s">
        <v>33</v>
      </c>
      <c r="S779" t="s">
        <v>2034</v>
      </c>
      <c r="T779" t="s">
        <v>2035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49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50"/>
        <v>40768.208333333336</v>
      </c>
      <c r="O780" s="6">
        <f t="shared" si="51"/>
        <v>40773.208333333336</v>
      </c>
      <c r="P780" t="b">
        <v>0</v>
      </c>
      <c r="Q780" t="b">
        <v>0</v>
      </c>
      <c r="R780" t="s">
        <v>71</v>
      </c>
      <c r="S780" t="s">
        <v>2036</v>
      </c>
      <c r="T780" t="s">
        <v>2044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49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50"/>
        <v>42230.208333333328</v>
      </c>
      <c r="O781" s="6">
        <f t="shared" si="51"/>
        <v>42239.208333333328</v>
      </c>
      <c r="P781" t="b">
        <v>0</v>
      </c>
      <c r="Q781" t="b">
        <v>1</v>
      </c>
      <c r="R781" t="s">
        <v>33</v>
      </c>
      <c r="S781" t="s">
        <v>2034</v>
      </c>
      <c r="T781" t="s">
        <v>2035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49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50"/>
        <v>42573.208333333328</v>
      </c>
      <c r="O782" s="6">
        <f t="shared" si="51"/>
        <v>42592.208333333328</v>
      </c>
      <c r="P782" t="b">
        <v>0</v>
      </c>
      <c r="Q782" t="b">
        <v>1</v>
      </c>
      <c r="R782" t="s">
        <v>53</v>
      </c>
      <c r="S782" t="s">
        <v>2036</v>
      </c>
      <c r="T782" t="s">
        <v>2039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49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50"/>
        <v>40482.208333333336</v>
      </c>
      <c r="O783" s="6">
        <f t="shared" si="51"/>
        <v>40533.25</v>
      </c>
      <c r="P783" t="b">
        <v>0</v>
      </c>
      <c r="Q783" t="b">
        <v>0</v>
      </c>
      <c r="R783" t="s">
        <v>33</v>
      </c>
      <c r="S783" t="s">
        <v>2034</v>
      </c>
      <c r="T783" t="s">
        <v>2035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49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50"/>
        <v>40603.25</v>
      </c>
      <c r="O784" s="6">
        <f t="shared" si="51"/>
        <v>40631.208333333336</v>
      </c>
      <c r="P784" t="b">
        <v>0</v>
      </c>
      <c r="Q784" t="b">
        <v>1</v>
      </c>
      <c r="R784" t="s">
        <v>71</v>
      </c>
      <c r="S784" t="s">
        <v>2036</v>
      </c>
      <c r="T784" t="s">
        <v>2044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49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50"/>
        <v>41625.25</v>
      </c>
      <c r="O785" s="6">
        <f t="shared" si="51"/>
        <v>41632.25</v>
      </c>
      <c r="P785" t="b">
        <v>0</v>
      </c>
      <c r="Q785" t="b">
        <v>0</v>
      </c>
      <c r="R785" t="s">
        <v>23</v>
      </c>
      <c r="S785" t="s">
        <v>2030</v>
      </c>
      <c r="T785" t="s">
        <v>2031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49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50"/>
        <v>42435.25</v>
      </c>
      <c r="O786" s="6">
        <f t="shared" si="51"/>
        <v>42446.208333333328</v>
      </c>
      <c r="P786" t="b">
        <v>0</v>
      </c>
      <c r="Q786" t="b">
        <v>0</v>
      </c>
      <c r="R786" t="s">
        <v>28</v>
      </c>
      <c r="S786" t="s">
        <v>2032</v>
      </c>
      <c r="T786" t="s">
        <v>2033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49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50"/>
        <v>43582.208333333328</v>
      </c>
      <c r="O787" s="6">
        <f t="shared" si="51"/>
        <v>43616.208333333328</v>
      </c>
      <c r="P787" t="b">
        <v>0</v>
      </c>
      <c r="Q787" t="b">
        <v>1</v>
      </c>
      <c r="R787" t="s">
        <v>71</v>
      </c>
      <c r="S787" t="s">
        <v>2036</v>
      </c>
      <c r="T787" t="s">
        <v>2044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49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50"/>
        <v>43186.208333333328</v>
      </c>
      <c r="O788" s="6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2030</v>
      </c>
      <c r="T788" t="s">
        <v>2053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49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50"/>
        <v>40684.208333333336</v>
      </c>
      <c r="O789" s="6">
        <f t="shared" si="51"/>
        <v>40693.208333333336</v>
      </c>
      <c r="P789" t="b">
        <v>0</v>
      </c>
      <c r="Q789" t="b">
        <v>0</v>
      </c>
      <c r="R789" t="s">
        <v>23</v>
      </c>
      <c r="S789" t="s">
        <v>2030</v>
      </c>
      <c r="T789" t="s">
        <v>2031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49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50"/>
        <v>41202.208333333336</v>
      </c>
      <c r="O790" s="6">
        <f t="shared" si="51"/>
        <v>41223.25</v>
      </c>
      <c r="P790" t="b">
        <v>0</v>
      </c>
      <c r="Q790" t="b">
        <v>0</v>
      </c>
      <c r="R790" t="s">
        <v>71</v>
      </c>
      <c r="S790" t="s">
        <v>2036</v>
      </c>
      <c r="T790" t="s">
        <v>2044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49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50"/>
        <v>41786.208333333336</v>
      </c>
      <c r="O791" s="6">
        <f t="shared" si="51"/>
        <v>41823.208333333336</v>
      </c>
      <c r="P791" t="b">
        <v>0</v>
      </c>
      <c r="Q791" t="b">
        <v>0</v>
      </c>
      <c r="R791" t="s">
        <v>33</v>
      </c>
      <c r="S791" t="s">
        <v>2034</v>
      </c>
      <c r="T791" t="s">
        <v>2035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49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50"/>
        <v>40223.25</v>
      </c>
      <c r="O792" s="6">
        <f t="shared" si="51"/>
        <v>40229.25</v>
      </c>
      <c r="P792" t="b">
        <v>0</v>
      </c>
      <c r="Q792" t="b">
        <v>0</v>
      </c>
      <c r="R792" t="s">
        <v>33</v>
      </c>
      <c r="S792" t="s">
        <v>2034</v>
      </c>
      <c r="T792" t="s">
        <v>2035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50"/>
        <v>42715.25</v>
      </c>
      <c r="O793" s="6">
        <f t="shared" si="51"/>
        <v>42731.25</v>
      </c>
      <c r="P793" t="b">
        <v>0</v>
      </c>
      <c r="Q793" t="b">
        <v>0</v>
      </c>
      <c r="R793" t="s">
        <v>17</v>
      </c>
      <c r="S793" t="s">
        <v>2028</v>
      </c>
      <c r="T793" t="s">
        <v>2029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49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50"/>
        <v>41451.208333333336</v>
      </c>
      <c r="O794" s="6">
        <f t="shared" si="51"/>
        <v>41479.208333333336</v>
      </c>
      <c r="P794" t="b">
        <v>0</v>
      </c>
      <c r="Q794" t="b">
        <v>1</v>
      </c>
      <c r="R794" t="s">
        <v>33</v>
      </c>
      <c r="S794" t="s">
        <v>2034</v>
      </c>
      <c r="T794" t="s">
        <v>2035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49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50"/>
        <v>41450.208333333336</v>
      </c>
      <c r="O795" s="6">
        <f t="shared" si="51"/>
        <v>41454.208333333336</v>
      </c>
      <c r="P795" t="b">
        <v>0</v>
      </c>
      <c r="Q795" t="b">
        <v>0</v>
      </c>
      <c r="R795" t="s">
        <v>68</v>
      </c>
      <c r="S795" t="s">
        <v>2042</v>
      </c>
      <c r="T795" t="s">
        <v>2043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49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50"/>
        <v>43091.25</v>
      </c>
      <c r="O796" s="6">
        <f t="shared" si="51"/>
        <v>43103.25</v>
      </c>
      <c r="P796" t="b">
        <v>0</v>
      </c>
      <c r="Q796" t="b">
        <v>0</v>
      </c>
      <c r="R796" t="s">
        <v>23</v>
      </c>
      <c r="S796" t="s">
        <v>2030</v>
      </c>
      <c r="T796" t="s">
        <v>2031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49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50"/>
        <v>42675.208333333328</v>
      </c>
      <c r="O797" s="6">
        <f t="shared" si="51"/>
        <v>42678.208333333328</v>
      </c>
      <c r="P797" t="b">
        <v>0</v>
      </c>
      <c r="Q797" t="b">
        <v>0</v>
      </c>
      <c r="R797" t="s">
        <v>53</v>
      </c>
      <c r="S797" t="s">
        <v>2036</v>
      </c>
      <c r="T797" t="s">
        <v>2039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49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50"/>
        <v>41859.208333333336</v>
      </c>
      <c r="O798" s="6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2045</v>
      </c>
      <c r="T798" t="s">
        <v>2056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49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50"/>
        <v>43464.25</v>
      </c>
      <c r="O799" s="6">
        <f t="shared" si="51"/>
        <v>43487.25</v>
      </c>
      <c r="P799" t="b">
        <v>0</v>
      </c>
      <c r="Q799" t="b">
        <v>0</v>
      </c>
      <c r="R799" t="s">
        <v>28</v>
      </c>
      <c r="S799" t="s">
        <v>2032</v>
      </c>
      <c r="T799" t="s">
        <v>2033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49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50"/>
        <v>41060.208333333336</v>
      </c>
      <c r="O800" s="6">
        <f t="shared" si="51"/>
        <v>41088.208333333336</v>
      </c>
      <c r="P800" t="b">
        <v>0</v>
      </c>
      <c r="Q800" t="b">
        <v>1</v>
      </c>
      <c r="R800" t="s">
        <v>33</v>
      </c>
      <c r="S800" t="s">
        <v>2034</v>
      </c>
      <c r="T800" t="s">
        <v>2035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49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50"/>
        <v>42399.25</v>
      </c>
      <c r="O801" s="6">
        <f t="shared" si="51"/>
        <v>42403.25</v>
      </c>
      <c r="P801" t="b">
        <v>0</v>
      </c>
      <c r="Q801" t="b">
        <v>0</v>
      </c>
      <c r="R801" t="s">
        <v>33</v>
      </c>
      <c r="S801" t="s">
        <v>2034</v>
      </c>
      <c r="T801" t="s">
        <v>2035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50"/>
        <v>42167.208333333328</v>
      </c>
      <c r="O802" s="6">
        <f t="shared" si="51"/>
        <v>42171.208333333328</v>
      </c>
      <c r="P802" t="b">
        <v>0</v>
      </c>
      <c r="Q802" t="b">
        <v>0</v>
      </c>
      <c r="R802" t="s">
        <v>23</v>
      </c>
      <c r="S802" t="s">
        <v>2030</v>
      </c>
      <c r="T802" t="s">
        <v>2031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49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50"/>
        <v>43830.25</v>
      </c>
      <c r="O803" s="6">
        <f t="shared" si="51"/>
        <v>43852.25</v>
      </c>
      <c r="P803" t="b">
        <v>0</v>
      </c>
      <c r="Q803" t="b">
        <v>1</v>
      </c>
      <c r="R803" t="s">
        <v>122</v>
      </c>
      <c r="S803" t="s">
        <v>2049</v>
      </c>
      <c r="T803" t="s">
        <v>2050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49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50"/>
        <v>43650.208333333328</v>
      </c>
      <c r="O804" s="6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2049</v>
      </c>
      <c r="T804" t="s">
        <v>2050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49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50"/>
        <v>43492.25</v>
      </c>
      <c r="O805" s="6">
        <f t="shared" si="51"/>
        <v>43526.25</v>
      </c>
      <c r="P805" t="b">
        <v>0</v>
      </c>
      <c r="Q805" t="b">
        <v>0</v>
      </c>
      <c r="R805" t="s">
        <v>33</v>
      </c>
      <c r="S805" t="s">
        <v>2034</v>
      </c>
      <c r="T805" t="s">
        <v>2035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49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50"/>
        <v>43102.25</v>
      </c>
      <c r="O806" s="6">
        <f t="shared" si="51"/>
        <v>43122.25</v>
      </c>
      <c r="P806" t="b">
        <v>0</v>
      </c>
      <c r="Q806" t="b">
        <v>0</v>
      </c>
      <c r="R806" t="s">
        <v>23</v>
      </c>
      <c r="S806" t="s">
        <v>2030</v>
      </c>
      <c r="T806" t="s">
        <v>2031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49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50"/>
        <v>41958.25</v>
      </c>
      <c r="O807" s="6">
        <f t="shared" si="51"/>
        <v>42009.25</v>
      </c>
      <c r="P807" t="b">
        <v>0</v>
      </c>
      <c r="Q807" t="b">
        <v>0</v>
      </c>
      <c r="R807" t="s">
        <v>42</v>
      </c>
      <c r="S807" t="s">
        <v>2036</v>
      </c>
      <c r="T807" t="s">
        <v>2037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49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50"/>
        <v>40973.25</v>
      </c>
      <c r="O808" s="6">
        <f t="shared" si="51"/>
        <v>40997.208333333336</v>
      </c>
      <c r="P808" t="b">
        <v>0</v>
      </c>
      <c r="Q808" t="b">
        <v>1</v>
      </c>
      <c r="R808" t="s">
        <v>53</v>
      </c>
      <c r="S808" t="s">
        <v>2036</v>
      </c>
      <c r="T808" t="s">
        <v>2039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49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50"/>
        <v>43753.208333333328</v>
      </c>
      <c r="O809" s="6">
        <f t="shared" si="51"/>
        <v>43797.25</v>
      </c>
      <c r="P809" t="b">
        <v>0</v>
      </c>
      <c r="Q809" t="b">
        <v>1</v>
      </c>
      <c r="R809" t="s">
        <v>33</v>
      </c>
      <c r="S809" t="s">
        <v>2034</v>
      </c>
      <c r="T809" t="s">
        <v>2035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49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50"/>
        <v>42507.208333333328</v>
      </c>
      <c r="O810" s="6">
        <f t="shared" si="51"/>
        <v>42524.208333333328</v>
      </c>
      <c r="P810" t="b">
        <v>0</v>
      </c>
      <c r="Q810" t="b">
        <v>0</v>
      </c>
      <c r="R810" t="s">
        <v>17</v>
      </c>
      <c r="S810" t="s">
        <v>2028</v>
      </c>
      <c r="T810" t="s">
        <v>2029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50"/>
        <v>41135.208333333336</v>
      </c>
      <c r="O811" s="6">
        <f t="shared" si="51"/>
        <v>41136.208333333336</v>
      </c>
      <c r="P811" t="b">
        <v>0</v>
      </c>
      <c r="Q811" t="b">
        <v>0</v>
      </c>
      <c r="R811" t="s">
        <v>42</v>
      </c>
      <c r="S811" t="s">
        <v>2036</v>
      </c>
      <c r="T811" t="s">
        <v>2037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49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50"/>
        <v>43067.25</v>
      </c>
      <c r="O812" s="6">
        <f t="shared" si="51"/>
        <v>43077.25</v>
      </c>
      <c r="P812" t="b">
        <v>0</v>
      </c>
      <c r="Q812" t="b">
        <v>1</v>
      </c>
      <c r="R812" t="s">
        <v>33</v>
      </c>
      <c r="S812" t="s">
        <v>2034</v>
      </c>
      <c r="T812" t="s">
        <v>2035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49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50"/>
        <v>42378.25</v>
      </c>
      <c r="O813" s="6">
        <f t="shared" si="51"/>
        <v>42380.25</v>
      </c>
      <c r="P813" t="b">
        <v>0</v>
      </c>
      <c r="Q813" t="b">
        <v>1</v>
      </c>
      <c r="R813" t="s">
        <v>89</v>
      </c>
      <c r="S813" t="s">
        <v>2045</v>
      </c>
      <c r="T813" t="s">
        <v>2046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50"/>
        <v>43206.208333333328</v>
      </c>
      <c r="O814" s="6">
        <f t="shared" si="51"/>
        <v>43211.208333333328</v>
      </c>
      <c r="P814" t="b">
        <v>0</v>
      </c>
      <c r="Q814" t="b">
        <v>0</v>
      </c>
      <c r="R814" t="s">
        <v>68</v>
      </c>
      <c r="S814" t="s">
        <v>2042</v>
      </c>
      <c r="T814" t="s">
        <v>2043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49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50"/>
        <v>41148.208333333336</v>
      </c>
      <c r="O815" s="6">
        <f t="shared" si="51"/>
        <v>41158.208333333336</v>
      </c>
      <c r="P815" t="b">
        <v>0</v>
      </c>
      <c r="Q815" t="b">
        <v>0</v>
      </c>
      <c r="R815" t="s">
        <v>89</v>
      </c>
      <c r="S815" t="s">
        <v>2045</v>
      </c>
      <c r="T815" t="s">
        <v>2046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49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50"/>
        <v>42517.208333333328</v>
      </c>
      <c r="O816" s="6">
        <f t="shared" si="51"/>
        <v>42519.208333333328</v>
      </c>
      <c r="P816" t="b">
        <v>0</v>
      </c>
      <c r="Q816" t="b">
        <v>1</v>
      </c>
      <c r="R816" t="s">
        <v>23</v>
      </c>
      <c r="S816" t="s">
        <v>2030</v>
      </c>
      <c r="T816" t="s">
        <v>2031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49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50"/>
        <v>43068.25</v>
      </c>
      <c r="O817" s="6">
        <f t="shared" si="51"/>
        <v>43094.25</v>
      </c>
      <c r="P817" t="b">
        <v>0</v>
      </c>
      <c r="Q817" t="b">
        <v>0</v>
      </c>
      <c r="R817" t="s">
        <v>23</v>
      </c>
      <c r="S817" t="s">
        <v>2030</v>
      </c>
      <c r="T817" t="s">
        <v>2031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49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50"/>
        <v>41680.25</v>
      </c>
      <c r="O818" s="6">
        <f t="shared" si="51"/>
        <v>41682.25</v>
      </c>
      <c r="P818" t="b">
        <v>1</v>
      </c>
      <c r="Q818" t="b">
        <v>1</v>
      </c>
      <c r="R818" t="s">
        <v>33</v>
      </c>
      <c r="S818" t="s">
        <v>2034</v>
      </c>
      <c r="T818" t="s">
        <v>2035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49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50"/>
        <v>43589.208333333328</v>
      </c>
      <c r="O819" s="6">
        <f t="shared" si="51"/>
        <v>43617.208333333328</v>
      </c>
      <c r="P819" t="b">
        <v>0</v>
      </c>
      <c r="Q819" t="b">
        <v>1</v>
      </c>
      <c r="R819" t="s">
        <v>68</v>
      </c>
      <c r="S819" t="s">
        <v>2042</v>
      </c>
      <c r="T819" t="s">
        <v>2043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49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50"/>
        <v>43486.25</v>
      </c>
      <c r="O820" s="6">
        <f t="shared" si="51"/>
        <v>43499.25</v>
      </c>
      <c r="P820" t="b">
        <v>0</v>
      </c>
      <c r="Q820" t="b">
        <v>1</v>
      </c>
      <c r="R820" t="s">
        <v>33</v>
      </c>
      <c r="S820" t="s">
        <v>2034</v>
      </c>
      <c r="T820" t="s">
        <v>2035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49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50"/>
        <v>41237.25</v>
      </c>
      <c r="O821" s="6">
        <f t="shared" si="51"/>
        <v>41252.25</v>
      </c>
      <c r="P821" t="b">
        <v>1</v>
      </c>
      <c r="Q821" t="b">
        <v>0</v>
      </c>
      <c r="R821" t="s">
        <v>89</v>
      </c>
      <c r="S821" t="s">
        <v>2045</v>
      </c>
      <c r="T821" t="s">
        <v>2046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49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50"/>
        <v>43310.208333333328</v>
      </c>
      <c r="O822" s="6">
        <f t="shared" si="51"/>
        <v>43323.208333333328</v>
      </c>
      <c r="P822" t="b">
        <v>0</v>
      </c>
      <c r="Q822" t="b">
        <v>1</v>
      </c>
      <c r="R822" t="s">
        <v>23</v>
      </c>
      <c r="S822" t="s">
        <v>2030</v>
      </c>
      <c r="T822" t="s">
        <v>2031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49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50"/>
        <v>42794.25</v>
      </c>
      <c r="O823" s="6">
        <f t="shared" si="51"/>
        <v>42807.208333333328</v>
      </c>
      <c r="P823" t="b">
        <v>0</v>
      </c>
      <c r="Q823" t="b">
        <v>0</v>
      </c>
      <c r="R823" t="s">
        <v>42</v>
      </c>
      <c r="S823" t="s">
        <v>2036</v>
      </c>
      <c r="T823" t="s">
        <v>2037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49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50"/>
        <v>41698.25</v>
      </c>
      <c r="O824" s="6">
        <f t="shared" si="51"/>
        <v>41715.208333333336</v>
      </c>
      <c r="P824" t="b">
        <v>0</v>
      </c>
      <c r="Q824" t="b">
        <v>0</v>
      </c>
      <c r="R824" t="s">
        <v>23</v>
      </c>
      <c r="S824" t="s">
        <v>2030</v>
      </c>
      <c r="T824" t="s">
        <v>2031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49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50"/>
        <v>41892.208333333336</v>
      </c>
      <c r="O825" s="6">
        <f t="shared" si="51"/>
        <v>41917.208333333336</v>
      </c>
      <c r="P825" t="b">
        <v>1</v>
      </c>
      <c r="Q825" t="b">
        <v>1</v>
      </c>
      <c r="R825" t="s">
        <v>23</v>
      </c>
      <c r="S825" t="s">
        <v>2030</v>
      </c>
      <c r="T825" t="s">
        <v>2031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49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50"/>
        <v>40348.208333333336</v>
      </c>
      <c r="O826" s="6">
        <f t="shared" si="51"/>
        <v>40380.208333333336</v>
      </c>
      <c r="P826" t="b">
        <v>0</v>
      </c>
      <c r="Q826" t="b">
        <v>1</v>
      </c>
      <c r="R826" t="s">
        <v>68</v>
      </c>
      <c r="S826" t="s">
        <v>2042</v>
      </c>
      <c r="T826" t="s">
        <v>2043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49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50"/>
        <v>42941.208333333328</v>
      </c>
      <c r="O827" s="6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2036</v>
      </c>
      <c r="T827" t="s">
        <v>2047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49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50"/>
        <v>40525.25</v>
      </c>
      <c r="O828" s="6">
        <f t="shared" si="51"/>
        <v>40553.25</v>
      </c>
      <c r="P828" t="b">
        <v>0</v>
      </c>
      <c r="Q828" t="b">
        <v>1</v>
      </c>
      <c r="R828" t="s">
        <v>33</v>
      </c>
      <c r="S828" t="s">
        <v>2034</v>
      </c>
      <c r="T828" t="s">
        <v>2035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49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50"/>
        <v>40666.208333333336</v>
      </c>
      <c r="O829" s="6">
        <f t="shared" si="51"/>
        <v>40678.208333333336</v>
      </c>
      <c r="P829" t="b">
        <v>0</v>
      </c>
      <c r="Q829" t="b">
        <v>1</v>
      </c>
      <c r="R829" t="s">
        <v>53</v>
      </c>
      <c r="S829" t="s">
        <v>2036</v>
      </c>
      <c r="T829" t="s">
        <v>2039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49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50"/>
        <v>43340.208333333328</v>
      </c>
      <c r="O830" s="6">
        <f t="shared" si="51"/>
        <v>43365.208333333328</v>
      </c>
      <c r="P830" t="b">
        <v>0</v>
      </c>
      <c r="Q830" t="b">
        <v>0</v>
      </c>
      <c r="R830" t="s">
        <v>33</v>
      </c>
      <c r="S830" t="s">
        <v>2034</v>
      </c>
      <c r="T830" t="s">
        <v>2035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49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50"/>
        <v>42164.208333333328</v>
      </c>
      <c r="O831" s="6">
        <f t="shared" si="51"/>
        <v>42179.208333333328</v>
      </c>
      <c r="P831" t="b">
        <v>0</v>
      </c>
      <c r="Q831" t="b">
        <v>0</v>
      </c>
      <c r="R831" t="s">
        <v>33</v>
      </c>
      <c r="S831" t="s">
        <v>2034</v>
      </c>
      <c r="T831" t="s">
        <v>2035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49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50"/>
        <v>43103.25</v>
      </c>
      <c r="O832" s="6">
        <f t="shared" si="51"/>
        <v>43162.25</v>
      </c>
      <c r="P832" t="b">
        <v>0</v>
      </c>
      <c r="Q832" t="b">
        <v>0</v>
      </c>
      <c r="R832" t="s">
        <v>33</v>
      </c>
      <c r="S832" t="s">
        <v>2034</v>
      </c>
      <c r="T832" t="s">
        <v>2035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49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50"/>
        <v>40994.208333333336</v>
      </c>
      <c r="O833" s="6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2049</v>
      </c>
      <c r="T833" t="s">
        <v>2050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49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50"/>
        <v>42299.208333333328</v>
      </c>
      <c r="O834" s="6">
        <f t="shared" si="51"/>
        <v>42333.25</v>
      </c>
      <c r="P834" t="b">
        <v>1</v>
      </c>
      <c r="Q834" t="b">
        <v>0</v>
      </c>
      <c r="R834" t="s">
        <v>206</v>
      </c>
      <c r="S834" t="s">
        <v>2042</v>
      </c>
      <c r="T834" t="s">
        <v>2054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t="s">
        <v>20</v>
      </c>
      <c r="H835">
        <v>165</v>
      </c>
      <c r="I835">
        <f t="shared" ref="I835:I898" si="5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4">(L835/60)/60/24+DATE(1970,1,1)</f>
        <v>40588.25</v>
      </c>
      <c r="O835" s="6">
        <f t="shared" ref="O835:O898" si="55">(M835/60)/60/24+DATE(1970,1,1)</f>
        <v>40599.25</v>
      </c>
      <c r="P835" t="b">
        <v>0</v>
      </c>
      <c r="Q835" t="b">
        <v>0</v>
      </c>
      <c r="R835" t="s">
        <v>206</v>
      </c>
      <c r="S835" t="s">
        <v>2042</v>
      </c>
      <c r="T835" t="s">
        <v>2054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si="5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4"/>
        <v>41448.208333333336</v>
      </c>
      <c r="O836" s="6">
        <f t="shared" si="55"/>
        <v>41454.208333333336</v>
      </c>
      <c r="P836" t="b">
        <v>0</v>
      </c>
      <c r="Q836" t="b">
        <v>0</v>
      </c>
      <c r="R836" t="s">
        <v>33</v>
      </c>
      <c r="S836" t="s">
        <v>2034</v>
      </c>
      <c r="T836" t="s">
        <v>2035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4"/>
        <v>42063.25</v>
      </c>
      <c r="O837" s="6">
        <f t="shared" si="55"/>
        <v>42069.25</v>
      </c>
      <c r="P837" t="b">
        <v>0</v>
      </c>
      <c r="Q837" t="b">
        <v>0</v>
      </c>
      <c r="R837" t="s">
        <v>28</v>
      </c>
      <c r="S837" t="s">
        <v>2032</v>
      </c>
      <c r="T837" t="s">
        <v>2033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4"/>
        <v>40214.25</v>
      </c>
      <c r="O838" s="6">
        <f t="shared" si="55"/>
        <v>40225.25</v>
      </c>
      <c r="P838" t="b">
        <v>0</v>
      </c>
      <c r="Q838" t="b">
        <v>0</v>
      </c>
      <c r="R838" t="s">
        <v>60</v>
      </c>
      <c r="S838" t="s">
        <v>2030</v>
      </c>
      <c r="T838" t="s">
        <v>2040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4"/>
        <v>40629.208333333336</v>
      </c>
      <c r="O839" s="6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2030</v>
      </c>
      <c r="T839" t="s">
        <v>2053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4"/>
        <v>43370.208333333328</v>
      </c>
      <c r="O840" s="6">
        <f t="shared" si="55"/>
        <v>43379.208333333328</v>
      </c>
      <c r="P840" t="b">
        <v>0</v>
      </c>
      <c r="Q840" t="b">
        <v>0</v>
      </c>
      <c r="R840" t="s">
        <v>33</v>
      </c>
      <c r="S840" t="s">
        <v>2034</v>
      </c>
      <c r="T840" t="s">
        <v>2035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4"/>
        <v>41715.208333333336</v>
      </c>
      <c r="O841" s="6">
        <f t="shared" si="55"/>
        <v>41760.208333333336</v>
      </c>
      <c r="P841" t="b">
        <v>0</v>
      </c>
      <c r="Q841" t="b">
        <v>1</v>
      </c>
      <c r="R841" t="s">
        <v>42</v>
      </c>
      <c r="S841" t="s">
        <v>2036</v>
      </c>
      <c r="T841" t="s">
        <v>2037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4"/>
        <v>41836.208333333336</v>
      </c>
      <c r="O842" s="6">
        <f t="shared" si="55"/>
        <v>41838.208333333336</v>
      </c>
      <c r="P842" t="b">
        <v>0</v>
      </c>
      <c r="Q842" t="b">
        <v>1</v>
      </c>
      <c r="R842" t="s">
        <v>33</v>
      </c>
      <c r="S842" t="s">
        <v>2034</v>
      </c>
      <c r="T842" t="s">
        <v>2035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4"/>
        <v>42419.25</v>
      </c>
      <c r="O843" s="6">
        <f t="shared" si="55"/>
        <v>42435.25</v>
      </c>
      <c r="P843" t="b">
        <v>0</v>
      </c>
      <c r="Q843" t="b">
        <v>0</v>
      </c>
      <c r="R843" t="s">
        <v>28</v>
      </c>
      <c r="S843" t="s">
        <v>2032</v>
      </c>
      <c r="T843" t="s">
        <v>2033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4"/>
        <v>43266.208333333328</v>
      </c>
      <c r="O844" s="6">
        <f t="shared" si="55"/>
        <v>43269.208333333328</v>
      </c>
      <c r="P844" t="b">
        <v>0</v>
      </c>
      <c r="Q844" t="b">
        <v>0</v>
      </c>
      <c r="R844" t="s">
        <v>65</v>
      </c>
      <c r="S844" t="s">
        <v>2032</v>
      </c>
      <c r="T844" t="s">
        <v>2041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4"/>
        <v>43338.208333333328</v>
      </c>
      <c r="O845" s="6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2049</v>
      </c>
      <c r="T845" t="s">
        <v>2050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4"/>
        <v>40930.25</v>
      </c>
      <c r="O846" s="6">
        <f t="shared" si="55"/>
        <v>40933.25</v>
      </c>
      <c r="P846" t="b">
        <v>0</v>
      </c>
      <c r="Q846" t="b">
        <v>0</v>
      </c>
      <c r="R846" t="s">
        <v>42</v>
      </c>
      <c r="S846" t="s">
        <v>2036</v>
      </c>
      <c r="T846" t="s">
        <v>2037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4"/>
        <v>43235.208333333328</v>
      </c>
      <c r="O847" s="6">
        <f t="shared" si="55"/>
        <v>43272.208333333328</v>
      </c>
      <c r="P847" t="b">
        <v>0</v>
      </c>
      <c r="Q847" t="b">
        <v>0</v>
      </c>
      <c r="R847" t="s">
        <v>28</v>
      </c>
      <c r="S847" t="s">
        <v>2032</v>
      </c>
      <c r="T847" t="s">
        <v>2033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4"/>
        <v>43302.208333333328</v>
      </c>
      <c r="O848" s="6">
        <f t="shared" si="55"/>
        <v>43338.208333333328</v>
      </c>
      <c r="P848" t="b">
        <v>1</v>
      </c>
      <c r="Q848" t="b">
        <v>1</v>
      </c>
      <c r="R848" t="s">
        <v>28</v>
      </c>
      <c r="S848" t="s">
        <v>2032</v>
      </c>
      <c r="T848" t="s">
        <v>2033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4"/>
        <v>43107.25</v>
      </c>
      <c r="O849" s="6">
        <f t="shared" si="55"/>
        <v>43110.25</v>
      </c>
      <c r="P849" t="b">
        <v>0</v>
      </c>
      <c r="Q849" t="b">
        <v>0</v>
      </c>
      <c r="R849" t="s">
        <v>17</v>
      </c>
      <c r="S849" t="s">
        <v>2028</v>
      </c>
      <c r="T849" t="s">
        <v>2029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4"/>
        <v>40341.208333333336</v>
      </c>
      <c r="O850" s="6">
        <f t="shared" si="55"/>
        <v>40350.208333333336</v>
      </c>
      <c r="P850" t="b">
        <v>0</v>
      </c>
      <c r="Q850" t="b">
        <v>0</v>
      </c>
      <c r="R850" t="s">
        <v>53</v>
      </c>
      <c r="S850" t="s">
        <v>2036</v>
      </c>
      <c r="T850" t="s">
        <v>2039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4"/>
        <v>40948.25</v>
      </c>
      <c r="O851" s="6">
        <f t="shared" si="55"/>
        <v>40951.25</v>
      </c>
      <c r="P851" t="b">
        <v>0</v>
      </c>
      <c r="Q851" t="b">
        <v>1</v>
      </c>
      <c r="R851" t="s">
        <v>60</v>
      </c>
      <c r="S851" t="s">
        <v>2030</v>
      </c>
      <c r="T851" t="s">
        <v>2040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4"/>
        <v>40866.25</v>
      </c>
      <c r="O852" s="6">
        <f t="shared" si="55"/>
        <v>40881.25</v>
      </c>
      <c r="P852" t="b">
        <v>1</v>
      </c>
      <c r="Q852" t="b">
        <v>0</v>
      </c>
      <c r="R852" t="s">
        <v>23</v>
      </c>
      <c r="S852" t="s">
        <v>2030</v>
      </c>
      <c r="T852" t="s">
        <v>2031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4"/>
        <v>41031.208333333336</v>
      </c>
      <c r="O853" s="6">
        <f t="shared" si="55"/>
        <v>41064.208333333336</v>
      </c>
      <c r="P853" t="b">
        <v>0</v>
      </c>
      <c r="Q853" t="b">
        <v>0</v>
      </c>
      <c r="R853" t="s">
        <v>50</v>
      </c>
      <c r="S853" t="s">
        <v>2030</v>
      </c>
      <c r="T853" t="s">
        <v>2038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4"/>
        <v>40740.208333333336</v>
      </c>
      <c r="O854" s="6">
        <f t="shared" si="55"/>
        <v>40750.208333333336</v>
      </c>
      <c r="P854" t="b">
        <v>0</v>
      </c>
      <c r="Q854" t="b">
        <v>1</v>
      </c>
      <c r="R854" t="s">
        <v>89</v>
      </c>
      <c r="S854" t="s">
        <v>2045</v>
      </c>
      <c r="T854" t="s">
        <v>2046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4"/>
        <v>40714.208333333336</v>
      </c>
      <c r="O855" s="6">
        <f t="shared" si="55"/>
        <v>40719.208333333336</v>
      </c>
      <c r="P855" t="b">
        <v>0</v>
      </c>
      <c r="Q855" t="b">
        <v>1</v>
      </c>
      <c r="R855" t="s">
        <v>60</v>
      </c>
      <c r="S855" t="s">
        <v>2030</v>
      </c>
      <c r="T855" t="s">
        <v>2040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4"/>
        <v>43787.25</v>
      </c>
      <c r="O856" s="6">
        <f t="shared" si="55"/>
        <v>43814.25</v>
      </c>
      <c r="P856" t="b">
        <v>0</v>
      </c>
      <c r="Q856" t="b">
        <v>0</v>
      </c>
      <c r="R856" t="s">
        <v>119</v>
      </c>
      <c r="S856" t="s">
        <v>2042</v>
      </c>
      <c r="T856" t="s">
        <v>2048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4"/>
        <v>40712.208333333336</v>
      </c>
      <c r="O857" s="6">
        <f t="shared" si="55"/>
        <v>40743.208333333336</v>
      </c>
      <c r="P857" t="b">
        <v>0</v>
      </c>
      <c r="Q857" t="b">
        <v>0</v>
      </c>
      <c r="R857" t="s">
        <v>33</v>
      </c>
      <c r="S857" t="s">
        <v>2034</v>
      </c>
      <c r="T857" t="s">
        <v>2035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4"/>
        <v>41023.208333333336</v>
      </c>
      <c r="O858" s="6">
        <f t="shared" si="55"/>
        <v>41040.208333333336</v>
      </c>
      <c r="P858" t="b">
        <v>0</v>
      </c>
      <c r="Q858" t="b">
        <v>0</v>
      </c>
      <c r="R858" t="s">
        <v>17</v>
      </c>
      <c r="S858" t="s">
        <v>2028</v>
      </c>
      <c r="T858" t="s">
        <v>2029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4"/>
        <v>40944.25</v>
      </c>
      <c r="O859" s="6">
        <f t="shared" si="55"/>
        <v>40967.25</v>
      </c>
      <c r="P859" t="b">
        <v>1</v>
      </c>
      <c r="Q859" t="b">
        <v>0</v>
      </c>
      <c r="R859" t="s">
        <v>100</v>
      </c>
      <c r="S859" t="s">
        <v>2036</v>
      </c>
      <c r="T859" t="s">
        <v>2047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4"/>
        <v>43211.208333333328</v>
      </c>
      <c r="O860" s="6">
        <f t="shared" si="55"/>
        <v>43218.208333333328</v>
      </c>
      <c r="P860" t="b">
        <v>1</v>
      </c>
      <c r="Q860" t="b">
        <v>0</v>
      </c>
      <c r="R860" t="s">
        <v>17</v>
      </c>
      <c r="S860" t="s">
        <v>2028</v>
      </c>
      <c r="T860" t="s">
        <v>2029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4"/>
        <v>41334.25</v>
      </c>
      <c r="O861" s="6">
        <f t="shared" si="55"/>
        <v>41352.208333333336</v>
      </c>
      <c r="P861" t="b">
        <v>0</v>
      </c>
      <c r="Q861" t="b">
        <v>1</v>
      </c>
      <c r="R861" t="s">
        <v>33</v>
      </c>
      <c r="S861" t="s">
        <v>2034</v>
      </c>
      <c r="T861" t="s">
        <v>2035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4"/>
        <v>43515.25</v>
      </c>
      <c r="O862" s="6">
        <f t="shared" si="55"/>
        <v>43525.25</v>
      </c>
      <c r="P862" t="b">
        <v>0</v>
      </c>
      <c r="Q862" t="b">
        <v>1</v>
      </c>
      <c r="R862" t="s">
        <v>65</v>
      </c>
      <c r="S862" t="s">
        <v>2032</v>
      </c>
      <c r="T862" t="s">
        <v>2041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4"/>
        <v>40258.208333333336</v>
      </c>
      <c r="O863" s="6">
        <f t="shared" si="55"/>
        <v>40266.208333333336</v>
      </c>
      <c r="P863" t="b">
        <v>0</v>
      </c>
      <c r="Q863" t="b">
        <v>0</v>
      </c>
      <c r="R863" t="s">
        <v>33</v>
      </c>
      <c r="S863" t="s">
        <v>2034</v>
      </c>
      <c r="T863" t="s">
        <v>2035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4"/>
        <v>40756.208333333336</v>
      </c>
      <c r="O864" s="6">
        <f t="shared" si="55"/>
        <v>40760.208333333336</v>
      </c>
      <c r="P864" t="b">
        <v>0</v>
      </c>
      <c r="Q864" t="b">
        <v>0</v>
      </c>
      <c r="R864" t="s">
        <v>33</v>
      </c>
      <c r="S864" t="s">
        <v>2034</v>
      </c>
      <c r="T864" t="s">
        <v>2035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4"/>
        <v>42172.208333333328</v>
      </c>
      <c r="O865" s="6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2036</v>
      </c>
      <c r="T865" t="s">
        <v>2055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4"/>
        <v>42601.208333333328</v>
      </c>
      <c r="O866" s="6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2036</v>
      </c>
      <c r="T866" t="s">
        <v>2047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4"/>
        <v>41897.208333333336</v>
      </c>
      <c r="O867" s="6">
        <f t="shared" si="55"/>
        <v>41906.208333333336</v>
      </c>
      <c r="P867" t="b">
        <v>0</v>
      </c>
      <c r="Q867" t="b">
        <v>0</v>
      </c>
      <c r="R867" t="s">
        <v>33</v>
      </c>
      <c r="S867" t="s">
        <v>2034</v>
      </c>
      <c r="T867" t="s">
        <v>2035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4"/>
        <v>40671.208333333336</v>
      </c>
      <c r="O868" s="6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2049</v>
      </c>
      <c r="T868" t="s">
        <v>2050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4"/>
        <v>43382.208333333328</v>
      </c>
      <c r="O869" s="6">
        <f t="shared" si="55"/>
        <v>43388.208333333328</v>
      </c>
      <c r="P869" t="b">
        <v>0</v>
      </c>
      <c r="Q869" t="b">
        <v>0</v>
      </c>
      <c r="R869" t="s">
        <v>17</v>
      </c>
      <c r="S869" t="s">
        <v>2028</v>
      </c>
      <c r="T869" t="s">
        <v>2029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4"/>
        <v>41559.208333333336</v>
      </c>
      <c r="O870" s="6">
        <f t="shared" si="55"/>
        <v>41570.208333333336</v>
      </c>
      <c r="P870" t="b">
        <v>0</v>
      </c>
      <c r="Q870" t="b">
        <v>0</v>
      </c>
      <c r="R870" t="s">
        <v>33</v>
      </c>
      <c r="S870" t="s">
        <v>2034</v>
      </c>
      <c r="T870" t="s">
        <v>2035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4"/>
        <v>40350.208333333336</v>
      </c>
      <c r="O871" s="6">
        <f t="shared" si="55"/>
        <v>40364.208333333336</v>
      </c>
      <c r="P871" t="b">
        <v>0</v>
      </c>
      <c r="Q871" t="b">
        <v>0</v>
      </c>
      <c r="R871" t="s">
        <v>53</v>
      </c>
      <c r="S871" t="s">
        <v>2036</v>
      </c>
      <c r="T871" t="s">
        <v>2039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4"/>
        <v>42240.208333333328</v>
      </c>
      <c r="O872" s="6">
        <f t="shared" si="55"/>
        <v>42265.208333333328</v>
      </c>
      <c r="P872" t="b">
        <v>0</v>
      </c>
      <c r="Q872" t="b">
        <v>0</v>
      </c>
      <c r="R872" t="s">
        <v>33</v>
      </c>
      <c r="S872" t="s">
        <v>2034</v>
      </c>
      <c r="T872" t="s">
        <v>2035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4"/>
        <v>43040.208333333328</v>
      </c>
      <c r="O873" s="6">
        <f t="shared" si="55"/>
        <v>43058.25</v>
      </c>
      <c r="P873" t="b">
        <v>0</v>
      </c>
      <c r="Q873" t="b">
        <v>1</v>
      </c>
      <c r="R873" t="s">
        <v>33</v>
      </c>
      <c r="S873" t="s">
        <v>2034</v>
      </c>
      <c r="T873" t="s">
        <v>2035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4"/>
        <v>43346.208333333328</v>
      </c>
      <c r="O874" s="6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2036</v>
      </c>
      <c r="T874" t="s">
        <v>2058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4"/>
        <v>41647.25</v>
      </c>
      <c r="O875" s="6">
        <f t="shared" si="55"/>
        <v>41652.25</v>
      </c>
      <c r="P875" t="b">
        <v>0</v>
      </c>
      <c r="Q875" t="b">
        <v>0</v>
      </c>
      <c r="R875" t="s">
        <v>122</v>
      </c>
      <c r="S875" t="s">
        <v>2049</v>
      </c>
      <c r="T875" t="s">
        <v>2050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4"/>
        <v>40291.208333333336</v>
      </c>
      <c r="O876" s="6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2049</v>
      </c>
      <c r="T876" t="s">
        <v>2050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4"/>
        <v>40556.25</v>
      </c>
      <c r="O877" s="6">
        <f t="shared" si="55"/>
        <v>40557.25</v>
      </c>
      <c r="P877" t="b">
        <v>0</v>
      </c>
      <c r="Q877" t="b">
        <v>0</v>
      </c>
      <c r="R877" t="s">
        <v>23</v>
      </c>
      <c r="S877" t="s">
        <v>2030</v>
      </c>
      <c r="T877" t="s">
        <v>2031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4"/>
        <v>43624.208333333328</v>
      </c>
      <c r="O878" s="6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2049</v>
      </c>
      <c r="T878" t="s">
        <v>2050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4"/>
        <v>42577.208333333328</v>
      </c>
      <c r="O879" s="6">
        <f t="shared" si="55"/>
        <v>42578.208333333328</v>
      </c>
      <c r="P879" t="b">
        <v>0</v>
      </c>
      <c r="Q879" t="b">
        <v>0</v>
      </c>
      <c r="R879" t="s">
        <v>17</v>
      </c>
      <c r="S879" t="s">
        <v>2028</v>
      </c>
      <c r="T879" t="s">
        <v>2029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4"/>
        <v>43845.25</v>
      </c>
      <c r="O880" s="6">
        <f t="shared" si="55"/>
        <v>43869.25</v>
      </c>
      <c r="P880" t="b">
        <v>0</v>
      </c>
      <c r="Q880" t="b">
        <v>0</v>
      </c>
      <c r="R880" t="s">
        <v>148</v>
      </c>
      <c r="S880" t="s">
        <v>2030</v>
      </c>
      <c r="T880" t="s">
        <v>2052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4"/>
        <v>42788.25</v>
      </c>
      <c r="O881" s="6">
        <f t="shared" si="55"/>
        <v>42797.25</v>
      </c>
      <c r="P881" t="b">
        <v>0</v>
      </c>
      <c r="Q881" t="b">
        <v>0</v>
      </c>
      <c r="R881" t="s">
        <v>68</v>
      </c>
      <c r="S881" t="s">
        <v>2042</v>
      </c>
      <c r="T881" t="s">
        <v>2043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4"/>
        <v>43667.208333333328</v>
      </c>
      <c r="O882" s="6">
        <f t="shared" si="55"/>
        <v>43669.208333333328</v>
      </c>
      <c r="P882" t="b">
        <v>0</v>
      </c>
      <c r="Q882" t="b">
        <v>0</v>
      </c>
      <c r="R882" t="s">
        <v>50</v>
      </c>
      <c r="S882" t="s">
        <v>2030</v>
      </c>
      <c r="T882" t="s">
        <v>2038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4"/>
        <v>42194.208333333328</v>
      </c>
      <c r="O883" s="6">
        <f t="shared" si="55"/>
        <v>42223.208333333328</v>
      </c>
      <c r="P883" t="b">
        <v>0</v>
      </c>
      <c r="Q883" t="b">
        <v>1</v>
      </c>
      <c r="R883" t="s">
        <v>33</v>
      </c>
      <c r="S883" t="s">
        <v>2034</v>
      </c>
      <c r="T883" t="s">
        <v>2035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4"/>
        <v>42025.25</v>
      </c>
      <c r="O884" s="6">
        <f t="shared" si="55"/>
        <v>42029.25</v>
      </c>
      <c r="P884" t="b">
        <v>0</v>
      </c>
      <c r="Q884" t="b">
        <v>0</v>
      </c>
      <c r="R884" t="s">
        <v>33</v>
      </c>
      <c r="S884" t="s">
        <v>2034</v>
      </c>
      <c r="T884" t="s">
        <v>2035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4"/>
        <v>40323.208333333336</v>
      </c>
      <c r="O885" s="6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2036</v>
      </c>
      <c r="T885" t="s">
        <v>2047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4"/>
        <v>41763.208333333336</v>
      </c>
      <c r="O886" s="6">
        <f t="shared" si="55"/>
        <v>41765.208333333336</v>
      </c>
      <c r="P886" t="b">
        <v>0</v>
      </c>
      <c r="Q886" t="b">
        <v>1</v>
      </c>
      <c r="R886" t="s">
        <v>33</v>
      </c>
      <c r="S886" t="s">
        <v>2034</v>
      </c>
      <c r="T886" t="s">
        <v>2035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4"/>
        <v>40335.208333333336</v>
      </c>
      <c r="O887" s="6">
        <f t="shared" si="55"/>
        <v>40373.208333333336</v>
      </c>
      <c r="P887" t="b">
        <v>0</v>
      </c>
      <c r="Q887" t="b">
        <v>0</v>
      </c>
      <c r="R887" t="s">
        <v>33</v>
      </c>
      <c r="S887" t="s">
        <v>2034</v>
      </c>
      <c r="T887" t="s">
        <v>2035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4"/>
        <v>40416.208333333336</v>
      </c>
      <c r="O888" s="6">
        <f t="shared" si="55"/>
        <v>40434.208333333336</v>
      </c>
      <c r="P888" t="b">
        <v>0</v>
      </c>
      <c r="Q888" t="b">
        <v>0</v>
      </c>
      <c r="R888" t="s">
        <v>60</v>
      </c>
      <c r="S888" t="s">
        <v>2030</v>
      </c>
      <c r="T888" t="s">
        <v>2040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4"/>
        <v>42202.208333333328</v>
      </c>
      <c r="O889" s="6">
        <f t="shared" si="55"/>
        <v>42249.208333333328</v>
      </c>
      <c r="P889" t="b">
        <v>0</v>
      </c>
      <c r="Q889" t="b">
        <v>1</v>
      </c>
      <c r="R889" t="s">
        <v>33</v>
      </c>
      <c r="S889" t="s">
        <v>2034</v>
      </c>
      <c r="T889" t="s">
        <v>2035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4"/>
        <v>42836.208333333328</v>
      </c>
      <c r="O890" s="6">
        <f t="shared" si="55"/>
        <v>42855.208333333328</v>
      </c>
      <c r="P890" t="b">
        <v>0</v>
      </c>
      <c r="Q890" t="b">
        <v>0</v>
      </c>
      <c r="R890" t="s">
        <v>33</v>
      </c>
      <c r="S890" t="s">
        <v>2034</v>
      </c>
      <c r="T890" t="s">
        <v>2035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4"/>
        <v>41710.208333333336</v>
      </c>
      <c r="O891" s="6">
        <f t="shared" si="55"/>
        <v>41717.208333333336</v>
      </c>
      <c r="P891" t="b">
        <v>0</v>
      </c>
      <c r="Q891" t="b">
        <v>1</v>
      </c>
      <c r="R891" t="s">
        <v>50</v>
      </c>
      <c r="S891" t="s">
        <v>2030</v>
      </c>
      <c r="T891" t="s">
        <v>2038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4"/>
        <v>43640.208333333328</v>
      </c>
      <c r="O892" s="6">
        <f t="shared" si="55"/>
        <v>43641.208333333328</v>
      </c>
      <c r="P892" t="b">
        <v>0</v>
      </c>
      <c r="Q892" t="b">
        <v>0</v>
      </c>
      <c r="R892" t="s">
        <v>60</v>
      </c>
      <c r="S892" t="s">
        <v>2030</v>
      </c>
      <c r="T892" t="s">
        <v>2040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4"/>
        <v>40880.25</v>
      </c>
      <c r="O893" s="6">
        <f t="shared" si="55"/>
        <v>40924.25</v>
      </c>
      <c r="P893" t="b">
        <v>0</v>
      </c>
      <c r="Q893" t="b">
        <v>0</v>
      </c>
      <c r="R893" t="s">
        <v>42</v>
      </c>
      <c r="S893" t="s">
        <v>2036</v>
      </c>
      <c r="T893" t="s">
        <v>2037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4"/>
        <v>40319.208333333336</v>
      </c>
      <c r="O894" s="6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2042</v>
      </c>
      <c r="T894" t="s">
        <v>2054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4"/>
        <v>42170.208333333328</v>
      </c>
      <c r="O895" s="6">
        <f t="shared" si="55"/>
        <v>42174.208333333328</v>
      </c>
      <c r="P895" t="b">
        <v>0</v>
      </c>
      <c r="Q895" t="b">
        <v>1</v>
      </c>
      <c r="R895" t="s">
        <v>42</v>
      </c>
      <c r="S895" t="s">
        <v>2036</v>
      </c>
      <c r="T895" t="s">
        <v>2037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4"/>
        <v>41466.208333333336</v>
      </c>
      <c r="O896" s="6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2036</v>
      </c>
      <c r="T896" t="s">
        <v>2055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4"/>
        <v>43134.25</v>
      </c>
      <c r="O897" s="6">
        <f t="shared" si="55"/>
        <v>43143.25</v>
      </c>
      <c r="P897" t="b">
        <v>0</v>
      </c>
      <c r="Q897" t="b">
        <v>0</v>
      </c>
      <c r="R897" t="s">
        <v>33</v>
      </c>
      <c r="S897" t="s">
        <v>2034</v>
      </c>
      <c r="T897" t="s">
        <v>2035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4"/>
        <v>40738.208333333336</v>
      </c>
      <c r="O898" s="6">
        <f t="shared" si="55"/>
        <v>40741.208333333336</v>
      </c>
      <c r="P898" t="b">
        <v>0</v>
      </c>
      <c r="Q898" t="b">
        <v>1</v>
      </c>
      <c r="R898" t="s">
        <v>17</v>
      </c>
      <c r="S898" t="s">
        <v>2028</v>
      </c>
      <c r="T898" t="s">
        <v>2029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t="s">
        <v>14</v>
      </c>
      <c r="H899">
        <v>27</v>
      </c>
      <c r="I899">
        <f t="shared" ref="I899:I962" si="57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8">(L899/60)/60/24+DATE(1970,1,1)</f>
        <v>43583.208333333328</v>
      </c>
      <c r="O899" s="6">
        <f t="shared" ref="O899:O962" si="59">(M899/60)/60/24+DATE(1970,1,1)</f>
        <v>43585.208333333328</v>
      </c>
      <c r="P899" t="b">
        <v>0</v>
      </c>
      <c r="Q899" t="b">
        <v>0</v>
      </c>
      <c r="R899" t="s">
        <v>33</v>
      </c>
      <c r="S899" t="s">
        <v>2034</v>
      </c>
      <c r="T899" t="s">
        <v>2035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si="57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8"/>
        <v>43815.25</v>
      </c>
      <c r="O900" s="6">
        <f t="shared" si="59"/>
        <v>43821.25</v>
      </c>
      <c r="P900" t="b">
        <v>0</v>
      </c>
      <c r="Q900" t="b">
        <v>0</v>
      </c>
      <c r="R900" t="s">
        <v>42</v>
      </c>
      <c r="S900" t="s">
        <v>2036</v>
      </c>
      <c r="T900" t="s">
        <v>2037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7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8"/>
        <v>41554.208333333336</v>
      </c>
      <c r="O901" s="6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2030</v>
      </c>
      <c r="T901" t="s">
        <v>2053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8"/>
        <v>41901.208333333336</v>
      </c>
      <c r="O902" s="6">
        <f t="shared" si="59"/>
        <v>41902.208333333336</v>
      </c>
      <c r="P902" t="b">
        <v>0</v>
      </c>
      <c r="Q902" t="b">
        <v>1</v>
      </c>
      <c r="R902" t="s">
        <v>28</v>
      </c>
      <c r="S902" t="s">
        <v>2032</v>
      </c>
      <c r="T902" t="s">
        <v>2033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7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8"/>
        <v>43298.208333333328</v>
      </c>
      <c r="O903" s="6">
        <f t="shared" si="59"/>
        <v>43331.208333333328</v>
      </c>
      <c r="P903" t="b">
        <v>0</v>
      </c>
      <c r="Q903" t="b">
        <v>1</v>
      </c>
      <c r="R903" t="s">
        <v>23</v>
      </c>
      <c r="S903" t="s">
        <v>2030</v>
      </c>
      <c r="T903" t="s">
        <v>2031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7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8"/>
        <v>42399.25</v>
      </c>
      <c r="O904" s="6">
        <f t="shared" si="59"/>
        <v>42441.25</v>
      </c>
      <c r="P904" t="b">
        <v>0</v>
      </c>
      <c r="Q904" t="b">
        <v>0</v>
      </c>
      <c r="R904" t="s">
        <v>28</v>
      </c>
      <c r="S904" t="s">
        <v>2032</v>
      </c>
      <c r="T904" t="s">
        <v>2033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7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8"/>
        <v>41034.208333333336</v>
      </c>
      <c r="O905" s="6">
        <f t="shared" si="59"/>
        <v>41049.208333333336</v>
      </c>
      <c r="P905" t="b">
        <v>0</v>
      </c>
      <c r="Q905" t="b">
        <v>1</v>
      </c>
      <c r="R905" t="s">
        <v>68</v>
      </c>
      <c r="S905" t="s">
        <v>2042</v>
      </c>
      <c r="T905" t="s">
        <v>2043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7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8"/>
        <v>41186.208333333336</v>
      </c>
      <c r="O906" s="6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2042</v>
      </c>
      <c r="T906" t="s">
        <v>2051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7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8"/>
        <v>41536.208333333336</v>
      </c>
      <c r="O907" s="6">
        <f t="shared" si="59"/>
        <v>41539.208333333336</v>
      </c>
      <c r="P907" t="b">
        <v>0</v>
      </c>
      <c r="Q907" t="b">
        <v>0</v>
      </c>
      <c r="R907" t="s">
        <v>33</v>
      </c>
      <c r="S907" t="s">
        <v>2034</v>
      </c>
      <c r="T907" t="s">
        <v>2035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7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8"/>
        <v>42868.208333333328</v>
      </c>
      <c r="O908" s="6">
        <f t="shared" si="59"/>
        <v>42904.208333333328</v>
      </c>
      <c r="P908" t="b">
        <v>1</v>
      </c>
      <c r="Q908" t="b">
        <v>1</v>
      </c>
      <c r="R908" t="s">
        <v>42</v>
      </c>
      <c r="S908" t="s">
        <v>2036</v>
      </c>
      <c r="T908" t="s">
        <v>2037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7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8"/>
        <v>40660.208333333336</v>
      </c>
      <c r="O909" s="6">
        <f t="shared" si="59"/>
        <v>40667.208333333336</v>
      </c>
      <c r="P909" t="b">
        <v>0</v>
      </c>
      <c r="Q909" t="b">
        <v>0</v>
      </c>
      <c r="R909" t="s">
        <v>33</v>
      </c>
      <c r="S909" t="s">
        <v>2034</v>
      </c>
      <c r="T909" t="s">
        <v>2035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7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8"/>
        <v>41031.208333333336</v>
      </c>
      <c r="O910" s="6">
        <f t="shared" si="59"/>
        <v>41042.208333333336</v>
      </c>
      <c r="P910" t="b">
        <v>0</v>
      </c>
      <c r="Q910" t="b">
        <v>0</v>
      </c>
      <c r="R910" t="s">
        <v>89</v>
      </c>
      <c r="S910" t="s">
        <v>2045</v>
      </c>
      <c r="T910" t="s">
        <v>2046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7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8"/>
        <v>43255.208333333328</v>
      </c>
      <c r="O911" s="6">
        <f t="shared" si="59"/>
        <v>43282.208333333328</v>
      </c>
      <c r="P911" t="b">
        <v>0</v>
      </c>
      <c r="Q911" t="b">
        <v>1</v>
      </c>
      <c r="R911" t="s">
        <v>33</v>
      </c>
      <c r="S911" t="s">
        <v>2034</v>
      </c>
      <c r="T911" t="s">
        <v>2035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7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8"/>
        <v>42026.25</v>
      </c>
      <c r="O912" s="6">
        <f t="shared" si="59"/>
        <v>42027.25</v>
      </c>
      <c r="P912" t="b">
        <v>0</v>
      </c>
      <c r="Q912" t="b">
        <v>0</v>
      </c>
      <c r="R912" t="s">
        <v>33</v>
      </c>
      <c r="S912" t="s">
        <v>2034</v>
      </c>
      <c r="T912" t="s">
        <v>2035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7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8"/>
        <v>43717.208333333328</v>
      </c>
      <c r="O913" s="6">
        <f t="shared" si="59"/>
        <v>43719.208333333328</v>
      </c>
      <c r="P913" t="b">
        <v>1</v>
      </c>
      <c r="Q913" t="b">
        <v>0</v>
      </c>
      <c r="R913" t="s">
        <v>28</v>
      </c>
      <c r="S913" t="s">
        <v>2032</v>
      </c>
      <c r="T913" t="s">
        <v>2033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7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8"/>
        <v>41157.208333333336</v>
      </c>
      <c r="O914" s="6">
        <f t="shared" si="59"/>
        <v>41170.208333333336</v>
      </c>
      <c r="P914" t="b">
        <v>1</v>
      </c>
      <c r="Q914" t="b">
        <v>0</v>
      </c>
      <c r="R914" t="s">
        <v>53</v>
      </c>
      <c r="S914" t="s">
        <v>2036</v>
      </c>
      <c r="T914" t="s">
        <v>2039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7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8"/>
        <v>43597.208333333328</v>
      </c>
      <c r="O915" s="6">
        <f t="shared" si="59"/>
        <v>43610.208333333328</v>
      </c>
      <c r="P915" t="b">
        <v>0</v>
      </c>
      <c r="Q915" t="b">
        <v>0</v>
      </c>
      <c r="R915" t="s">
        <v>53</v>
      </c>
      <c r="S915" t="s">
        <v>2036</v>
      </c>
      <c r="T915" t="s">
        <v>2039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7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8"/>
        <v>41490.208333333336</v>
      </c>
      <c r="O916" s="6">
        <f t="shared" si="59"/>
        <v>41502.208333333336</v>
      </c>
      <c r="P916" t="b">
        <v>0</v>
      </c>
      <c r="Q916" t="b">
        <v>0</v>
      </c>
      <c r="R916" t="s">
        <v>33</v>
      </c>
      <c r="S916" t="s">
        <v>2034</v>
      </c>
      <c r="T916" t="s">
        <v>2035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7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8"/>
        <v>42976.208333333328</v>
      </c>
      <c r="O917" s="6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2036</v>
      </c>
      <c r="T917" t="s">
        <v>2055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7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8"/>
        <v>41991.25</v>
      </c>
      <c r="O918" s="6">
        <f t="shared" si="59"/>
        <v>42000.25</v>
      </c>
      <c r="P918" t="b">
        <v>0</v>
      </c>
      <c r="Q918" t="b">
        <v>0</v>
      </c>
      <c r="R918" t="s">
        <v>122</v>
      </c>
      <c r="S918" t="s">
        <v>2049</v>
      </c>
      <c r="T918" t="s">
        <v>2050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7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8"/>
        <v>40722.208333333336</v>
      </c>
      <c r="O919" s="6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2036</v>
      </c>
      <c r="T919" t="s">
        <v>2047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7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8"/>
        <v>41117.208333333336</v>
      </c>
      <c r="O920" s="6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2042</v>
      </c>
      <c r="T920" t="s">
        <v>2051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7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8"/>
        <v>43022.208333333328</v>
      </c>
      <c r="O921" s="6">
        <f t="shared" si="59"/>
        <v>43054.25</v>
      </c>
      <c r="P921" t="b">
        <v>0</v>
      </c>
      <c r="Q921" t="b">
        <v>1</v>
      </c>
      <c r="R921" t="s">
        <v>33</v>
      </c>
      <c r="S921" t="s">
        <v>2034</v>
      </c>
      <c r="T921" t="s">
        <v>2035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7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8"/>
        <v>43503.25</v>
      </c>
      <c r="O922" s="6">
        <f t="shared" si="59"/>
        <v>43523.25</v>
      </c>
      <c r="P922" t="b">
        <v>1</v>
      </c>
      <c r="Q922" t="b">
        <v>0</v>
      </c>
      <c r="R922" t="s">
        <v>71</v>
      </c>
      <c r="S922" t="s">
        <v>2036</v>
      </c>
      <c r="T922" t="s">
        <v>2044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7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8"/>
        <v>40951.25</v>
      </c>
      <c r="O923" s="6">
        <f t="shared" si="59"/>
        <v>40965.25</v>
      </c>
      <c r="P923" t="b">
        <v>0</v>
      </c>
      <c r="Q923" t="b">
        <v>0</v>
      </c>
      <c r="R923" t="s">
        <v>28</v>
      </c>
      <c r="S923" t="s">
        <v>2032</v>
      </c>
      <c r="T923" t="s">
        <v>2033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8"/>
        <v>43443.25</v>
      </c>
      <c r="O924" s="6">
        <f t="shared" si="59"/>
        <v>43452.25</v>
      </c>
      <c r="P924" t="b">
        <v>0</v>
      </c>
      <c r="Q924" t="b">
        <v>1</v>
      </c>
      <c r="R924" t="s">
        <v>319</v>
      </c>
      <c r="S924" t="s">
        <v>2030</v>
      </c>
      <c r="T924" t="s">
        <v>2057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8"/>
        <v>40373.208333333336</v>
      </c>
      <c r="O925" s="6">
        <f t="shared" si="59"/>
        <v>40374.208333333336</v>
      </c>
      <c r="P925" t="b">
        <v>0</v>
      </c>
      <c r="Q925" t="b">
        <v>0</v>
      </c>
      <c r="R925" t="s">
        <v>33</v>
      </c>
      <c r="S925" t="s">
        <v>2034</v>
      </c>
      <c r="T925" t="s">
        <v>2035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7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8"/>
        <v>43769.208333333328</v>
      </c>
      <c r="O926" s="6">
        <f t="shared" si="59"/>
        <v>43780.25</v>
      </c>
      <c r="P926" t="b">
        <v>0</v>
      </c>
      <c r="Q926" t="b">
        <v>0</v>
      </c>
      <c r="R926" t="s">
        <v>33</v>
      </c>
      <c r="S926" t="s">
        <v>2034</v>
      </c>
      <c r="T926" t="s">
        <v>2035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7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8"/>
        <v>43000.208333333328</v>
      </c>
      <c r="O927" s="6">
        <f t="shared" si="59"/>
        <v>43012.208333333328</v>
      </c>
      <c r="P927" t="b">
        <v>0</v>
      </c>
      <c r="Q927" t="b">
        <v>0</v>
      </c>
      <c r="R927" t="s">
        <v>33</v>
      </c>
      <c r="S927" t="s">
        <v>2034</v>
      </c>
      <c r="T927" t="s">
        <v>2035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7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8"/>
        <v>42502.208333333328</v>
      </c>
      <c r="O928" s="6">
        <f t="shared" si="59"/>
        <v>42506.208333333328</v>
      </c>
      <c r="P928" t="b">
        <v>0</v>
      </c>
      <c r="Q928" t="b">
        <v>0</v>
      </c>
      <c r="R928" t="s">
        <v>17</v>
      </c>
      <c r="S928" t="s">
        <v>2028</v>
      </c>
      <c r="T928" t="s">
        <v>2029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7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8"/>
        <v>41102.208333333336</v>
      </c>
      <c r="O929" s="6">
        <f t="shared" si="59"/>
        <v>41131.208333333336</v>
      </c>
      <c r="P929" t="b">
        <v>0</v>
      </c>
      <c r="Q929" t="b">
        <v>0</v>
      </c>
      <c r="R929" t="s">
        <v>33</v>
      </c>
      <c r="S929" t="s">
        <v>2034</v>
      </c>
      <c r="T929" t="s">
        <v>2035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7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8"/>
        <v>41637.25</v>
      </c>
      <c r="O930" s="6">
        <f t="shared" si="59"/>
        <v>41646.25</v>
      </c>
      <c r="P930" t="b">
        <v>0</v>
      </c>
      <c r="Q930" t="b">
        <v>0</v>
      </c>
      <c r="R930" t="s">
        <v>28</v>
      </c>
      <c r="S930" t="s">
        <v>2032</v>
      </c>
      <c r="T930" t="s">
        <v>2033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7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8"/>
        <v>42858.208333333328</v>
      </c>
      <c r="O931" s="6">
        <f t="shared" si="59"/>
        <v>42872.208333333328</v>
      </c>
      <c r="P931" t="b">
        <v>0</v>
      </c>
      <c r="Q931" t="b">
        <v>0</v>
      </c>
      <c r="R931" t="s">
        <v>33</v>
      </c>
      <c r="S931" t="s">
        <v>2034</v>
      </c>
      <c r="T931" t="s">
        <v>2035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7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8"/>
        <v>42060.25</v>
      </c>
      <c r="O932" s="6">
        <f t="shared" si="59"/>
        <v>42067.25</v>
      </c>
      <c r="P932" t="b">
        <v>0</v>
      </c>
      <c r="Q932" t="b">
        <v>1</v>
      </c>
      <c r="R932" t="s">
        <v>33</v>
      </c>
      <c r="S932" t="s">
        <v>2034</v>
      </c>
      <c r="T932" t="s">
        <v>2035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7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8"/>
        <v>41818.208333333336</v>
      </c>
      <c r="O933" s="6">
        <f t="shared" si="59"/>
        <v>41820.208333333336</v>
      </c>
      <c r="P933" t="b">
        <v>0</v>
      </c>
      <c r="Q933" t="b">
        <v>1</v>
      </c>
      <c r="R933" t="s">
        <v>33</v>
      </c>
      <c r="S933" t="s">
        <v>2034</v>
      </c>
      <c r="T933" t="s">
        <v>2035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7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8"/>
        <v>41709.208333333336</v>
      </c>
      <c r="O934" s="6">
        <f t="shared" si="59"/>
        <v>41712.208333333336</v>
      </c>
      <c r="P934" t="b">
        <v>0</v>
      </c>
      <c r="Q934" t="b">
        <v>0</v>
      </c>
      <c r="R934" t="s">
        <v>23</v>
      </c>
      <c r="S934" t="s">
        <v>2030</v>
      </c>
      <c r="T934" t="s">
        <v>2031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7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8"/>
        <v>41372.208333333336</v>
      </c>
      <c r="O935" s="6">
        <f t="shared" si="59"/>
        <v>41385.208333333336</v>
      </c>
      <c r="P935" t="b">
        <v>0</v>
      </c>
      <c r="Q935" t="b">
        <v>0</v>
      </c>
      <c r="R935" t="s">
        <v>33</v>
      </c>
      <c r="S935" t="s">
        <v>2034</v>
      </c>
      <c r="T935" t="s">
        <v>2035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7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8"/>
        <v>42422.25</v>
      </c>
      <c r="O936" s="6">
        <f t="shared" si="59"/>
        <v>42428.25</v>
      </c>
      <c r="P936" t="b">
        <v>0</v>
      </c>
      <c r="Q936" t="b">
        <v>0</v>
      </c>
      <c r="R936" t="s">
        <v>33</v>
      </c>
      <c r="S936" t="s">
        <v>2034</v>
      </c>
      <c r="T936" t="s">
        <v>2035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7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8"/>
        <v>42209.208333333328</v>
      </c>
      <c r="O937" s="6">
        <f t="shared" si="59"/>
        <v>42216.208333333328</v>
      </c>
      <c r="P937" t="b">
        <v>0</v>
      </c>
      <c r="Q937" t="b">
        <v>0</v>
      </c>
      <c r="R937" t="s">
        <v>33</v>
      </c>
      <c r="S937" t="s">
        <v>2034</v>
      </c>
      <c r="T937" t="s">
        <v>2035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7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8"/>
        <v>43668.208333333328</v>
      </c>
      <c r="O938" s="6">
        <f t="shared" si="59"/>
        <v>43671.208333333328</v>
      </c>
      <c r="P938" t="b">
        <v>1</v>
      </c>
      <c r="Q938" t="b">
        <v>0</v>
      </c>
      <c r="R938" t="s">
        <v>33</v>
      </c>
      <c r="S938" t="s">
        <v>2034</v>
      </c>
      <c r="T938" t="s">
        <v>2035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7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8"/>
        <v>42334.25</v>
      </c>
      <c r="O939" s="6">
        <f t="shared" si="59"/>
        <v>42343.25</v>
      </c>
      <c r="P939" t="b">
        <v>0</v>
      </c>
      <c r="Q939" t="b">
        <v>0</v>
      </c>
      <c r="R939" t="s">
        <v>42</v>
      </c>
      <c r="S939" t="s">
        <v>2036</v>
      </c>
      <c r="T939" t="s">
        <v>2037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7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8"/>
        <v>43263.208333333328</v>
      </c>
      <c r="O940" s="6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2042</v>
      </c>
      <c r="T940" t="s">
        <v>2048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7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8"/>
        <v>40670.208333333336</v>
      </c>
      <c r="O941" s="6">
        <f t="shared" si="59"/>
        <v>40687.208333333336</v>
      </c>
      <c r="P941" t="b">
        <v>0</v>
      </c>
      <c r="Q941" t="b">
        <v>1</v>
      </c>
      <c r="R941" t="s">
        <v>89</v>
      </c>
      <c r="S941" t="s">
        <v>2045</v>
      </c>
      <c r="T941" t="s">
        <v>2046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7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8"/>
        <v>41244.25</v>
      </c>
      <c r="O942" s="6">
        <f t="shared" si="59"/>
        <v>41266.25</v>
      </c>
      <c r="P942" t="b">
        <v>0</v>
      </c>
      <c r="Q942" t="b">
        <v>0</v>
      </c>
      <c r="R942" t="s">
        <v>28</v>
      </c>
      <c r="S942" t="s">
        <v>2032</v>
      </c>
      <c r="T942" t="s">
        <v>2033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7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8"/>
        <v>40552.25</v>
      </c>
      <c r="O943" s="6">
        <f t="shared" si="59"/>
        <v>40587.25</v>
      </c>
      <c r="P943" t="b">
        <v>1</v>
      </c>
      <c r="Q943" t="b">
        <v>0</v>
      </c>
      <c r="R943" t="s">
        <v>33</v>
      </c>
      <c r="S943" t="s">
        <v>2034</v>
      </c>
      <c r="T943" t="s">
        <v>2035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7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8"/>
        <v>40568.25</v>
      </c>
      <c r="O944" s="6">
        <f t="shared" si="59"/>
        <v>40571.25</v>
      </c>
      <c r="P944" t="b">
        <v>0</v>
      </c>
      <c r="Q944" t="b">
        <v>0</v>
      </c>
      <c r="R944" t="s">
        <v>33</v>
      </c>
      <c r="S944" t="s">
        <v>2034</v>
      </c>
      <c r="T944" t="s">
        <v>2035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7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8"/>
        <v>41906.208333333336</v>
      </c>
      <c r="O945" s="6">
        <f t="shared" si="59"/>
        <v>41941.208333333336</v>
      </c>
      <c r="P945" t="b">
        <v>0</v>
      </c>
      <c r="Q945" t="b">
        <v>0</v>
      </c>
      <c r="R945" t="s">
        <v>17</v>
      </c>
      <c r="S945" t="s">
        <v>2028</v>
      </c>
      <c r="T945" t="s">
        <v>2029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7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8"/>
        <v>42776.25</v>
      </c>
      <c r="O946" s="6">
        <f t="shared" si="59"/>
        <v>42795.25</v>
      </c>
      <c r="P946" t="b">
        <v>0</v>
      </c>
      <c r="Q946" t="b">
        <v>0</v>
      </c>
      <c r="R946" t="s">
        <v>122</v>
      </c>
      <c r="S946" t="s">
        <v>2049</v>
      </c>
      <c r="T946" t="s">
        <v>2050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7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8"/>
        <v>41004.208333333336</v>
      </c>
      <c r="O947" s="6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2049</v>
      </c>
      <c r="T947" t="s">
        <v>2050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7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8"/>
        <v>40710.208333333336</v>
      </c>
      <c r="O948" s="6">
        <f t="shared" si="59"/>
        <v>40712.208333333336</v>
      </c>
      <c r="P948" t="b">
        <v>0</v>
      </c>
      <c r="Q948" t="b">
        <v>0</v>
      </c>
      <c r="R948" t="s">
        <v>33</v>
      </c>
      <c r="S948" t="s">
        <v>2034</v>
      </c>
      <c r="T948" t="s">
        <v>2035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7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8"/>
        <v>41908.208333333336</v>
      </c>
      <c r="O949" s="6">
        <f t="shared" si="59"/>
        <v>41915.208333333336</v>
      </c>
      <c r="P949" t="b">
        <v>0</v>
      </c>
      <c r="Q949" t="b">
        <v>0</v>
      </c>
      <c r="R949" t="s">
        <v>33</v>
      </c>
      <c r="S949" t="s">
        <v>2034</v>
      </c>
      <c r="T949" t="s">
        <v>2035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7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8"/>
        <v>41985.25</v>
      </c>
      <c r="O950" s="6">
        <f t="shared" si="59"/>
        <v>41995.25</v>
      </c>
      <c r="P950" t="b">
        <v>1</v>
      </c>
      <c r="Q950" t="b">
        <v>1</v>
      </c>
      <c r="R950" t="s">
        <v>42</v>
      </c>
      <c r="S950" t="s">
        <v>2036</v>
      </c>
      <c r="T950" t="s">
        <v>2037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7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8"/>
        <v>42112.208333333328</v>
      </c>
      <c r="O951" s="6">
        <f t="shared" si="59"/>
        <v>42131.208333333328</v>
      </c>
      <c r="P951" t="b">
        <v>0</v>
      </c>
      <c r="Q951" t="b">
        <v>0</v>
      </c>
      <c r="R951" t="s">
        <v>28</v>
      </c>
      <c r="S951" t="s">
        <v>2032</v>
      </c>
      <c r="T951" t="s">
        <v>2033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8"/>
        <v>43571.208333333328</v>
      </c>
      <c r="O952" s="6">
        <f t="shared" si="59"/>
        <v>43576.208333333328</v>
      </c>
      <c r="P952" t="b">
        <v>0</v>
      </c>
      <c r="Q952" t="b">
        <v>1</v>
      </c>
      <c r="R952" t="s">
        <v>33</v>
      </c>
      <c r="S952" t="s">
        <v>2034</v>
      </c>
      <c r="T952" t="s">
        <v>2035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7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8"/>
        <v>42730.25</v>
      </c>
      <c r="O953" s="6">
        <f t="shared" si="59"/>
        <v>42731.25</v>
      </c>
      <c r="P953" t="b">
        <v>0</v>
      </c>
      <c r="Q953" t="b">
        <v>1</v>
      </c>
      <c r="R953" t="s">
        <v>23</v>
      </c>
      <c r="S953" t="s">
        <v>2030</v>
      </c>
      <c r="T953" t="s">
        <v>2031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7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8"/>
        <v>42591.208333333328</v>
      </c>
      <c r="O954" s="6">
        <f t="shared" si="59"/>
        <v>42605.208333333328</v>
      </c>
      <c r="P954" t="b">
        <v>0</v>
      </c>
      <c r="Q954" t="b">
        <v>0</v>
      </c>
      <c r="R954" t="s">
        <v>42</v>
      </c>
      <c r="S954" t="s">
        <v>2036</v>
      </c>
      <c r="T954" t="s">
        <v>2037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7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8"/>
        <v>42358.25</v>
      </c>
      <c r="O955" s="6">
        <f t="shared" si="59"/>
        <v>42394.25</v>
      </c>
      <c r="P955" t="b">
        <v>0</v>
      </c>
      <c r="Q955" t="b">
        <v>1</v>
      </c>
      <c r="R955" t="s">
        <v>474</v>
      </c>
      <c r="S955" t="s">
        <v>2036</v>
      </c>
      <c r="T955" t="s">
        <v>2058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7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8"/>
        <v>41174.208333333336</v>
      </c>
      <c r="O956" s="6">
        <f t="shared" si="59"/>
        <v>41198.208333333336</v>
      </c>
      <c r="P956" t="b">
        <v>0</v>
      </c>
      <c r="Q956" t="b">
        <v>0</v>
      </c>
      <c r="R956" t="s">
        <v>28</v>
      </c>
      <c r="S956" t="s">
        <v>2032</v>
      </c>
      <c r="T956" t="s">
        <v>2033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7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8"/>
        <v>41238.25</v>
      </c>
      <c r="O957" s="6">
        <f t="shared" si="59"/>
        <v>41240.25</v>
      </c>
      <c r="P957" t="b">
        <v>0</v>
      </c>
      <c r="Q957" t="b">
        <v>0</v>
      </c>
      <c r="R957" t="s">
        <v>33</v>
      </c>
      <c r="S957" t="s">
        <v>2034</v>
      </c>
      <c r="T957" t="s">
        <v>2035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7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8"/>
        <v>42360.25</v>
      </c>
      <c r="O958" s="6">
        <f t="shared" si="59"/>
        <v>42364.25</v>
      </c>
      <c r="P958" t="b">
        <v>0</v>
      </c>
      <c r="Q958" t="b">
        <v>0</v>
      </c>
      <c r="R958" t="s">
        <v>474</v>
      </c>
      <c r="S958" t="s">
        <v>2036</v>
      </c>
      <c r="T958" t="s">
        <v>2058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7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8"/>
        <v>40955.25</v>
      </c>
      <c r="O959" s="6">
        <f t="shared" si="59"/>
        <v>40958.25</v>
      </c>
      <c r="P959" t="b">
        <v>0</v>
      </c>
      <c r="Q959" t="b">
        <v>0</v>
      </c>
      <c r="R959" t="s">
        <v>33</v>
      </c>
      <c r="S959" t="s">
        <v>2034</v>
      </c>
      <c r="T959" t="s">
        <v>2035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7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8"/>
        <v>40350.208333333336</v>
      </c>
      <c r="O960" s="6">
        <f t="shared" si="59"/>
        <v>40372.208333333336</v>
      </c>
      <c r="P960" t="b">
        <v>0</v>
      </c>
      <c r="Q960" t="b">
        <v>0</v>
      </c>
      <c r="R960" t="s">
        <v>71</v>
      </c>
      <c r="S960" t="s">
        <v>2036</v>
      </c>
      <c r="T960" t="s">
        <v>2044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7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8"/>
        <v>40357.208333333336</v>
      </c>
      <c r="O961" s="6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2042</v>
      </c>
      <c r="T961" t="s">
        <v>2054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7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8"/>
        <v>42408.25</v>
      </c>
      <c r="O962" s="6">
        <f t="shared" si="59"/>
        <v>42445.208333333328</v>
      </c>
      <c r="P962" t="b">
        <v>0</v>
      </c>
      <c r="Q962" t="b">
        <v>0</v>
      </c>
      <c r="R962" t="s">
        <v>28</v>
      </c>
      <c r="S962" t="s">
        <v>2032</v>
      </c>
      <c r="T962" t="s">
        <v>2033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t="s">
        <v>20</v>
      </c>
      <c r="H963">
        <v>155</v>
      </c>
      <c r="I963">
        <f t="shared" ref="I963:I1001" si="6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2">(L963/60)/60/24+DATE(1970,1,1)</f>
        <v>40591.25</v>
      </c>
      <c r="O963" s="6">
        <f t="shared" ref="O963:O1001" si="63">(M963/60)/60/24+DATE(1970,1,1)</f>
        <v>40595.25</v>
      </c>
      <c r="P963" t="b">
        <v>0</v>
      </c>
      <c r="Q963" t="b">
        <v>0</v>
      </c>
      <c r="R963" t="s">
        <v>206</v>
      </c>
      <c r="S963" t="s">
        <v>2042</v>
      </c>
      <c r="T963" t="s">
        <v>2054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si="6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2"/>
        <v>41592.25</v>
      </c>
      <c r="O964" s="6">
        <f t="shared" si="63"/>
        <v>41613.25</v>
      </c>
      <c r="P964" t="b">
        <v>0</v>
      </c>
      <c r="Q964" t="b">
        <v>0</v>
      </c>
      <c r="R964" t="s">
        <v>17</v>
      </c>
      <c r="S964" t="s">
        <v>2028</v>
      </c>
      <c r="T964" t="s">
        <v>2029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2"/>
        <v>40607.25</v>
      </c>
      <c r="O965" s="6">
        <f t="shared" si="63"/>
        <v>40613.25</v>
      </c>
      <c r="P965" t="b">
        <v>0</v>
      </c>
      <c r="Q965" t="b">
        <v>1</v>
      </c>
      <c r="R965" t="s">
        <v>122</v>
      </c>
      <c r="S965" t="s">
        <v>2049</v>
      </c>
      <c r="T965" t="s">
        <v>2050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2"/>
        <v>42135.208333333328</v>
      </c>
      <c r="O966" s="6">
        <f t="shared" si="63"/>
        <v>42140.208333333328</v>
      </c>
      <c r="P966" t="b">
        <v>0</v>
      </c>
      <c r="Q966" t="b">
        <v>0</v>
      </c>
      <c r="R966" t="s">
        <v>33</v>
      </c>
      <c r="S966" t="s">
        <v>2034</v>
      </c>
      <c r="T966" t="s">
        <v>2035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2"/>
        <v>40203.25</v>
      </c>
      <c r="O967" s="6">
        <f t="shared" si="63"/>
        <v>40243.25</v>
      </c>
      <c r="P967" t="b">
        <v>0</v>
      </c>
      <c r="Q967" t="b">
        <v>0</v>
      </c>
      <c r="R967" t="s">
        <v>23</v>
      </c>
      <c r="S967" t="s">
        <v>2030</v>
      </c>
      <c r="T967" t="s">
        <v>2031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2"/>
        <v>42901.208333333328</v>
      </c>
      <c r="O968" s="6">
        <f t="shared" si="63"/>
        <v>42903.208333333328</v>
      </c>
      <c r="P968" t="b">
        <v>0</v>
      </c>
      <c r="Q968" t="b">
        <v>0</v>
      </c>
      <c r="R968" t="s">
        <v>33</v>
      </c>
      <c r="S968" t="s">
        <v>2034</v>
      </c>
      <c r="T968" t="s">
        <v>2035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2"/>
        <v>41005.208333333336</v>
      </c>
      <c r="O969" s="6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2030</v>
      </c>
      <c r="T969" t="s">
        <v>2057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2"/>
        <v>40544.25</v>
      </c>
      <c r="O970" s="6">
        <f t="shared" si="63"/>
        <v>40559.25</v>
      </c>
      <c r="P970" t="b">
        <v>0</v>
      </c>
      <c r="Q970" t="b">
        <v>0</v>
      </c>
      <c r="R970" t="s">
        <v>17</v>
      </c>
      <c r="S970" t="s">
        <v>2028</v>
      </c>
      <c r="T970" t="s">
        <v>2029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2"/>
        <v>43821.25</v>
      </c>
      <c r="O971" s="6">
        <f t="shared" si="63"/>
        <v>43828.25</v>
      </c>
      <c r="P971" t="b">
        <v>0</v>
      </c>
      <c r="Q971" t="b">
        <v>0</v>
      </c>
      <c r="R971" t="s">
        <v>33</v>
      </c>
      <c r="S971" t="s">
        <v>2034</v>
      </c>
      <c r="T971" t="s">
        <v>2035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2"/>
        <v>40672.208333333336</v>
      </c>
      <c r="O972" s="6">
        <f t="shared" si="63"/>
        <v>40673.208333333336</v>
      </c>
      <c r="P972" t="b">
        <v>0</v>
      </c>
      <c r="Q972" t="b">
        <v>0</v>
      </c>
      <c r="R972" t="s">
        <v>33</v>
      </c>
      <c r="S972" t="s">
        <v>2034</v>
      </c>
      <c r="T972" t="s">
        <v>2035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2"/>
        <v>41555.208333333336</v>
      </c>
      <c r="O973" s="6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2036</v>
      </c>
      <c r="T973" t="s">
        <v>2055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2"/>
        <v>41792.208333333336</v>
      </c>
      <c r="O974" s="6">
        <f t="shared" si="63"/>
        <v>41801.208333333336</v>
      </c>
      <c r="P974" t="b">
        <v>0</v>
      </c>
      <c r="Q974" t="b">
        <v>1</v>
      </c>
      <c r="R974" t="s">
        <v>28</v>
      </c>
      <c r="S974" t="s">
        <v>2032</v>
      </c>
      <c r="T974" t="s">
        <v>2033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2"/>
        <v>40522.25</v>
      </c>
      <c r="O975" s="6">
        <f t="shared" si="63"/>
        <v>40524.25</v>
      </c>
      <c r="P975" t="b">
        <v>0</v>
      </c>
      <c r="Q975" t="b">
        <v>1</v>
      </c>
      <c r="R975" t="s">
        <v>33</v>
      </c>
      <c r="S975" t="s">
        <v>2034</v>
      </c>
      <c r="T975" t="s">
        <v>2035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2"/>
        <v>41412.208333333336</v>
      </c>
      <c r="O976" s="6">
        <f t="shared" si="63"/>
        <v>41413.208333333336</v>
      </c>
      <c r="P976" t="b">
        <v>0</v>
      </c>
      <c r="Q976" t="b">
        <v>0</v>
      </c>
      <c r="R976" t="s">
        <v>60</v>
      </c>
      <c r="S976" t="s">
        <v>2030</v>
      </c>
      <c r="T976" t="s">
        <v>2040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2"/>
        <v>42337.25</v>
      </c>
      <c r="O977" s="6">
        <f t="shared" si="63"/>
        <v>42376.25</v>
      </c>
      <c r="P977" t="b">
        <v>0</v>
      </c>
      <c r="Q977" t="b">
        <v>1</v>
      </c>
      <c r="R977" t="s">
        <v>33</v>
      </c>
      <c r="S977" t="s">
        <v>2034</v>
      </c>
      <c r="T977" t="s">
        <v>2035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2"/>
        <v>40571.25</v>
      </c>
      <c r="O978" s="6">
        <f t="shared" si="63"/>
        <v>40577.25</v>
      </c>
      <c r="P978" t="b">
        <v>0</v>
      </c>
      <c r="Q978" t="b">
        <v>1</v>
      </c>
      <c r="R978" t="s">
        <v>33</v>
      </c>
      <c r="S978" t="s">
        <v>2034</v>
      </c>
      <c r="T978" t="s">
        <v>2035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2"/>
        <v>43138.25</v>
      </c>
      <c r="O979" s="6">
        <f t="shared" si="63"/>
        <v>43170.25</v>
      </c>
      <c r="P979" t="b">
        <v>0</v>
      </c>
      <c r="Q979" t="b">
        <v>0</v>
      </c>
      <c r="R979" t="s">
        <v>17</v>
      </c>
      <c r="S979" t="s">
        <v>2028</v>
      </c>
      <c r="T979" t="s">
        <v>2029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2"/>
        <v>42686.25</v>
      </c>
      <c r="O980" s="6">
        <f t="shared" si="63"/>
        <v>42708.25</v>
      </c>
      <c r="P980" t="b">
        <v>0</v>
      </c>
      <c r="Q980" t="b">
        <v>0</v>
      </c>
      <c r="R980" t="s">
        <v>89</v>
      </c>
      <c r="S980" t="s">
        <v>2045</v>
      </c>
      <c r="T980" t="s">
        <v>2046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2"/>
        <v>42078.208333333328</v>
      </c>
      <c r="O981" s="6">
        <f t="shared" si="63"/>
        <v>42084.208333333328</v>
      </c>
      <c r="P981" t="b">
        <v>0</v>
      </c>
      <c r="Q981" t="b">
        <v>0</v>
      </c>
      <c r="R981" t="s">
        <v>33</v>
      </c>
      <c r="S981" t="s">
        <v>2034</v>
      </c>
      <c r="T981" t="s">
        <v>2035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2"/>
        <v>42307.208333333328</v>
      </c>
      <c r="O982" s="6">
        <f t="shared" si="63"/>
        <v>42312.25</v>
      </c>
      <c r="P982" t="b">
        <v>1</v>
      </c>
      <c r="Q982" t="b">
        <v>0</v>
      </c>
      <c r="R982" t="s">
        <v>68</v>
      </c>
      <c r="S982" t="s">
        <v>2042</v>
      </c>
      <c r="T982" t="s">
        <v>2043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2"/>
        <v>43094.25</v>
      </c>
      <c r="O983" s="6">
        <f t="shared" si="63"/>
        <v>43127.25</v>
      </c>
      <c r="P983" t="b">
        <v>0</v>
      </c>
      <c r="Q983" t="b">
        <v>0</v>
      </c>
      <c r="R983" t="s">
        <v>28</v>
      </c>
      <c r="S983" t="s">
        <v>2032</v>
      </c>
      <c r="T983" t="s">
        <v>2033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2"/>
        <v>40743.208333333336</v>
      </c>
      <c r="O984" s="6">
        <f t="shared" si="63"/>
        <v>40745.208333333336</v>
      </c>
      <c r="P984" t="b">
        <v>0</v>
      </c>
      <c r="Q984" t="b">
        <v>1</v>
      </c>
      <c r="R984" t="s">
        <v>42</v>
      </c>
      <c r="S984" t="s">
        <v>2036</v>
      </c>
      <c r="T984" t="s">
        <v>2037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2"/>
        <v>43681.208333333328</v>
      </c>
      <c r="O985" s="6">
        <f t="shared" si="63"/>
        <v>43696.208333333328</v>
      </c>
      <c r="P985" t="b">
        <v>0</v>
      </c>
      <c r="Q985" t="b">
        <v>0</v>
      </c>
      <c r="R985" t="s">
        <v>42</v>
      </c>
      <c r="S985" t="s">
        <v>2036</v>
      </c>
      <c r="T985" t="s">
        <v>2037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2"/>
        <v>43716.208333333328</v>
      </c>
      <c r="O986" s="6">
        <f t="shared" si="63"/>
        <v>43742.208333333328</v>
      </c>
      <c r="P986" t="b">
        <v>0</v>
      </c>
      <c r="Q986" t="b">
        <v>0</v>
      </c>
      <c r="R986" t="s">
        <v>33</v>
      </c>
      <c r="S986" t="s">
        <v>2034</v>
      </c>
      <c r="T986" t="s">
        <v>2035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2"/>
        <v>41614.25</v>
      </c>
      <c r="O987" s="6">
        <f t="shared" si="63"/>
        <v>41640.25</v>
      </c>
      <c r="P987" t="b">
        <v>0</v>
      </c>
      <c r="Q987" t="b">
        <v>1</v>
      </c>
      <c r="R987" t="s">
        <v>23</v>
      </c>
      <c r="S987" t="s">
        <v>2030</v>
      </c>
      <c r="T987" t="s">
        <v>2031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2"/>
        <v>40638.208333333336</v>
      </c>
      <c r="O988" s="6">
        <f t="shared" si="63"/>
        <v>40652.208333333336</v>
      </c>
      <c r="P988" t="b">
        <v>0</v>
      </c>
      <c r="Q988" t="b">
        <v>0</v>
      </c>
      <c r="R988" t="s">
        <v>23</v>
      </c>
      <c r="S988" t="s">
        <v>2030</v>
      </c>
      <c r="T988" t="s">
        <v>2031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2"/>
        <v>42852.208333333328</v>
      </c>
      <c r="O989" s="6">
        <f t="shared" si="63"/>
        <v>42866.208333333328</v>
      </c>
      <c r="P989" t="b">
        <v>0</v>
      </c>
      <c r="Q989" t="b">
        <v>0</v>
      </c>
      <c r="R989" t="s">
        <v>42</v>
      </c>
      <c r="S989" t="s">
        <v>2036</v>
      </c>
      <c r="T989" t="s">
        <v>2037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2"/>
        <v>42686.25</v>
      </c>
      <c r="O990" s="6">
        <f t="shared" si="63"/>
        <v>42707.25</v>
      </c>
      <c r="P990" t="b">
        <v>0</v>
      </c>
      <c r="Q990" t="b">
        <v>0</v>
      </c>
      <c r="R990" t="s">
        <v>133</v>
      </c>
      <c r="S990" t="s">
        <v>2042</v>
      </c>
      <c r="T990" t="s">
        <v>2051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2"/>
        <v>43571.208333333328</v>
      </c>
      <c r="O991" s="6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2042</v>
      </c>
      <c r="T991" t="s">
        <v>2054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2"/>
        <v>42432.25</v>
      </c>
      <c r="O992" s="6">
        <f t="shared" si="63"/>
        <v>42454.208333333328</v>
      </c>
      <c r="P992" t="b">
        <v>0</v>
      </c>
      <c r="Q992" t="b">
        <v>1</v>
      </c>
      <c r="R992" t="s">
        <v>53</v>
      </c>
      <c r="S992" t="s">
        <v>2036</v>
      </c>
      <c r="T992" t="s">
        <v>2039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2"/>
        <v>41907.208333333336</v>
      </c>
      <c r="O993" s="6">
        <f t="shared" si="63"/>
        <v>41911.208333333336</v>
      </c>
      <c r="P993" t="b">
        <v>0</v>
      </c>
      <c r="Q993" t="b">
        <v>1</v>
      </c>
      <c r="R993" t="s">
        <v>23</v>
      </c>
      <c r="S993" t="s">
        <v>2030</v>
      </c>
      <c r="T993" t="s">
        <v>2031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2"/>
        <v>43227.208333333328</v>
      </c>
      <c r="O994" s="6">
        <f t="shared" si="63"/>
        <v>43241.208333333328</v>
      </c>
      <c r="P994" t="b">
        <v>0</v>
      </c>
      <c r="Q994" t="b">
        <v>1</v>
      </c>
      <c r="R994" t="s">
        <v>53</v>
      </c>
      <c r="S994" t="s">
        <v>2036</v>
      </c>
      <c r="T994" t="s">
        <v>2039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2"/>
        <v>42362.25</v>
      </c>
      <c r="O995" s="6">
        <f t="shared" si="63"/>
        <v>42379.25</v>
      </c>
      <c r="P995" t="b">
        <v>0</v>
      </c>
      <c r="Q995" t="b">
        <v>1</v>
      </c>
      <c r="R995" t="s">
        <v>122</v>
      </c>
      <c r="S995" t="s">
        <v>2049</v>
      </c>
      <c r="T995" t="s">
        <v>2050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2"/>
        <v>41929.208333333336</v>
      </c>
      <c r="O996" s="6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2042</v>
      </c>
      <c r="T996" t="s">
        <v>2054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2"/>
        <v>43408.208333333328</v>
      </c>
      <c r="O997" s="6">
        <f t="shared" si="63"/>
        <v>43437.25</v>
      </c>
      <c r="P997" t="b">
        <v>0</v>
      </c>
      <c r="Q997" t="b">
        <v>1</v>
      </c>
      <c r="R997" t="s">
        <v>17</v>
      </c>
      <c r="S997" t="s">
        <v>2028</v>
      </c>
      <c r="T997" t="s">
        <v>2029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2"/>
        <v>41276.25</v>
      </c>
      <c r="O998" s="6">
        <f t="shared" si="63"/>
        <v>41306.25</v>
      </c>
      <c r="P998" t="b">
        <v>0</v>
      </c>
      <c r="Q998" t="b">
        <v>0</v>
      </c>
      <c r="R998" t="s">
        <v>33</v>
      </c>
      <c r="S998" t="s">
        <v>2034</v>
      </c>
      <c r="T998" t="s">
        <v>2035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2"/>
        <v>41659.25</v>
      </c>
      <c r="O999" s="6">
        <f t="shared" si="63"/>
        <v>41664.25</v>
      </c>
      <c r="P999" t="b">
        <v>0</v>
      </c>
      <c r="Q999" t="b">
        <v>0</v>
      </c>
      <c r="R999" t="s">
        <v>33</v>
      </c>
      <c r="S999" t="s">
        <v>2034</v>
      </c>
      <c r="T999" t="s">
        <v>2035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2"/>
        <v>40220.25</v>
      </c>
      <c r="O1000" s="6">
        <f t="shared" si="63"/>
        <v>40234.25</v>
      </c>
      <c r="P1000" t="b">
        <v>0</v>
      </c>
      <c r="Q1000" t="b">
        <v>1</v>
      </c>
      <c r="R1000" t="s">
        <v>60</v>
      </c>
      <c r="S1000" t="s">
        <v>2030</v>
      </c>
      <c r="T1000" t="s">
        <v>2040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2"/>
        <v>42550.208333333328</v>
      </c>
      <c r="O1001" s="6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2028</v>
      </c>
      <c r="T1001" t="s">
        <v>2029</v>
      </c>
    </row>
  </sheetData>
  <autoFilter ref="A1:T1001" xr:uid="{00000000-0001-0000-0000-000000000000}"/>
  <conditionalFormatting sqref="F1:F1048576">
    <cfRule type="colorScale" priority="1">
      <colorScale>
        <cfvo type="min"/>
        <cfvo type="percentile" val="50"/>
        <cfvo type="max"/>
        <color rgb="FFC00000"/>
        <color rgb="FF00B050"/>
        <color rgb="FF0070C0"/>
      </colorScale>
    </cfRule>
  </conditionalFormatting>
  <conditionalFormatting sqref="G1:G1048576">
    <cfRule type="cellIs" dxfId="3" priority="2" operator="equal">
      <formula>"Canceled"</formula>
    </cfRule>
    <cfRule type="cellIs" dxfId="2" priority="3" operator="equal">
      <formula>"Successful"</formula>
    </cfRule>
    <cfRule type="cellIs" dxfId="1" priority="4" operator="equal">
      <formula>"Failed"</formula>
    </cfRule>
    <cfRule type="cellIs" dxfId="0" priority="5" operator="equal">
      <formula>"Live"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Sheet7</vt:lpstr>
      <vt:lpstr>Sheet6</vt:lpstr>
      <vt:lpstr>Sheet2</vt:lpstr>
      <vt:lpstr>Outcome Pivot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Jason Hinshaw</cp:lastModifiedBy>
  <dcterms:created xsi:type="dcterms:W3CDTF">2021-09-29T18:52:28Z</dcterms:created>
  <dcterms:modified xsi:type="dcterms:W3CDTF">2024-04-04T16:44:40Z</dcterms:modified>
</cp:coreProperties>
</file>