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hnPaul.Kivlin\Desktop\BootCamp\Kickstarter-analysis\"/>
    </mc:Choice>
  </mc:AlternateContent>
  <xr:revisionPtr revIDLastSave="0" documentId="13_ncr:1_{F2F564F4-F9B5-4504-B477-B00F3C9D21F1}" xr6:coauthVersionLast="46" xr6:coauthVersionMax="46" xr10:uidLastSave="{00000000-0000-0000-0000-000000000000}"/>
  <bookViews>
    <workbookView xWindow="-28920" yWindow="-120" windowWidth="29040" windowHeight="15840" tabRatio="1000" activeTab="2" xr2:uid="{00000000-000D-0000-FFFF-FFFF00000000}"/>
  </bookViews>
  <sheets>
    <sheet name="Kickstarter" sheetId="1" r:id="rId1"/>
    <sheet name="Chart2" sheetId="18" r:id="rId2"/>
    <sheet name="Outcomes Based on Goals" sheetId="16" r:id="rId3"/>
    <sheet name="Theater Outcomes by Launch Date" sheetId="15" r:id="rId4"/>
  </sheets>
  <definedNames>
    <definedName name="_xlnm._FilterDatabase" localSheetId="0" hidden="1">Kickstarter!$A$1:$T$4115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6" l="1"/>
  <c r="B13" i="16"/>
  <c r="D2" i="16"/>
  <c r="C2" i="16"/>
  <c r="B2" i="16"/>
  <c r="D4" i="16"/>
  <c r="D5" i="16"/>
  <c r="D6" i="16"/>
  <c r="D7" i="16"/>
  <c r="D8" i="16"/>
  <c r="D9" i="16"/>
  <c r="D10" i="16"/>
  <c r="D11" i="16"/>
  <c r="D12" i="16"/>
  <c r="C4" i="16"/>
  <c r="C5" i="16"/>
  <c r="C6" i="16"/>
  <c r="C7" i="16"/>
  <c r="C8" i="16"/>
  <c r="C9" i="16"/>
  <c r="C10" i="16"/>
  <c r="C11" i="16"/>
  <c r="C12" i="16"/>
  <c r="B5" i="16"/>
  <c r="B6" i="16"/>
  <c r="B7" i="16"/>
  <c r="B8" i="16"/>
  <c r="B9" i="16"/>
  <c r="B10" i="16"/>
  <c r="B11" i="16"/>
  <c r="B12" i="16"/>
  <c r="B4" i="16"/>
  <c r="C3" i="16"/>
  <c r="D3" i="16"/>
  <c r="D13" i="16"/>
  <c r="B3" i="16"/>
  <c r="N7" i="16"/>
  <c r="N8" i="16"/>
  <c r="N9" i="16"/>
  <c r="N10" i="16"/>
  <c r="N11" i="16"/>
  <c r="N12" i="16"/>
  <c r="N6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9" i="16" l="1"/>
  <c r="F9" i="16" s="1"/>
  <c r="E8" i="16"/>
  <c r="F8" i="16" s="1"/>
  <c r="E7" i="16"/>
  <c r="F7" i="16" s="1"/>
  <c r="E6" i="16"/>
  <c r="F6" i="16" s="1"/>
  <c r="E5" i="16"/>
  <c r="F5" i="16" s="1"/>
  <c r="E12" i="16"/>
  <c r="F12" i="16" s="1"/>
  <c r="E4" i="16"/>
  <c r="F4" i="16" s="1"/>
  <c r="E11" i="16"/>
  <c r="F11" i="16" s="1"/>
  <c r="E3" i="16"/>
  <c r="G3" i="16" s="1"/>
  <c r="E10" i="16"/>
  <c r="G10" i="16" s="1"/>
  <c r="E13" i="16"/>
  <c r="G13" i="16" s="1"/>
  <c r="E2" i="16"/>
  <c r="G2" i="16" s="1"/>
  <c r="G9" i="16" l="1"/>
  <c r="G11" i="16"/>
  <c r="F3" i="16"/>
  <c r="G5" i="16"/>
  <c r="G7" i="16"/>
  <c r="G4" i="16"/>
  <c r="F10" i="16"/>
  <c r="G12" i="16"/>
  <c r="G8" i="16"/>
  <c r="F13" i="16"/>
  <c r="G6" i="16"/>
  <c r="H13" i="16"/>
  <c r="H8" i="16"/>
  <c r="H10" i="16"/>
  <c r="H5" i="16"/>
  <c r="H7" i="16"/>
  <c r="H11" i="16"/>
  <c r="H9" i="16"/>
  <c r="H3" i="16"/>
  <c r="H4" i="16"/>
  <c r="H12" i="16"/>
  <c r="H6" i="16"/>
  <c r="F2" i="16"/>
  <c r="H2" i="16"/>
</calcChain>
</file>

<file path=xl/sharedStrings.xml><?xml version="1.0" encoding="utf-8"?>
<sst xmlns="http://schemas.openxmlformats.org/spreadsheetml/2006/main" count="32978" uniqueCount="8400">
  <si>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</si>
  <si>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</si>
  <si>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</si>
  <si>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</si>
  <si>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</si>
  <si>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</si>
  <si>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</si>
  <si>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</si>
  <si>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</si>
  <si>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</si>
  <si>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</si>
  <si>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</si>
  <si>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</si>
  <si>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</si>
  <si>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</si>
  <si>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</si>
  <si>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</si>
  <si>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</si>
  <si>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</si>
  <si>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</si>
  <si>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</si>
  <si>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</si>
  <si>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</si>
  <si>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</si>
  <si>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</si>
  <si>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</si>
  <si>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</si>
  <si>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</si>
  <si>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</si>
  <si>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</si>
  <si>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</si>
  <si>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</si>
  <si>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</si>
  <si>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</si>
  <si>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</si>
  <si>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</si>
  <si>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</si>
  <si>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</si>
  <si>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</si>
  <si>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</si>
  <si>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</si>
  <si>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</si>
  <si>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</si>
  <si>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</si>
  <si>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</si>
  <si>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</si>
  <si>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</si>
  <si>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</si>
  <si>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</si>
  <si>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</si>
  <si>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</si>
  <si>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</si>
  <si>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</si>
  <si>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</si>
  <si>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</si>
  <si>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</si>
  <si>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</si>
  <si>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</si>
  <si>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</si>
  <si>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</si>
  <si>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</si>
  <si>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</si>
  <si>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</si>
  <si>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</si>
  <si>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</si>
  <si>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</si>
  <si>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</si>
  <si>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</si>
  <si>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</si>
  <si>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</si>
  <si>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</si>
  <si>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</si>
  <si>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</si>
  <si>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</si>
  <si>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</si>
  <si>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</si>
  <si>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</si>
  <si>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</si>
  <si>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</si>
  <si>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</si>
  <si>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</si>
  <si>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</si>
  <si>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</si>
  <si>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</si>
  <si>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</si>
  <si>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</si>
  <si>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</si>
  <si>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</si>
  <si>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</si>
  <si>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</si>
  <si>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</si>
  <si>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</si>
  <si>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</si>
  <si>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</si>
  <si>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</si>
  <si>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</si>
  <si>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</si>
  <si>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</si>
  <si>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</si>
  <si>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</si>
  <si>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</si>
  <si>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</si>
  <si>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</si>
  <si>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</si>
  <si>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</si>
  <si>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</si>
  <si>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</si>
  <si>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</si>
  <si>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</si>
  <si>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</si>
  <si>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</si>
  <si>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</si>
  <si>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</si>
  <si>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</si>
  <si>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</si>
  <si>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</si>
  <si>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</si>
  <si>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</si>
  <si>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</si>
  <si>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</si>
  <si>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</si>
  <si>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</si>
  <si>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</si>
  <si>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</si>
  <si>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</si>
  <si>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</si>
  <si>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</si>
  <si>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</si>
  <si>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</si>
  <si>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</si>
  <si>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</si>
  <si>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</si>
  <si>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</si>
  <si>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</si>
  <si>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</si>
  <si>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</si>
  <si>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</si>
  <si>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</si>
  <si>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</si>
  <si>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</si>
  <si>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</si>
  <si>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</si>
  <si>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</si>
  <si>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</si>
  <si>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</si>
  <si>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</si>
  <si>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</si>
  <si>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</si>
  <si>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</si>
  <si>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</si>
  <si>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</si>
  <si>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</si>
  <si>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</si>
  <si>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</si>
  <si>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</si>
  <si>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</si>
  <si>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</si>
  <si>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</si>
  <si>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</si>
  <si>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</si>
  <si>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</si>
  <si>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</si>
  <si>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</si>
  <si>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</si>
  <si>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</si>
  <si>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</si>
  <si>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</si>
  <si>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</si>
  <si>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</si>
  <si>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</si>
  <si>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</si>
  <si>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</si>
  <si>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</si>
  <si>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</si>
  <si>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</si>
  <si>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</si>
  <si>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</si>
  <si>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</si>
  <si>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</si>
  <si>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</si>
  <si>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</si>
  <si>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</si>
  <si>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</si>
  <si>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</si>
  <si>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</si>
  <si>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</si>
  <si>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</si>
  <si>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</si>
  <si>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</si>
  <si>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</si>
  <si>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</si>
  <si>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</si>
  <si>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</si>
  <si>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</si>
  <si>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</si>
  <si>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</si>
  <si>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</si>
  <si>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</si>
  <si>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</si>
  <si>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</si>
  <si>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</si>
  <si>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</si>
  <si>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</si>
  <si>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</si>
  <si>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</si>
  <si>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</si>
  <si>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</si>
  <si>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</si>
  <si>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</si>
  <si>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</si>
  <si>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</si>
  <si>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</si>
  <si>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</si>
  <si>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</si>
  <si>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</si>
  <si>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</si>
  <si>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</si>
  <si>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</si>
  <si>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</si>
  <si>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</si>
  <si>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</si>
  <si>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</si>
  <si>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</si>
  <si>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</si>
  <si>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</si>
  <si>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</si>
  <si>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</si>
  <si>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</si>
  <si>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</si>
  <si>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</si>
  <si>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</si>
  <si>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</si>
  <si>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</si>
  <si>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</si>
  <si>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</si>
  <si>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</si>
  <si>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</si>
  <si>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</si>
  <si>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</si>
  <si>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</si>
  <si>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</si>
  <si>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</si>
  <si>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</si>
  <si>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</si>
  <si>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</si>
  <si>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</si>
  <si>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</si>
  <si>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</si>
  <si>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</si>
  <si>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</si>
  <si>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</si>
  <si>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</si>
  <si>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</si>
  <si>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</si>
  <si>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</si>
  <si>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</si>
  <si>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</si>
  <si>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</si>
  <si>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</si>
  <si>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</si>
  <si>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</si>
  <si>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</si>
  <si>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</si>
  <si>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</si>
  <si>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</si>
  <si>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</si>
  <si>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</si>
  <si>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</si>
  <si>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</si>
  <si>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</si>
  <si>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</si>
  <si>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</si>
  <si>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</si>
  <si>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</si>
  <si>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</si>
  <si>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</si>
  <si>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</si>
  <si>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</si>
  <si>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</si>
  <si>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</si>
  <si>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</si>
  <si>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</si>
  <si>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</si>
  <si>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</si>
  <si>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</si>
  <si>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</si>
  <si>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</si>
  <si>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</si>
  <si>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</si>
  <si>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</si>
  <si>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</si>
  <si>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</si>
  <si>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</si>
  <si>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</si>
  <si>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</si>
  <si>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</si>
  <si>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</si>
  <si>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</si>
  <si>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</si>
  <si>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</si>
  <si>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</si>
  <si>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</si>
  <si>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</si>
  <si>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</si>
  <si>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</si>
  <si>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</si>
  <si>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</si>
  <si>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</si>
  <si>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</si>
  <si>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</si>
  <si>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</si>
  <si>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</si>
  <si>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</si>
  <si>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</si>
  <si>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</si>
  <si>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</si>
  <si>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</si>
  <si>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</si>
  <si>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</si>
  <si>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</si>
  <si>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</si>
  <si>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</si>
  <si>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</si>
  <si>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</si>
  <si>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</si>
  <si>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</si>
  <si>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</si>
  <si>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</si>
  <si>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</si>
  <si>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</si>
  <si>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</si>
  <si>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</si>
  <si>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</si>
  <si>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</si>
  <si>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</si>
  <si>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</si>
  <si>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</si>
  <si>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</si>
  <si>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</si>
  <si>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</si>
  <si>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</si>
  <si>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</si>
  <si>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</si>
  <si>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</si>
  <si>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</si>
  <si>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</si>
  <si>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</si>
  <si>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</si>
  <si>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</si>
  <si>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</si>
  <si>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</si>
  <si>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</si>
  <si>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</si>
  <si>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</si>
  <si>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</si>
  <si>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</si>
  <si>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</si>
  <si>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</si>
  <si>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</si>
  <si>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</si>
  <si>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</si>
  <si>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</si>
  <si>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</si>
  <si>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</si>
  <si>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</si>
  <si>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</si>
  <si>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</si>
  <si>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</si>
  <si>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</si>
  <si>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</si>
  <si>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</si>
  <si>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</si>
  <si>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</si>
  <si>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</si>
  <si>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</si>
  <si>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</si>
  <si>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</si>
  <si>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</si>
  <si>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</si>
  <si>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</si>
  <si>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</si>
  <si>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</si>
  <si>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</si>
  <si>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</si>
  <si>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</si>
  <si>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</si>
  <si>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</si>
  <si>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</si>
  <si>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</si>
  <si>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</si>
  <si>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</si>
  <si>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</si>
  <si>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</si>
  <si>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</si>
  <si>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</si>
  <si>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</si>
  <si>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</si>
  <si>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</si>
  <si>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</si>
  <si>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</si>
  <si>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</si>
  <si>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</si>
  <si>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</si>
  <si>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</si>
  <si>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</si>
  <si>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</si>
  <si>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</si>
  <si>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</si>
  <si>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</si>
  <si>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</si>
  <si>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</si>
  <si>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</si>
  <si>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</si>
  <si>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</si>
  <si>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</si>
  <si>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</si>
  <si>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</si>
  <si>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</si>
  <si>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</si>
  <si>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</si>
  <si>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</si>
  <si>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</si>
  <si>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</si>
  <si>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</si>
  <si>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</si>
  <si>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</si>
  <si>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</si>
  <si>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</si>
  <si>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</si>
  <si>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</si>
  <si>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</si>
  <si>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</si>
  <si>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</si>
  <si>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</si>
  <si>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</si>
  <si>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</si>
  <si>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</si>
  <si>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</si>
  <si>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</si>
  <si>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</si>
  <si>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</si>
  <si>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</si>
  <si>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</si>
  <si>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</si>
  <si>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</si>
  <si>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</si>
  <si>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</si>
  <si>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</si>
  <si>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</si>
  <si>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</si>
  <si>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</si>
  <si>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</si>
  <si>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</si>
  <si>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</si>
  <si>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</si>
  <si>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</si>
  <si>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</si>
  <si>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</si>
  <si>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</si>
  <si>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</si>
  <si>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</si>
  <si>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</si>
  <si>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</si>
  <si>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</si>
  <si>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</si>
  <si>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</si>
  <si>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</si>
  <si>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</si>
  <si>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</si>
  <si>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</si>
  <si>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</si>
  <si>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</si>
  <si>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</si>
  <si>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</si>
  <si>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</si>
  <si>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</si>
  <si>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</si>
  <si>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</si>
  <si>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</si>
  <si>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</si>
  <si>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</si>
  <si>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</si>
  <si>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</si>
  <si>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</si>
  <si>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</si>
  <si>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</si>
  <si>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</si>
  <si>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</si>
  <si>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</si>
  <si>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</si>
  <si>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</si>
  <si>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</si>
  <si>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</si>
  <si>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</si>
  <si>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</si>
  <si>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</si>
  <si>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</si>
  <si>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</si>
  <si>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</si>
  <si>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</si>
  <si>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</si>
  <si>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</si>
  <si>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</si>
  <si>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</si>
  <si>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</si>
  <si>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</si>
  <si>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</si>
  <si>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</si>
  <si>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</si>
  <si>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</si>
  <si>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</si>
  <si>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</si>
  <si>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</si>
  <si>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</si>
  <si>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</si>
  <si>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</si>
  <si>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</si>
  <si>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</si>
  <si>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</si>
  <si>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</si>
  <si>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</si>
  <si>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</si>
  <si>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</si>
  <si>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</si>
  <si>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</si>
  <si>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</si>
  <si>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</si>
  <si>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</si>
  <si>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</si>
  <si>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</si>
  <si>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</si>
  <si>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</si>
  <si>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</si>
  <si>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</si>
  <si>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</si>
  <si>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</si>
  <si>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</si>
  <si>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</si>
  <si>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</si>
  <si>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</si>
  <si>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</si>
  <si>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</si>
  <si>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</si>
  <si>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</si>
  <si>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</si>
  <si>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</si>
  <si>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</si>
  <si>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</si>
  <si>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</si>
  <si>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</si>
  <si>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</si>
  <si>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</si>
  <si>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</si>
  <si>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</si>
  <si>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</si>
  <si>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</si>
  <si>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</si>
  <si>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</si>
  <si>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</si>
  <si>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</si>
  <si>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</si>
  <si>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</si>
  <si>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</si>
  <si>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</si>
  <si>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</si>
  <si>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</si>
  <si>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</si>
  <si>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</si>
  <si>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</si>
  <si>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</si>
  <si>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</si>
  <si>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</si>
  <si>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</si>
  <si>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</si>
  <si>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</si>
  <si>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</si>
  <si>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</si>
  <si>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</si>
  <si>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</si>
  <si>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</si>
  <si>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</si>
  <si>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</si>
  <si>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</si>
  <si>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</si>
  <si>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</si>
  <si>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</si>
  <si>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</si>
  <si>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</si>
  <si>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</si>
  <si>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</si>
  <si>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</si>
  <si>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</si>
  <si>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</si>
  <si>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</si>
  <si>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</si>
  <si>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</si>
  <si>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</si>
  <si>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</si>
  <si>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</si>
  <si>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</si>
  <si>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</si>
  <si>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</si>
  <si>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</si>
  <si>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</si>
  <si>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</si>
  <si>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</si>
  <si>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</si>
  <si>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</si>
  <si>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</si>
  <si>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</si>
  <si>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</si>
  <si>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</si>
  <si>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</si>
  <si>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</si>
  <si>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</si>
  <si>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</si>
  <si>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</si>
  <si>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</si>
  <si>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</si>
  <si>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</si>
  <si>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</si>
  <si>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</si>
  <si>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</si>
  <si>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</si>
  <si>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</si>
  <si>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</si>
  <si>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</si>
  <si>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</si>
  <si>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</si>
  <si>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</si>
  <si>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</si>
  <si>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</si>
  <si>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</si>
  <si>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</si>
  <si>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</si>
  <si>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</si>
  <si>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</si>
  <si>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</si>
  <si>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</si>
  <si>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</si>
  <si>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</si>
  <si>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</si>
  <si>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</si>
  <si>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</si>
  <si>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</si>
  <si>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</si>
  <si>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</si>
  <si>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</si>
  <si>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</si>
  <si>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</si>
  <si>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</si>
  <si>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</si>
  <si>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</si>
  <si>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</si>
  <si>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</si>
  <si>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</si>
  <si>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</si>
  <si>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</si>
  <si>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</si>
  <si>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</si>
  <si>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</si>
  <si>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</si>
  <si>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</si>
  <si>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</si>
  <si>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</si>
  <si>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</si>
  <si>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</si>
  <si>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</si>
  <si>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</si>
  <si>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</si>
  <si>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</si>
  <si>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</si>
  <si>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</si>
  <si>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</si>
  <si>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</si>
  <si>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</si>
  <si>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</si>
  <si>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</si>
  <si>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</si>
  <si>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</si>
  <si>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</si>
  <si>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</si>
  <si>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</si>
  <si>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</si>
  <si>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</si>
  <si>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</si>
  <si>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</si>
  <si>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</si>
  <si>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</si>
  <si>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</si>
  <si>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</si>
  <si>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</si>
  <si>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</si>
  <si>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</si>
  <si>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</si>
  <si>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</si>
  <si>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</si>
  <si>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</si>
  <si>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</si>
  <si>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</si>
  <si>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</si>
  <si>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</si>
  <si>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</si>
  <si>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</si>
  <si>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</si>
  <si>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</si>
  <si>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</si>
  <si>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</si>
  <si>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</si>
  <si>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</si>
  <si>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</si>
  <si>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</si>
  <si>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</si>
  <si>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</si>
  <si>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</si>
  <si>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</si>
  <si>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</si>
  <si>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</si>
  <si>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</si>
  <si>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</si>
  <si>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</si>
  <si>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</si>
  <si>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</si>
  <si>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</si>
  <si>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</si>
  <si>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</si>
  <si>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</si>
  <si>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</si>
  <si>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</si>
  <si>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</si>
  <si>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</si>
  <si>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</si>
  <si>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</si>
  <si>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</si>
  <si>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</si>
  <si>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</si>
  <si>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</si>
  <si>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</si>
  <si>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</si>
  <si>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</si>
  <si>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</si>
  <si>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</si>
  <si>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</si>
  <si>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</si>
  <si>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</si>
  <si>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</si>
  <si>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</si>
  <si>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</si>
  <si>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</si>
  <si>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</si>
  <si>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</si>
  <si>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</si>
  <si>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</si>
  <si>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</si>
  <si>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</si>
  <si>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</si>
  <si>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</si>
  <si>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</si>
  <si>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</si>
  <si>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</si>
  <si>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</si>
  <si>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</si>
  <si>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</si>
  <si>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</si>
  <si>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</si>
  <si>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</si>
  <si>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</si>
  <si>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</si>
  <si>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</si>
  <si>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</si>
  <si>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</si>
  <si>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</si>
  <si>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</si>
  <si>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</si>
  <si>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</si>
  <si>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</si>
  <si>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</si>
  <si>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</si>
  <si>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</si>
  <si>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</si>
  <si>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</si>
  <si>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</si>
  <si>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</si>
  <si>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</si>
  <si>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</si>
  <si>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</si>
  <si>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</si>
  <si>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</si>
  <si>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</si>
  <si>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</si>
  <si>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</si>
  <si>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</si>
  <si>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</si>
  <si>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</si>
  <si>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</si>
  <si>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</si>
  <si>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</si>
  <si>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</si>
  <si>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</si>
  <si>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</si>
  <si>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</si>
  <si>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</si>
  <si>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</si>
  <si>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</si>
  <si>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</si>
  <si>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</si>
  <si>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</si>
  <si>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</si>
  <si>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</si>
  <si>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</si>
  <si>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</si>
  <si>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</si>
  <si>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</si>
  <si>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</si>
  <si>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</si>
  <si>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</si>
  <si>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</si>
  <si>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</si>
  <si>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</si>
  <si>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</si>
  <si>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</si>
  <si>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</si>
  <si>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</si>
  <si>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</si>
  <si>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</si>
  <si>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</si>
  <si>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</si>
  <si>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</si>
  <si>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</si>
  <si>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</si>
  <si>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</si>
  <si>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</si>
  <si>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</si>
  <si>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</si>
  <si>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</si>
  <si>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</si>
  <si>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</si>
  <si>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</si>
  <si>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</si>
  <si>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</si>
  <si>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</si>
  <si>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</si>
  <si>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</si>
  <si>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</si>
  <si>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</si>
  <si>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</si>
  <si>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</si>
  <si>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</si>
  <si>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</si>
  <si>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</si>
  <si>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</si>
  <si>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</si>
  <si>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</si>
  <si>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</si>
  <si>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</si>
  <si>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</si>
  <si>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</si>
  <si>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</si>
  <si>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</si>
  <si>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</si>
  <si>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</si>
  <si>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</si>
  <si>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</si>
  <si>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</si>
  <si>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</si>
  <si>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</si>
  <si>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</si>
  <si>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</si>
  <si>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</si>
  <si>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</si>
  <si>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</si>
  <si>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</si>
  <si>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</si>
  <si>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</si>
  <si>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</si>
  <si>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</si>
  <si>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</si>
  <si>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</si>
  <si>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</si>
  <si>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</si>
  <si>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</si>
  <si>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</si>
  <si>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</si>
  <si>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</si>
  <si>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</si>
  <si>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</si>
  <si>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</si>
  <si>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</si>
  <si>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</si>
  <si>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</si>
  <si>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</si>
  <si>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</si>
  <si>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</si>
  <si>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</si>
  <si>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</si>
  <si>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</si>
  <si>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</si>
  <si>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</si>
  <si>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</si>
  <si>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</si>
  <si>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</si>
  <si>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</si>
  <si>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</si>
  <si>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</si>
  <si>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</si>
  <si>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</si>
  <si>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</si>
  <si>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</si>
  <si>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</si>
  <si>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</si>
  <si>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</si>
  <si>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</si>
  <si>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</si>
  <si>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</si>
  <si>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</si>
  <si>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</si>
  <si>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</si>
  <si>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</si>
  <si>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</si>
  <si>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</si>
  <si>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</si>
  <si>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</si>
  <si>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</si>
  <si>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</si>
  <si>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</si>
  <si>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</si>
  <si>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</si>
  <si>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</si>
  <si>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</si>
  <si>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</si>
  <si>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</si>
  <si>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</si>
  <si>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</si>
  <si>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</si>
  <si>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</si>
  <si>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</si>
  <si>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</si>
  <si>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</si>
  <si>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</si>
  <si>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</si>
  <si>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</si>
  <si>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</si>
  <si>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</si>
  <si>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</si>
  <si>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</si>
  <si>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</si>
  <si>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</si>
  <si>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</si>
  <si>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</si>
  <si>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</si>
  <si>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</si>
  <si>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</si>
  <si>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</si>
  <si>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</si>
  <si>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</si>
  <si>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</si>
  <si>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</si>
  <si>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</si>
  <si>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</si>
  <si>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</si>
  <si>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</si>
  <si>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</si>
  <si>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</si>
  <si>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</si>
  <si>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</si>
  <si>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</si>
  <si>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</si>
  <si>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</si>
  <si>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</si>
  <si>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</si>
  <si>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</si>
  <si>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</si>
  <si>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</si>
  <si>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</si>
  <si>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</si>
  <si>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</si>
  <si>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</si>
  <si>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</si>
  <si>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</si>
  <si>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</si>
  <si>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</si>
  <si>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</si>
  <si>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</si>
  <si>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</si>
  <si>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</si>
  <si>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</si>
  <si>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</si>
  <si>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</si>
  <si>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</si>
  <si>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</si>
  <si>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</si>
  <si>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</si>
  <si>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</si>
  <si>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</si>
  <si>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</si>
  <si>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</si>
  <si>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</si>
  <si>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</si>
  <si>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</si>
  <si>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</si>
  <si>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</si>
  <si>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</si>
  <si>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</si>
  <si>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</si>
  <si>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</si>
  <si>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</si>
  <si>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</si>
  <si>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</si>
  <si>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</si>
  <si>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</si>
  <si>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</si>
  <si>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</si>
  <si>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</si>
  <si>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</si>
  <si>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</si>
  <si>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</si>
  <si>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</si>
  <si>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</si>
  <si>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</si>
  <si>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</si>
  <si>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</si>
  <si>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</si>
  <si>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</si>
  <si>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</si>
  <si>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</si>
  <si>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</si>
  <si>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</si>
  <si>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</si>
  <si>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</si>
  <si>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</si>
  <si>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</si>
  <si>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</si>
  <si>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</si>
  <si>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</si>
  <si>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</si>
  <si>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</si>
  <si>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</si>
  <si>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</si>
  <si>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</si>
  <si>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</si>
  <si>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</si>
  <si>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</si>
  <si>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</si>
  <si>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</si>
  <si>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</si>
  <si>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</si>
  <si>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</si>
  <si>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</si>
  <si>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</si>
  <si>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</si>
  <si>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</si>
  <si>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</si>
  <si>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</si>
  <si>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</si>
  <si>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</si>
  <si>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</si>
  <si>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</si>
  <si>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</si>
  <si>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</si>
  <si>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</si>
  <si>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</si>
  <si>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</si>
  <si>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</si>
  <si>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</si>
  <si>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</si>
  <si>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</si>
  <si>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</si>
  <si>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</si>
  <si>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</si>
  <si>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</si>
  <si>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</si>
  <si>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</si>
  <si>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</si>
  <si>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</si>
  <si>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</si>
  <si>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</si>
  <si>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</si>
  <si>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</si>
  <si>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</si>
  <si>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</si>
  <si>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</si>
  <si>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</si>
  <si>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</si>
  <si>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</si>
  <si>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</si>
  <si>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</si>
  <si>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</si>
  <si>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</si>
  <si>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</si>
  <si>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</si>
  <si>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</si>
  <si>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</si>
  <si>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</si>
  <si>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</si>
  <si>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</si>
  <si>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</si>
  <si>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</si>
  <si>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</si>
  <si>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</si>
  <si>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</si>
  <si>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</si>
  <si>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</si>
  <si>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</si>
  <si>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</si>
  <si>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</si>
  <si>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</si>
  <si>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</si>
  <si>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</si>
  <si>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</si>
  <si>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</si>
  <si>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</si>
  <si>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</si>
  <si>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</si>
  <si>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</si>
  <si>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</si>
  <si>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</si>
  <si>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</si>
  <si>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</si>
  <si>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</si>
  <si>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</si>
  <si>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</si>
  <si>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</si>
  <si>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</si>
  <si>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</si>
  <si>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</si>
  <si>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</si>
  <si>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</si>
  <si>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</si>
  <si>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</si>
  <si>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</si>
  <si>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</si>
  <si>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</si>
  <si>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</si>
  <si>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</si>
  <si>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</si>
  <si>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</si>
  <si>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</si>
  <si>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</si>
  <si>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</si>
  <si>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</si>
  <si>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</si>
  <si>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</si>
  <si>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</si>
  <si>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</si>
  <si>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</si>
  <si>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</si>
  <si>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</si>
  <si>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</si>
  <si>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</si>
  <si>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</si>
  <si>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</si>
  <si>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</si>
  <si>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</si>
  <si>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</si>
  <si>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</si>
  <si>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</si>
  <si>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</si>
  <si>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</si>
  <si>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</si>
  <si>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</si>
  <si>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</si>
  <si>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</si>
  <si>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</si>
  <si>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</si>
  <si>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</si>
  <si>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</si>
  <si>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</si>
  <si>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</si>
  <si>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</si>
  <si>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</si>
  <si>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</si>
  <si>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</si>
  <si>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</si>
  <si>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</si>
  <si>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</si>
  <si>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</si>
  <si>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</si>
  <si>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</si>
  <si>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</si>
  <si>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</si>
  <si>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</si>
  <si>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</si>
  <si>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</si>
  <si>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</si>
  <si>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</si>
  <si>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</si>
  <si>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</si>
  <si>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</si>
  <si>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</si>
  <si>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</si>
  <si>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</si>
  <si>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</si>
  <si>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</si>
  <si>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</si>
  <si>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</si>
  <si>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</si>
  <si>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</si>
  <si>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</si>
  <si>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</si>
  <si>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</si>
  <si>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</si>
  <si>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</si>
  <si>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</si>
  <si>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</si>
  <si>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</si>
  <si>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</si>
  <si>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</si>
  <si>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</si>
  <si>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</si>
  <si>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</si>
  <si>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</si>
  <si>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</si>
  <si>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</si>
  <si>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</si>
  <si>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</si>
  <si>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</si>
  <si>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</si>
  <si>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</si>
  <si>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</si>
  <si>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</si>
  <si>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</si>
  <si>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</si>
  <si>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</si>
  <si>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</si>
  <si>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</si>
  <si>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</si>
  <si>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</si>
  <si>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</si>
  <si>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</si>
  <si>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</si>
  <si>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</si>
  <si>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</si>
  <si>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</si>
  <si>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</si>
  <si>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</si>
  <si>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</si>
  <si>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</si>
  <si>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</si>
  <si>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</si>
  <si>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</si>
  <si>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</si>
  <si>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</si>
  <si>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</si>
  <si>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</si>
  <si>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</si>
  <si>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</si>
  <si>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</si>
  <si>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</si>
  <si>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</si>
  <si>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</si>
  <si>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</si>
  <si>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</si>
  <si>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</si>
  <si>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</si>
  <si>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</si>
  <si>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</si>
  <si>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</si>
  <si>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</si>
  <si>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</si>
  <si>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</si>
  <si>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</si>
  <si>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</si>
  <si>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</si>
  <si>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</si>
  <si>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</si>
  <si>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</si>
  <si>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</si>
  <si>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</si>
  <si>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</si>
  <si>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</si>
  <si>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</si>
  <si>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</si>
  <si>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</si>
  <si>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</si>
  <si>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</si>
  <si>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</si>
  <si>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</si>
  <si>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</si>
  <si>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</si>
  <si>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</si>
  <si>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</si>
  <si>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</si>
  <si>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</si>
  <si>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</si>
  <si>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</si>
  <si>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</si>
  <si>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</si>
  <si>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</si>
  <si>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</si>
  <si>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</si>
  <si>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</si>
  <si>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</si>
  <si>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</si>
  <si>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</si>
  <si>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</si>
  <si>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</si>
  <si>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</si>
  <si>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</si>
  <si>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</si>
  <si>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</si>
  <si>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</si>
  <si>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</si>
  <si>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</si>
  <si>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</si>
  <si>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</si>
  <si>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</si>
  <si>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</si>
  <si>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</si>
  <si>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</si>
  <si>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</si>
  <si>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</si>
  <si>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</si>
  <si>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</si>
  <si>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</si>
  <si>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</si>
  <si>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</si>
  <si>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</si>
  <si>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</si>
  <si>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</si>
  <si>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</si>
  <si>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</si>
  <si>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</si>
  <si>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</si>
  <si>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</si>
  <si>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</si>
  <si>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</si>
  <si>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</si>
  <si>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</si>
  <si>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</si>
  <si>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</si>
  <si>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</si>
  <si>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</si>
  <si>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</si>
  <si>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</si>
  <si>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</si>
  <si>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</si>
  <si>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</si>
  <si>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</si>
  <si>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</si>
  <si>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</si>
  <si>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</si>
  <si>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</si>
  <si>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</si>
  <si>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</si>
  <si>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</si>
  <si>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</si>
  <si>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</si>
  <si>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</si>
  <si>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</si>
  <si>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</si>
  <si>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</si>
  <si>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</si>
  <si>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</si>
  <si>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</si>
  <si>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</si>
  <si>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</si>
  <si>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</si>
  <si>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</si>
  <si>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</si>
  <si>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</si>
  <si>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</si>
  <si>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</si>
  <si>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</si>
  <si>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</si>
  <si>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</si>
  <si>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</si>
  <si>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</si>
  <si>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</si>
  <si>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</si>
  <si>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</si>
  <si>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</si>
  <si>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</si>
  <si>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</si>
  <si>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</si>
  <si>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</si>
  <si>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</si>
  <si>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</si>
  <si>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</si>
  <si>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</si>
  <si>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</si>
  <si>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</si>
  <si>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</si>
  <si>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</si>
  <si>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</si>
  <si>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</si>
  <si>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</si>
  <si>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</si>
  <si>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</si>
  <si>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</si>
  <si>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</si>
  <si>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</si>
  <si>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</si>
  <si>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</si>
  <si>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</si>
  <si>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</si>
  <si>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</si>
  <si>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</si>
  <si>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</si>
  <si>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</si>
  <si>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</si>
  <si>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</si>
  <si>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</si>
  <si>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</si>
  <si>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</si>
  <si>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</si>
  <si>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</si>
  <si>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</si>
  <si>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</si>
  <si>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</si>
  <si>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</si>
  <si>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</si>
  <si>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</si>
  <si>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</si>
  <si>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</si>
  <si>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</si>
  <si>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</si>
  <si>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</si>
  <si>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</si>
  <si>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</si>
  <si>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</si>
  <si>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</si>
  <si>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</si>
  <si>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</si>
  <si>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</si>
  <si>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</si>
  <si>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</si>
  <si>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</si>
  <si>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</si>
  <si>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</si>
  <si>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</si>
  <si>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</si>
  <si>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</si>
  <si>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</si>
  <si>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</si>
  <si>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</si>
  <si>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</si>
  <si>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</si>
  <si>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</si>
  <si>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</si>
  <si>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</si>
  <si>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</si>
  <si>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</si>
  <si>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</si>
  <si>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</si>
  <si>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</si>
  <si>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</si>
  <si>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</si>
  <si>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</si>
  <si>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</si>
  <si>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</si>
  <si>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</si>
  <si>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</si>
  <si>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</si>
  <si>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</si>
  <si>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</si>
  <si>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</si>
  <si>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</si>
  <si>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</si>
  <si>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</si>
  <si>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</si>
  <si>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</si>
  <si>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</si>
  <si>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</si>
  <si>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</si>
  <si>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</si>
  <si>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</si>
  <si>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</si>
  <si>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</si>
  <si>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</si>
  <si>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</si>
  <si>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</si>
  <si>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</si>
  <si>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</si>
  <si>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</si>
  <si>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</si>
  <si>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</si>
  <si>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</si>
  <si>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</si>
  <si>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</si>
  <si>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</si>
  <si>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</si>
  <si>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</si>
  <si>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</si>
  <si>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</si>
  <si>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</si>
  <si>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</si>
  <si>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</si>
  <si>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</si>
  <si>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</si>
  <si>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</si>
  <si>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</si>
  <si>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</si>
  <si>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</si>
  <si>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</si>
  <si>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</si>
  <si>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</si>
  <si>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</si>
  <si>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</si>
  <si>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</si>
  <si>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</si>
  <si>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</si>
  <si>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</si>
  <si>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</si>
  <si>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</si>
  <si>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</si>
  <si>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</si>
  <si>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</si>
  <si>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</si>
  <si>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</si>
  <si>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</si>
  <si>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</si>
  <si>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</si>
  <si>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</si>
  <si>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</si>
  <si>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</si>
  <si>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</si>
  <si>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</si>
  <si>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</si>
  <si>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</si>
  <si>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</si>
  <si>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</si>
  <si>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</si>
  <si>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</si>
  <si>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</si>
  <si>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</si>
  <si>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</si>
  <si>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</si>
  <si>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</si>
  <si>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</si>
  <si>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</si>
  <si>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</si>
  <si>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</si>
  <si>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</si>
  <si>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</si>
  <si>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</si>
  <si>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</si>
  <si>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</si>
  <si>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</si>
  <si>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</si>
  <si>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</si>
  <si>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</si>
  <si>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</si>
  <si>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</si>
  <si>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</si>
  <si>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</si>
  <si>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</si>
  <si>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</si>
  <si>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</si>
  <si>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</si>
  <si>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</si>
  <si>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</si>
  <si>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</si>
  <si>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</si>
  <si>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</si>
  <si>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</si>
  <si>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</si>
  <si>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</si>
  <si>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</si>
  <si>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</si>
  <si>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</si>
  <si>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</si>
  <si>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</si>
  <si>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</si>
  <si>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</si>
  <si>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</si>
  <si>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</si>
  <si>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</si>
  <si>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</si>
  <si>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</si>
  <si>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</si>
  <si>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</si>
  <si>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</si>
  <si>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</si>
  <si>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</si>
  <si>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</si>
  <si>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</si>
  <si>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</si>
  <si>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</si>
  <si>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</si>
  <si>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</si>
  <si>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</si>
  <si>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</si>
  <si>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</si>
  <si>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</si>
  <si>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</si>
  <si>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</si>
  <si>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</si>
  <si>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</si>
  <si>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</si>
  <si>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</si>
  <si>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</si>
  <si>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</si>
  <si>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</si>
  <si>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</si>
  <si>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</si>
  <si>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</si>
  <si>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</si>
  <si>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</si>
  <si>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</si>
  <si>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</si>
  <si>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</si>
  <si>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</si>
  <si>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</si>
  <si>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</si>
  <si>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</si>
  <si>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</si>
  <si>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</si>
  <si>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</si>
  <si>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</si>
  <si>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</si>
  <si>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</si>
  <si>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</si>
  <si>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</si>
  <si>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</si>
  <si>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</si>
  <si>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</si>
  <si>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</si>
  <si>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</si>
  <si>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</si>
  <si>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</si>
  <si>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</si>
  <si>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</si>
  <si>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</si>
  <si>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</si>
  <si>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</si>
  <si>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</si>
  <si>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</si>
  <si>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</si>
  <si>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</si>
  <si>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</si>
  <si>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</si>
  <si>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</si>
  <si>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</si>
  <si>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</si>
  <si>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</si>
  <si>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</si>
  <si>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</si>
  <si>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</si>
  <si>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</si>
  <si>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</si>
  <si>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</si>
  <si>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</si>
  <si>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</si>
  <si>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</si>
  <si>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</si>
  <si>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</si>
  <si>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</si>
  <si>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</si>
  <si>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</si>
  <si>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</si>
  <si>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</si>
  <si>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</si>
  <si>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</si>
  <si>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</si>
  <si>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</si>
  <si>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</si>
  <si>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</si>
  <si>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</si>
  <si>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</si>
  <si>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</si>
  <si>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</si>
  <si>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</si>
  <si>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</si>
  <si>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</si>
  <si>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</si>
  <si>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</si>
  <si>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</si>
  <si>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</si>
  <si>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</si>
  <si>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</si>
  <si>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</si>
  <si>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</si>
  <si>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</si>
  <si>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</si>
  <si>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</si>
  <si>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</si>
  <si>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</si>
  <si>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</si>
  <si>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</si>
  <si>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</si>
  <si>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</si>
  <si>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</si>
  <si>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</si>
  <si>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</si>
  <si>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</si>
  <si>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</si>
  <si>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</si>
  <si>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</si>
  <si>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</si>
  <si>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</si>
  <si>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</si>
  <si>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</si>
  <si>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</si>
  <si>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</si>
  <si>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</si>
  <si>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</si>
  <si>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</si>
  <si>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</si>
  <si>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</si>
  <si>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</si>
  <si>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</si>
  <si>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</si>
  <si>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</si>
  <si>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</si>
  <si>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</si>
  <si>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</si>
  <si>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</si>
  <si>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</si>
  <si>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</si>
  <si>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</si>
  <si>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</si>
  <si>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</si>
  <si>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</si>
  <si>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</si>
  <si>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</si>
  <si>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</si>
  <si>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</si>
  <si>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</si>
  <si>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</si>
  <si>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</si>
  <si>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</si>
  <si>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</si>
  <si>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</si>
  <si>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</si>
  <si>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</si>
  <si>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</si>
  <si>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</si>
  <si>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</si>
  <si>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</si>
  <si>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</si>
  <si>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</si>
  <si>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</si>
  <si>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</si>
  <si>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</si>
  <si>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</si>
  <si>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</si>
  <si>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</si>
  <si>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</si>
  <si>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</si>
  <si>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</si>
  <si>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</si>
  <si>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</si>
  <si>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</si>
  <si>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</si>
  <si>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</si>
  <si>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</si>
  <si>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</si>
  <si>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</si>
  <si>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</si>
  <si>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</si>
  <si>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</si>
  <si>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</si>
  <si>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</si>
  <si>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</si>
  <si>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</si>
  <si>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</si>
  <si>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</si>
  <si>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</si>
  <si>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</si>
  <si>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</si>
  <si>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</si>
  <si>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</si>
  <si>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</si>
  <si>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</si>
  <si>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</si>
  <si>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</si>
  <si>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</si>
  <si>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</si>
  <si>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</si>
  <si>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</si>
  <si>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</si>
  <si>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</si>
  <si>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</si>
  <si>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</si>
  <si>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</si>
  <si>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</si>
  <si>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</si>
  <si>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</si>
  <si>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</si>
  <si>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</si>
  <si>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</si>
  <si>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</si>
  <si>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</si>
  <si>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</si>
  <si>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</si>
  <si>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</si>
  <si>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</si>
  <si>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</si>
  <si>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</si>
  <si>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</si>
  <si>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</si>
  <si>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</si>
  <si>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</si>
  <si>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</si>
  <si>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</si>
  <si>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</si>
  <si>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</si>
  <si>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</si>
  <si>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</si>
  <si>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</si>
  <si>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</si>
  <si>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</si>
  <si>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</si>
  <si>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</si>
  <si>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</si>
  <si>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</si>
  <si>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</si>
  <si>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</si>
  <si>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</si>
  <si>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</si>
  <si>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</si>
  <si>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</si>
  <si>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</si>
  <si>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</si>
  <si>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</si>
  <si>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</si>
  <si>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</si>
  <si>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</si>
  <si>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</si>
  <si>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</si>
  <si>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</si>
  <si>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</si>
  <si>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</si>
  <si>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</si>
  <si>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</si>
  <si>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</si>
  <si>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</si>
  <si>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</si>
  <si>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</si>
  <si>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</si>
  <si>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</si>
  <si>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</si>
  <si>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</si>
  <si>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</si>
  <si>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</si>
  <si>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</si>
  <si>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</si>
  <si>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</si>
  <si>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</si>
  <si>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</si>
  <si>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</si>
  <si>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</si>
  <si>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</si>
  <si>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</si>
  <si>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</si>
  <si>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</si>
  <si>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</si>
  <si>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</si>
  <si>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</si>
  <si>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</si>
  <si>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</si>
  <si>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</si>
  <si>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</si>
  <si>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</si>
  <si>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</si>
  <si>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</si>
  <si>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</si>
  <si>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</si>
  <si>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</si>
  <si>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</si>
  <si>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</si>
  <si>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</si>
  <si>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</si>
  <si>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</si>
  <si>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</si>
  <si>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</si>
  <si>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</si>
  <si>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</si>
  <si>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</si>
  <si>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</si>
  <si>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</si>
  <si>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</si>
  <si>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</si>
  <si>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</si>
  <si>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</si>
  <si>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</si>
  <si>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</si>
  <si>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</si>
  <si>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</si>
  <si>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</si>
  <si>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</si>
  <si>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</si>
  <si>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</si>
  <si>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</si>
  <si>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</si>
  <si>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</si>
  <si>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</si>
  <si>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</si>
  <si>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</si>
  <si>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</si>
  <si>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</si>
  <si>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</si>
  <si>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</si>
  <si>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</si>
  <si>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</si>
  <si>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</si>
  <si>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</si>
  <si>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</si>
  <si>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</si>
  <si>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</si>
  <si>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</si>
  <si>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</si>
  <si>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</si>
  <si>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</si>
  <si>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</si>
  <si>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</si>
  <si>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</si>
  <si>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</si>
  <si>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</si>
  <si>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</si>
  <si>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</si>
  <si>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</si>
  <si>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</si>
  <si>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</si>
  <si>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</si>
  <si>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</si>
  <si>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</si>
  <si>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</si>
  <si>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</si>
  <si>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</si>
  <si>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</si>
  <si>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</si>
  <si>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</si>
  <si>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</si>
  <si>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</si>
  <si>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</si>
  <si>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</si>
  <si>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</si>
  <si>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</si>
  <si>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</si>
  <si>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</si>
  <si>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</si>
  <si>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</si>
  <si>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</si>
  <si>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</si>
  <si>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</si>
  <si>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</si>
  <si>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</si>
  <si>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</si>
  <si>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</si>
  <si>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</si>
  <si>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</si>
  <si>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</si>
  <si>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</si>
  <si>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</si>
  <si>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</si>
  <si>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</si>
  <si>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</si>
  <si>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</si>
  <si>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</si>
  <si>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</si>
  <si>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</si>
  <si>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</si>
  <si>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</si>
  <si>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</si>
  <si>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</si>
  <si>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</si>
  <si>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</si>
  <si>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</si>
  <si>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</si>
  <si>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</si>
  <si>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</si>
  <si>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</si>
  <si>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</si>
  <si>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</si>
  <si>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</si>
  <si>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</si>
  <si>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</si>
  <si>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</si>
  <si>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</si>
  <si>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</si>
  <si>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</si>
  <si>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</si>
  <si>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</si>
  <si>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</si>
  <si>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</si>
  <si>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</si>
  <si>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</si>
  <si>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</si>
  <si>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</si>
  <si>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</si>
  <si>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</si>
  <si>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</si>
  <si>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</si>
  <si>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</si>
  <si>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</si>
  <si>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</si>
  <si>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</si>
  <si>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</si>
  <si>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</si>
  <si>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</si>
  <si>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</si>
  <si>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</si>
  <si>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</si>
  <si>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</si>
  <si>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</si>
  <si>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</si>
  <si>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</si>
  <si>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</si>
  <si>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</si>
  <si>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</si>
  <si>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</si>
  <si>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</si>
  <si>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</si>
  <si>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</si>
  <si>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</si>
  <si>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</si>
  <si>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</si>
  <si>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</si>
  <si>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</si>
  <si>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</si>
  <si>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</si>
  <si>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</si>
  <si>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</si>
  <si>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</si>
  <si>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</si>
  <si>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</si>
  <si>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</si>
  <si>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</si>
  <si>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</si>
  <si>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</si>
  <si>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</si>
  <si>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</si>
  <si>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</si>
  <si>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</si>
  <si>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</si>
  <si>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</si>
  <si>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</si>
  <si>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</si>
  <si>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</si>
  <si>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</si>
  <si>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</si>
  <si>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</si>
  <si>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</si>
  <si>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</si>
  <si>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</si>
  <si>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</si>
  <si>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</si>
  <si>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</si>
  <si>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</si>
  <si>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</si>
  <si>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</si>
  <si>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</si>
  <si>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</si>
  <si>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</si>
  <si>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</si>
  <si>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</si>
  <si>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</si>
  <si>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</si>
  <si>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</si>
  <si>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</si>
  <si>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</si>
  <si>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</si>
  <si>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</si>
  <si>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</si>
  <si>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</si>
  <si>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</si>
  <si>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</si>
  <si>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</si>
  <si>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</si>
  <si>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</si>
  <si>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</si>
  <si>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</si>
  <si>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</si>
  <si>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</si>
  <si>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</si>
  <si>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</si>
  <si>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</si>
  <si>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</si>
  <si>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</si>
  <si>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</si>
  <si>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</si>
  <si>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</si>
  <si>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</si>
  <si>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</si>
  <si>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</si>
  <si>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</si>
  <si>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</si>
  <si>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</si>
  <si>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</si>
  <si>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</si>
  <si>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</si>
  <si>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</si>
  <si>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</si>
  <si>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</si>
  <si>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</si>
  <si>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</si>
  <si>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</si>
  <si>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</si>
  <si>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</si>
  <si>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</si>
  <si>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</si>
  <si>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</si>
  <si>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</si>
  <si>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</si>
  <si>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</si>
  <si>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</si>
  <si>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</si>
  <si>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</si>
  <si>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</si>
  <si>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</si>
  <si>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</si>
  <si>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</si>
  <si>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</si>
  <si>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</si>
  <si>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</si>
  <si>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</si>
  <si>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</si>
  <si>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</si>
  <si>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</si>
  <si>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</si>
  <si>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</si>
  <si>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</si>
  <si>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</si>
  <si>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</si>
  <si>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</si>
  <si>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</si>
  <si>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</si>
  <si>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</si>
  <si>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</si>
  <si>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</si>
  <si>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</si>
  <si>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</si>
  <si>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</si>
  <si>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</si>
  <si>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</si>
  <si>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</si>
  <si>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</si>
  <si>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</si>
  <si>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</si>
  <si>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</si>
  <si>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</si>
  <si>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</si>
  <si>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</si>
  <si>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</si>
  <si>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</si>
  <si>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</si>
  <si>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</si>
  <si>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</si>
  <si>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</si>
  <si>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</si>
  <si>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</si>
  <si>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</si>
  <si>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</si>
  <si>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</si>
  <si>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</si>
  <si>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</si>
  <si>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</si>
  <si>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</si>
  <si>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</si>
  <si>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</si>
  <si>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</si>
  <si>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</si>
  <si>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</si>
  <si>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</si>
  <si>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</si>
  <si>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</si>
  <si>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</si>
  <si>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</si>
  <si>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</si>
  <si>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</si>
  <si>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</si>
  <si>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</si>
  <si>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</si>
  <si>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</si>
  <si>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</si>
  <si>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</si>
  <si>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</si>
  <si>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</si>
  <si>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</si>
  <si>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</si>
  <si>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</si>
  <si>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</si>
  <si>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</si>
  <si>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</si>
  <si>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</si>
  <si>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</si>
  <si>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</si>
  <si>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</si>
  <si>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</si>
  <si>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</si>
  <si>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</si>
  <si>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</si>
  <si>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</si>
  <si>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</si>
  <si>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</si>
  <si>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</si>
  <si>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</si>
  <si>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</si>
  <si>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</si>
  <si>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</si>
  <si>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</si>
  <si>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</si>
  <si>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</si>
  <si>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</si>
  <si>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</si>
  <si>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</si>
  <si>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</si>
  <si>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</si>
  <si>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</si>
  <si>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</si>
  <si>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</si>
  <si>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</si>
  <si>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</si>
  <si>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</si>
  <si>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</si>
  <si>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</si>
  <si>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</si>
  <si>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</si>
  <si>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</si>
  <si>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</si>
  <si>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</si>
  <si>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</si>
  <si>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</si>
  <si>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</si>
  <si>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</si>
  <si>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</si>
  <si>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</si>
  <si>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</si>
  <si>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</si>
  <si>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</si>
  <si>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</si>
  <si>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</si>
  <si>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</si>
  <si>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</si>
  <si>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</si>
  <si>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</si>
  <si>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</si>
  <si>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</si>
  <si>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</si>
  <si>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</si>
  <si>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</si>
  <si>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</si>
  <si>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</si>
  <si>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</si>
  <si>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</si>
  <si>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</si>
  <si>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</si>
  <si>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</si>
  <si>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</si>
  <si>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</si>
  <si>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</si>
  <si>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</si>
  <si>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</si>
  <si>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</si>
  <si>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</si>
  <si>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</si>
  <si>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</si>
  <si>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</si>
  <si>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</si>
  <si>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</si>
  <si>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</si>
  <si>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</si>
  <si>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</si>
  <si>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</si>
  <si>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</si>
  <si>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</si>
  <si>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</si>
  <si>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</si>
  <si>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</si>
  <si>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</si>
  <si>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</si>
  <si>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</si>
  <si>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</si>
  <si>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</si>
  <si>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</si>
  <si>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</si>
  <si>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</si>
  <si>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</si>
  <si>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</si>
  <si>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</si>
  <si>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</si>
  <si>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</si>
  <si>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</si>
  <si>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</si>
  <si>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</si>
  <si>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</si>
  <si>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</si>
  <si>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</si>
  <si>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</si>
  <si>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</si>
  <si>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</si>
  <si>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</si>
  <si>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</si>
  <si>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</si>
  <si>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</si>
  <si>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</si>
  <si>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</si>
  <si>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</si>
  <si>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</si>
  <si>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</si>
  <si>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</si>
  <si>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</si>
  <si>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</si>
  <si>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</si>
  <si>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</si>
  <si>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</si>
  <si>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</si>
  <si>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</si>
  <si>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</si>
  <si>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</si>
  <si>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</si>
  <si>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</si>
  <si>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</si>
  <si>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</si>
  <si>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</si>
  <si>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</si>
  <si>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</si>
  <si>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</si>
  <si>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</si>
  <si>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</si>
  <si>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</si>
  <si>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</si>
  <si>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</si>
  <si>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</si>
  <si>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</si>
  <si>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</si>
  <si>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</si>
  <si>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</si>
  <si>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</si>
  <si>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</si>
  <si>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</si>
  <si>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</si>
  <si>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</si>
  <si>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</si>
  <si>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</si>
  <si>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</si>
  <si>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</si>
  <si>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</si>
  <si>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</si>
  <si>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</si>
  <si>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</si>
  <si>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</si>
  <si>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</si>
  <si>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</si>
  <si>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</si>
  <si>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</si>
  <si>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</si>
  <si>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</si>
  <si>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</si>
  <si>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</si>
  <si>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</si>
  <si>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</si>
  <si>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</si>
  <si>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</si>
  <si>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</si>
  <si>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</si>
  <si>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</si>
  <si>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</si>
  <si>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</si>
  <si>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</si>
  <si>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</si>
  <si>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</si>
  <si>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</si>
  <si>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</si>
  <si>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</si>
  <si>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</si>
  <si>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</si>
  <si>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</si>
  <si>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</si>
  <si>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</si>
  <si>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</si>
  <si>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</si>
  <si>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</si>
  <si>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</si>
  <si>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</si>
  <si>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</si>
  <si>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</si>
  <si>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</si>
  <si>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</si>
  <si>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</si>
  <si>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</si>
  <si>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</si>
  <si>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</si>
  <si>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</si>
  <si>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</si>
  <si>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</si>
  <si>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</si>
  <si>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</si>
  <si>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</si>
  <si>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</si>
  <si>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</si>
  <si>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</si>
  <si>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</si>
  <si>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</si>
  <si>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</si>
  <si>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</si>
  <si>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</si>
  <si>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</si>
  <si>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</si>
  <si>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</si>
  <si>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</si>
  <si>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</si>
  <si>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</si>
  <si>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</si>
  <si>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</si>
  <si>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</si>
  <si>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</si>
  <si>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</si>
  <si>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</si>
  <si>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</si>
  <si>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</si>
  <si>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</si>
  <si>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</si>
  <si>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</si>
  <si>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</si>
  <si>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</si>
  <si>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</si>
  <si>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</si>
  <si>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</si>
  <si>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</si>
  <si>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</si>
  <si>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</si>
  <si>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</si>
  <si>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</si>
  <si>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</si>
  <si>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</si>
  <si>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</si>
  <si>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</si>
  <si>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</si>
  <si>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</si>
  <si>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</si>
  <si>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</si>
  <si>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</si>
  <si>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</si>
  <si>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</si>
  <si>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</si>
  <si>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</si>
  <si>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</si>
  <si>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</si>
  <si>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</si>
  <si>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</si>
  <si>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</si>
  <si>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</si>
  <si>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</si>
  <si>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</si>
  <si>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</si>
  <si>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</si>
  <si>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</si>
  <si>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</si>
  <si>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</si>
  <si>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</si>
  <si>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</si>
  <si>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</si>
  <si>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</si>
  <si>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</si>
  <si>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</si>
  <si>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</si>
  <si>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</si>
  <si>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</si>
  <si>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</si>
  <si>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</si>
  <si>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</si>
  <si>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</si>
  <si>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</si>
  <si>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</si>
  <si>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</si>
  <si>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</si>
  <si>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</si>
  <si>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</si>
  <si>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</si>
  <si>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</si>
  <si>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</si>
  <si>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</si>
  <si>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</si>
  <si>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</si>
  <si>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</si>
  <si>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</si>
  <si>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</si>
  <si>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</si>
  <si>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</si>
  <si>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</si>
  <si>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</si>
  <si>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</si>
  <si>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</si>
  <si>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</si>
  <si>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</si>
  <si>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</si>
  <si>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</si>
  <si>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</si>
  <si>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</si>
  <si>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</si>
  <si>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</si>
  <si>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</si>
  <si>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</si>
  <si>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</si>
  <si>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</si>
  <si>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</si>
  <si>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</si>
  <si>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</si>
  <si>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</si>
  <si>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</si>
  <si>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</si>
  <si>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</si>
  <si>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</si>
  <si>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</si>
  <si>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</si>
  <si>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</si>
  <si>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</si>
  <si>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</si>
  <si>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</si>
  <si>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</si>
  <si>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</si>
  <si>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</si>
  <si>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</si>
  <si>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</si>
  <si>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</si>
  <si>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</si>
  <si>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</si>
  <si>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</si>
  <si>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</si>
  <si>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</si>
  <si>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</si>
  <si>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</si>
  <si>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</si>
  <si>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</si>
  <si>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</si>
  <si>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</si>
  <si>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</si>
  <si>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</si>
  <si>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</si>
  <si>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</si>
  <si>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</si>
  <si>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</si>
  <si>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</si>
  <si>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</si>
  <si>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</si>
  <si>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</si>
  <si>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</si>
  <si>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</si>
  <si>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</si>
  <si>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</si>
  <si>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</si>
  <si>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</si>
  <si>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</si>
  <si>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</si>
  <si>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</si>
  <si>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</si>
  <si>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</si>
  <si>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</si>
  <si>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</si>
  <si>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</si>
  <si>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</si>
  <si>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</si>
  <si>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</si>
  <si>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</si>
  <si>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</si>
  <si>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</si>
  <si>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</si>
  <si>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</si>
  <si>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</si>
  <si>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</si>
  <si>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</si>
  <si>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</si>
  <si>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</si>
  <si>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</si>
  <si>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</si>
  <si>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</si>
  <si>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</si>
  <si>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</si>
  <si>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</si>
  <si>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</si>
  <si>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</si>
  <si>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</si>
  <si>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</si>
  <si>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</si>
  <si>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</si>
  <si>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</si>
  <si>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</si>
  <si>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</si>
  <si>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</si>
  <si>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</si>
  <si>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</si>
  <si>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</si>
  <si>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</si>
  <si>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</si>
  <si>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</si>
  <si>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</si>
  <si>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</si>
  <si>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</si>
  <si>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</si>
  <si>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</si>
  <si>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</si>
  <si>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</si>
  <si>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</si>
  <si>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</si>
  <si>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</si>
  <si>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</si>
  <si>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</si>
  <si>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</si>
  <si>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</si>
  <si>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</si>
  <si>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</si>
  <si>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</si>
  <si>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</si>
  <si>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</si>
  <si>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</si>
  <si>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</si>
  <si>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</si>
  <si>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</si>
  <si>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</si>
  <si>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</si>
  <si>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</si>
  <si>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</si>
  <si>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</si>
  <si>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</si>
  <si>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</si>
  <si>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</si>
  <si>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</si>
  <si>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</si>
  <si>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</si>
  <si>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</si>
  <si>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</si>
  <si>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</si>
  <si>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</si>
  <si>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</si>
  <si>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</si>
  <si>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</si>
  <si>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</si>
  <si>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</si>
  <si>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</si>
  <si>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</si>
  <si>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</si>
  <si>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</si>
  <si>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</si>
  <si>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</si>
  <si>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</si>
  <si>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</si>
  <si>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</si>
  <si>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</si>
  <si>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</si>
  <si>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</si>
  <si>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</si>
  <si>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</si>
  <si>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</si>
  <si>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</si>
  <si>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</si>
  <si>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</si>
  <si>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</si>
  <si>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</si>
  <si>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</si>
  <si>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</si>
  <si>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</si>
  <si>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</si>
  <si>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</si>
  <si>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</si>
  <si>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</si>
  <si>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</si>
  <si>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</si>
  <si>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</si>
  <si>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</si>
  <si>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</si>
  <si>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</si>
  <si>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</si>
  <si>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</si>
  <si>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</si>
  <si>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</si>
  <si>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</si>
  <si>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</si>
  <si>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</si>
  <si>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</si>
  <si>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</si>
  <si>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</si>
  <si>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</si>
  <si>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</si>
  <si>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</si>
  <si>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</si>
  <si>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</si>
  <si>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</si>
  <si>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</si>
  <si>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</si>
  <si>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</si>
  <si>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</si>
  <si>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</si>
  <si>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</si>
  <si>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</si>
  <si>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</si>
  <si>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</si>
  <si>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</si>
  <si>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</si>
  <si>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</si>
  <si>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</si>
  <si>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</si>
  <si>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</si>
  <si>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</si>
  <si>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</si>
  <si>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</si>
  <si>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</si>
  <si>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</si>
  <si>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</si>
  <si>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</si>
  <si>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</si>
  <si>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</si>
  <si>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</si>
  <si>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</si>
  <si>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</si>
  <si>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</si>
  <si>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</si>
  <si>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</si>
  <si>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</si>
  <si>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</si>
  <si>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</si>
  <si>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</si>
  <si>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</si>
  <si>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</si>
  <si>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</si>
  <si>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</si>
  <si>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</si>
  <si>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</si>
  <si>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</si>
  <si>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</si>
  <si>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</si>
  <si>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</si>
  <si>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</si>
  <si>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</si>
  <si>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</si>
  <si>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</si>
  <si>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</si>
  <si>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</si>
  <si>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</si>
  <si>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</si>
  <si>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</si>
  <si>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</si>
  <si>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</si>
  <si>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</si>
  <si>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</si>
  <si>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</si>
  <si>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</si>
  <si>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</si>
  <si>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</si>
  <si>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</si>
  <si>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</si>
  <si>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</si>
  <si>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</si>
  <si>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</si>
  <si>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</si>
  <si>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</si>
  <si>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</si>
  <si>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</si>
  <si>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</si>
  <si>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</si>
  <si>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</si>
  <si>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</si>
  <si>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</si>
  <si>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</si>
  <si>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</si>
  <si>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</si>
  <si>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</si>
  <si>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</si>
  <si>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</si>
  <si>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</si>
  <si>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</si>
  <si>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</si>
  <si>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</si>
  <si>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</si>
  <si>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</si>
  <si>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</si>
  <si>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</si>
  <si>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</si>
  <si>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</si>
  <si>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</si>
  <si>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</si>
  <si>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</si>
  <si>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</si>
  <si>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</si>
  <si>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</si>
  <si>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</si>
  <si>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</si>
  <si>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</si>
  <si>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</si>
  <si>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</si>
  <si>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</si>
  <si>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</si>
  <si>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</si>
  <si>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</si>
  <si>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</si>
  <si>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</si>
  <si>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</si>
  <si>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</si>
  <si>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</si>
  <si>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</si>
  <si>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</si>
  <si>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</si>
  <si>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</si>
  <si>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</si>
  <si>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</si>
  <si>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</si>
  <si>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</si>
  <si>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</si>
  <si>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</si>
  <si>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</si>
  <si>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</si>
  <si>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</si>
  <si>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</si>
  <si>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</si>
  <si>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</si>
  <si>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</si>
  <si>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</si>
  <si>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</si>
  <si>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</si>
  <si>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</si>
  <si>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</si>
  <si>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</si>
  <si>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</si>
  <si>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</si>
  <si>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</si>
  <si>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</si>
  <si>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</si>
  <si>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</si>
  <si>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</si>
  <si>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</si>
  <si>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</si>
  <si>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</si>
  <si>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</si>
  <si>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</si>
  <si>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</si>
  <si>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</si>
  <si>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</si>
  <si>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</si>
  <si>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</si>
  <si>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</si>
  <si>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</si>
  <si>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</si>
  <si>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</si>
  <si>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</si>
  <si>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</si>
  <si>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</si>
  <si>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</si>
  <si>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</si>
  <si>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</si>
  <si>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</si>
  <si>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</si>
  <si>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</si>
  <si>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</si>
  <si>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</si>
  <si>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</si>
  <si>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</si>
  <si>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</si>
  <si>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</si>
  <si>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</si>
  <si>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</si>
  <si>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</si>
  <si>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</si>
  <si>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</si>
  <si>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</si>
  <si>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</si>
  <si>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</si>
  <si>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</si>
  <si>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</si>
  <si>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</si>
  <si>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</si>
  <si>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</si>
  <si>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</si>
  <si>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</si>
  <si>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</si>
  <si>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</si>
  <si>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</si>
  <si>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</si>
  <si>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</si>
  <si>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</si>
  <si>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</si>
  <si>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</si>
  <si>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</si>
  <si>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</si>
  <si>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</si>
  <si>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</si>
  <si>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</si>
  <si>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</si>
  <si>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</si>
  <si>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</si>
  <si>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</si>
  <si>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</si>
  <si>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</si>
  <si>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</si>
  <si>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</si>
  <si>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</si>
  <si>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</si>
  <si>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</si>
  <si>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</si>
  <si>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</si>
  <si>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</si>
  <si>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</si>
  <si>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</si>
  <si>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</si>
  <si>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</si>
  <si>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</si>
  <si>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</si>
  <si>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</si>
  <si>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</si>
  <si>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</si>
  <si>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</si>
  <si>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</si>
  <si>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</si>
  <si>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</si>
  <si>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</si>
  <si>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</si>
  <si>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</si>
  <si>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</si>
  <si>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</si>
  <si>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</si>
  <si>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</si>
  <si>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</si>
  <si>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</si>
  <si>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</si>
  <si>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</si>
  <si>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</si>
  <si>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</si>
  <si>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</si>
  <si>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</si>
  <si>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</si>
  <si>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</si>
  <si>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</si>
  <si>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</si>
  <si>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</si>
  <si>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</si>
  <si>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</si>
  <si>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</si>
  <si>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</si>
  <si>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</si>
  <si>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</si>
  <si>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</si>
  <si>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</si>
  <si>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</si>
  <si>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</si>
  <si>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</si>
  <si>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</si>
  <si>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</si>
  <si>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</si>
  <si>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</si>
  <si>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</si>
  <si>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</si>
  <si>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</si>
  <si>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</si>
  <si>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</si>
  <si>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</si>
  <si>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</si>
  <si>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</si>
  <si>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</si>
  <si>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</si>
  <si>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</si>
  <si>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</si>
  <si>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</si>
  <si>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</si>
  <si>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</si>
  <si>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</si>
  <si>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</si>
  <si>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</si>
  <si>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</si>
  <si>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</si>
  <si>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</si>
  <si>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</si>
  <si>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</si>
  <si>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</si>
  <si>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</si>
  <si>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</si>
  <si>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</si>
  <si>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</si>
  <si>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</si>
  <si>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</si>
  <si>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</si>
  <si>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</si>
  <si>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</si>
  <si>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</si>
  <si>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</si>
  <si>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</si>
  <si>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</si>
  <si>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</si>
  <si>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</si>
  <si>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</si>
  <si>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</si>
  <si>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</si>
  <si>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</si>
  <si>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</si>
  <si>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</si>
  <si>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</si>
  <si>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</si>
  <si>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</si>
  <si>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</si>
  <si>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</si>
  <si>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</si>
  <si>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</si>
  <si>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</si>
  <si>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</si>
  <si>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</si>
  <si>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</si>
  <si>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</si>
  <si>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</si>
  <si>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</si>
  <si>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</si>
  <si>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</si>
  <si>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</si>
  <si>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</si>
  <si>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</si>
  <si>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</si>
  <si>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</si>
  <si>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</si>
  <si>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</si>
  <si>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</si>
  <si>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</si>
  <si>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</si>
  <si>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</si>
  <si>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</si>
  <si>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</si>
  <si>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</si>
  <si>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</si>
  <si>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</si>
  <si>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</si>
  <si>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</si>
  <si>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</si>
  <si>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</si>
  <si>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</si>
  <si>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</si>
  <si>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</si>
  <si>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</si>
  <si>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</si>
  <si>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</si>
  <si>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</si>
  <si>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</si>
  <si>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</si>
  <si>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</si>
  <si>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</si>
  <si>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</si>
  <si>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</si>
  <si>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</si>
  <si>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</si>
  <si>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</si>
  <si>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</si>
  <si>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</si>
  <si>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</si>
  <si>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</si>
  <si>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</si>
  <si>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</si>
  <si>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</si>
  <si>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</si>
  <si>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</si>
  <si>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</si>
  <si>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</si>
  <si>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</si>
  <si>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</si>
  <si>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</si>
  <si>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</si>
  <si>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</si>
  <si>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</si>
  <si>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</si>
  <si>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</si>
  <si>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</si>
  <si>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</si>
  <si>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</si>
  <si>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</si>
  <si>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</si>
  <si>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</si>
  <si>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</si>
  <si>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</si>
  <si>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</si>
  <si>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</si>
  <si>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</si>
  <si>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</si>
  <si>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</si>
  <si>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</si>
  <si>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</si>
  <si>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</si>
  <si>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</si>
  <si>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</si>
  <si>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</si>
  <si>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</si>
  <si>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</si>
  <si>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</si>
  <si>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</si>
  <si>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</si>
  <si>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</si>
  <si>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</si>
  <si>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</si>
  <si>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</si>
  <si>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</si>
  <si>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</si>
  <si>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</si>
  <si>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</si>
  <si>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</si>
  <si>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</si>
  <si>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</si>
  <si>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</si>
  <si>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</si>
  <si>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</si>
  <si>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</si>
  <si>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</si>
  <si>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</si>
  <si>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</si>
  <si>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</si>
  <si>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</si>
  <si>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</si>
  <si>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</si>
  <si>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</si>
  <si>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</si>
  <si>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</si>
  <si>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</si>
  <si>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</si>
  <si>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</si>
  <si>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</si>
  <si>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</si>
  <si>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</si>
  <si>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</si>
  <si>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</si>
  <si>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</si>
  <si>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</si>
  <si>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</si>
  <si>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</si>
  <si>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</si>
  <si>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</si>
  <si>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</si>
  <si>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</si>
  <si>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</si>
  <si>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</si>
  <si>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</si>
  <si>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</si>
  <si>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</si>
  <si>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</si>
  <si>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</si>
  <si>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</si>
  <si>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</si>
  <si>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</si>
  <si>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</si>
  <si>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</si>
  <si>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</si>
  <si>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</si>
  <si>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</si>
  <si>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</si>
  <si>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</si>
  <si>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</si>
  <si>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</si>
  <si>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</si>
  <si>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</si>
  <si>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</si>
  <si>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</si>
  <si>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</si>
  <si>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</si>
  <si>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</si>
  <si>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</si>
  <si>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</si>
  <si>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</si>
  <si>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</si>
  <si>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</si>
  <si>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</si>
  <si>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</si>
  <si>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</si>
  <si>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</si>
  <si>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</si>
  <si>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</si>
  <si>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</si>
  <si>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</si>
  <si>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</si>
  <si>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</si>
  <si>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</si>
  <si>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</si>
  <si>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</si>
  <si>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</si>
  <si>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</si>
  <si>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</si>
  <si>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</si>
  <si>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</si>
  <si>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</si>
  <si>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</si>
  <si>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</si>
  <si>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</si>
  <si>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</si>
  <si>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</si>
  <si>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</si>
  <si>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</si>
  <si>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</si>
  <si>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</si>
  <si>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</si>
  <si>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</si>
  <si>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</si>
  <si>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</si>
  <si>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</si>
  <si>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</si>
  <si>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</si>
  <si>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</si>
  <si>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</si>
  <si>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</si>
  <si>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</si>
  <si>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</si>
  <si>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</si>
  <si>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</si>
  <si>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</si>
  <si>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</si>
  <si>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</si>
  <si>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</si>
  <si>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</si>
  <si>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</si>
  <si>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</si>
  <si>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</si>
  <si>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</si>
  <si>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</si>
  <si>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</si>
  <si>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</si>
  <si>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</si>
  <si>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</si>
  <si>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</si>
  <si>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</si>
  <si>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</si>
  <si>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</si>
  <si>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</si>
  <si>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</si>
  <si>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</si>
  <si>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</si>
  <si>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</si>
  <si>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</si>
  <si>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</si>
  <si>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</si>
  <si>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</si>
  <si>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</si>
  <si>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</si>
  <si>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</si>
  <si>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</si>
  <si>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</si>
  <si>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</si>
  <si>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</si>
  <si>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</si>
  <si>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</si>
  <si>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</si>
  <si>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</si>
  <si>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</si>
  <si>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</si>
  <si>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</si>
  <si>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</si>
  <si>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</si>
  <si>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</si>
  <si>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</si>
  <si>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</si>
  <si>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</si>
  <si>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</si>
  <si>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</si>
  <si>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</si>
  <si>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</si>
  <si>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</si>
  <si>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</si>
  <si>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</si>
  <si>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</si>
  <si>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</si>
  <si>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</si>
  <si>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</si>
  <si>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</si>
  <si>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</si>
  <si>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</si>
  <si>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</si>
  <si>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</si>
  <si>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</si>
  <si>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</si>
  <si>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</si>
  <si>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</si>
  <si>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</si>
  <si>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</si>
  <si>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</si>
  <si>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</si>
  <si>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</si>
  <si>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</si>
  <si>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</si>
  <si>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</si>
  <si>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</si>
  <si>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</si>
  <si>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</si>
  <si>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</si>
  <si>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</si>
  <si>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</si>
  <si>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</si>
  <si>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</si>
  <si>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</si>
  <si>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</si>
  <si>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</si>
  <si>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</si>
  <si>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</si>
  <si>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</si>
  <si>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</si>
  <si>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</si>
  <si>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</si>
  <si>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</si>
  <si>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</si>
  <si>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</si>
  <si>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</si>
  <si>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</si>
  <si>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</si>
  <si>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</si>
  <si>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</si>
  <si>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</si>
  <si>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</si>
  <si>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</si>
  <si>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</si>
  <si>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</si>
  <si>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</si>
  <si>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</si>
  <si>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</si>
  <si>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</si>
  <si>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</si>
  <si>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</si>
  <si>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</si>
  <si>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</si>
  <si>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</si>
  <si>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</si>
  <si>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</si>
  <si>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</si>
  <si>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</si>
  <si>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</si>
  <si>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</si>
  <si>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</si>
  <si>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</si>
  <si>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</si>
  <si>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</si>
  <si>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</si>
  <si>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</si>
  <si>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</si>
  <si>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</si>
  <si>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</si>
  <si>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</si>
  <si>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</si>
  <si>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</si>
  <si>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</si>
  <si>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</si>
  <si>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</si>
  <si>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</si>
  <si>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</si>
  <si>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</si>
  <si>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</si>
  <si>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</si>
  <si>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</si>
  <si>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</si>
  <si>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</si>
  <si>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</si>
  <si>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</si>
  <si>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</si>
  <si>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</si>
  <si>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</si>
  <si>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</si>
  <si>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</si>
  <si>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</si>
  <si>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</si>
  <si>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</si>
  <si>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</si>
  <si>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</si>
  <si>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</si>
  <si>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</si>
  <si>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</si>
  <si>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</si>
  <si>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</si>
  <si>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</si>
  <si>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</si>
  <si>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</si>
  <si>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</si>
  <si>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</si>
  <si>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</si>
  <si>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</si>
  <si>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</si>
  <si>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</si>
  <si>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</si>
  <si>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</si>
  <si>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</si>
  <si>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</si>
  <si>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</si>
  <si>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</si>
  <si>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</si>
  <si>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</si>
  <si>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</si>
  <si>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</si>
  <si>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</si>
  <si>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</si>
  <si>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</si>
  <si>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</si>
  <si>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</si>
  <si>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</si>
  <si>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</si>
  <si>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</si>
  <si>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</si>
  <si>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</si>
  <si>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</si>
  <si>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</si>
  <si>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</si>
  <si>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</si>
  <si>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</si>
  <si>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</si>
  <si>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</si>
  <si>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</si>
  <si>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</si>
  <si>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</si>
  <si>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</si>
  <si>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</si>
  <si>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</si>
  <si>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</si>
  <si>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</si>
  <si>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</si>
  <si>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</si>
  <si>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</si>
  <si>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</si>
  <si>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</si>
  <si>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</si>
  <si>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</si>
  <si>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</si>
  <si>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</si>
  <si>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</si>
  <si>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</si>
  <si>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</si>
  <si>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</si>
  <si>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</si>
  <si>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</si>
  <si>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</si>
  <si>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</si>
  <si>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</si>
  <si>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</si>
  <si>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</si>
  <si>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</si>
  <si>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</si>
  <si>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</si>
  <si>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</si>
  <si>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</si>
  <si>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</si>
  <si>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</si>
  <si>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</si>
  <si>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</si>
  <si>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</si>
  <si>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</si>
  <si>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</si>
  <si>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</si>
  <si>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</si>
  <si>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</si>
  <si>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</si>
  <si>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</si>
  <si>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</si>
  <si>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</si>
  <si>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</si>
  <si>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</si>
  <si>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</si>
  <si>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</si>
  <si>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</si>
  <si>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</si>
  <si>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</si>
  <si>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</si>
  <si>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</si>
  <si>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</si>
  <si>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</si>
  <si>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</si>
  <si>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</si>
  <si>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</si>
  <si>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</si>
  <si>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</si>
  <si>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</si>
  <si>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</si>
  <si>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</si>
  <si>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</si>
  <si>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</si>
  <si>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</si>
  <si>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</si>
  <si>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</si>
  <si>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</si>
  <si>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</si>
  <si>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</si>
  <si>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</si>
  <si>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</si>
  <si>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</si>
  <si>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</si>
  <si>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</si>
  <si>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</si>
  <si>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</si>
  <si>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</si>
  <si>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</si>
  <si>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</si>
  <si>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</si>
  <si>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</si>
  <si>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</si>
  <si>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</si>
  <si>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</si>
  <si>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</si>
  <si>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</si>
  <si>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</si>
  <si>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</si>
  <si>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</si>
  <si>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</si>
  <si>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</si>
  <si>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</si>
  <si>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</si>
  <si>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</si>
  <si>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</si>
  <si>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</si>
  <si>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</si>
  <si>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</si>
  <si>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</si>
  <si>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</si>
  <si>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</si>
  <si>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</si>
  <si>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</si>
  <si>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</si>
  <si>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</si>
  <si>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</si>
  <si>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</si>
  <si>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</si>
  <si>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</si>
  <si>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</si>
  <si>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</si>
  <si>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</si>
  <si>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</si>
  <si>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</si>
  <si>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</si>
  <si>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</si>
  <si>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</si>
  <si>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</si>
  <si>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</si>
  <si>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</si>
  <si>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</si>
  <si>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</si>
  <si>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</si>
  <si>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</si>
  <si>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</si>
  <si>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</si>
  <si>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</si>
  <si>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</si>
  <si>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</si>
  <si>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</si>
  <si>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</si>
  <si>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</si>
  <si>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</si>
  <si>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</si>
  <si>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</si>
  <si>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</si>
  <si>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</si>
  <si>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</si>
  <si>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</si>
  <si>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</si>
  <si>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</si>
  <si>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</si>
  <si>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</si>
  <si>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</si>
  <si>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</si>
  <si>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</si>
  <si>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</si>
  <si>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</si>
  <si>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</si>
  <si>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</si>
  <si>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</si>
  <si>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</si>
  <si>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</si>
  <si>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</si>
  <si>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</si>
  <si>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</si>
  <si>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</si>
  <si>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</si>
  <si>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</si>
  <si>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</si>
  <si>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</si>
  <si>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</si>
  <si>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</si>
  <si>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</si>
  <si>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</si>
  <si>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</si>
  <si>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</si>
  <si>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</si>
  <si>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</si>
  <si>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</si>
  <si>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</si>
  <si>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</si>
  <si>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</si>
  <si>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</si>
  <si>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</si>
  <si>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</si>
  <si>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</si>
  <si>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</si>
  <si>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</si>
  <si>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</si>
  <si>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</si>
  <si>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</si>
  <si>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</si>
  <si>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</si>
  <si>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</si>
  <si>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</si>
  <si>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</si>
  <si>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</si>
  <si>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</si>
  <si>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</si>
  <si>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</si>
  <si>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</si>
  <si>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</si>
  <si>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</si>
  <si>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</si>
  <si>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</si>
  <si>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</si>
  <si>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</si>
  <si>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</si>
  <si>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</si>
  <si>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</si>
  <si>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</si>
  <si>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</si>
  <si>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</si>
  <si>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</si>
  <si>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</si>
  <si>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</si>
  <si>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</si>
  <si>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</si>
  <si>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</si>
  <si>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</si>
  <si>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</si>
  <si>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</si>
  <si>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</si>
  <si>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</si>
  <si>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</si>
  <si>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</si>
  <si>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</si>
  <si>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</si>
  <si>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</si>
  <si>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</si>
  <si>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</si>
  <si>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</si>
  <si>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</si>
  <si>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</si>
  <si>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</si>
  <si>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</si>
  <si>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</si>
  <si>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</si>
  <si>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</si>
  <si>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</si>
  <si>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</si>
  <si>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</si>
  <si>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</si>
  <si>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</si>
  <si>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</si>
  <si>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</si>
  <si>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</si>
  <si>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</si>
  <si>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</si>
  <si>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</si>
  <si>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</si>
  <si>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</si>
  <si>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</si>
  <si>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</si>
  <si>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</si>
  <si>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</si>
  <si>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</si>
  <si>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</si>
  <si>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</si>
  <si>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</si>
  <si>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</si>
  <si>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</si>
  <si>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</si>
  <si>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</si>
  <si>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</si>
  <si>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</si>
  <si>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</si>
  <si>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</si>
  <si>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</si>
  <si>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</si>
  <si>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</si>
  <si>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</si>
  <si>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</si>
  <si>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</si>
  <si>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</si>
  <si>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</si>
  <si>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</si>
  <si>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</si>
  <si>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</si>
  <si>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</si>
  <si>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</si>
  <si>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</si>
  <si>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</si>
  <si>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</si>
  <si>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</si>
  <si>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</si>
  <si>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</si>
  <si>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</si>
  <si>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</si>
  <si>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</si>
  <si>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</si>
  <si>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</si>
  <si>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</si>
  <si>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</si>
  <si>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</si>
  <si>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</si>
  <si>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</si>
  <si>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</si>
  <si>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</si>
  <si>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</si>
  <si>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</si>
  <si>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</si>
  <si>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</si>
  <si>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</si>
  <si>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</si>
  <si>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</si>
  <si>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</si>
  <si>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</si>
  <si>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</si>
  <si>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</si>
  <si>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</si>
  <si>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</si>
  <si>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</si>
  <si>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</si>
  <si>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</si>
  <si>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</si>
  <si>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</si>
  <si>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</si>
  <si>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</si>
  <si>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</si>
  <si>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</si>
  <si>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</si>
  <si>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</si>
  <si>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</si>
  <si>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</si>
  <si>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</si>
  <si>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</si>
  <si>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</si>
  <si>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</si>
  <si>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</si>
  <si>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</si>
  <si>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</si>
  <si>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</si>
  <si>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</si>
  <si>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</si>
  <si>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</si>
  <si>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</si>
  <si>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</si>
  <si>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</si>
  <si>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</si>
  <si>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</si>
  <si>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</si>
  <si>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</si>
  <si>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</si>
  <si>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</si>
  <si>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</si>
  <si>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</si>
  <si>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</si>
  <si>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</si>
  <si>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</si>
  <si>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</si>
  <si>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</si>
  <si>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</si>
  <si>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</si>
  <si>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</si>
  <si>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</si>
  <si>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</si>
  <si>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</si>
  <si>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</si>
  <si>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</si>
  <si>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</si>
  <si>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</si>
  <si>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</si>
  <si>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</si>
  <si>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</si>
  <si>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</si>
  <si>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</si>
  <si>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</si>
  <si>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</si>
  <si>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</si>
  <si>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</si>
  <si>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</si>
  <si>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</si>
  <si>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</si>
  <si>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</si>
  <si>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</si>
  <si>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</si>
  <si>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</si>
  <si>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</si>
  <si>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</si>
  <si>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</si>
  <si>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</si>
  <si>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</si>
  <si>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</si>
  <si>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</si>
  <si>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</si>
  <si>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</si>
  <si>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</si>
  <si>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</si>
  <si>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</si>
  <si>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</si>
  <si>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</si>
  <si>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</si>
  <si>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</si>
  <si>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</si>
  <si>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</si>
  <si>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</si>
  <si>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</si>
  <si>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</si>
  <si>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</si>
  <si>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</si>
  <si>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</si>
  <si>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</si>
  <si>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</si>
  <si>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</si>
  <si>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</si>
  <si>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</si>
  <si>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</si>
  <si>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</si>
  <si>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</si>
  <si>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</si>
  <si>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</si>
  <si>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</si>
  <si>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</si>
  <si>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</si>
  <si>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</si>
  <si>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</si>
  <si>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</si>
  <si>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</si>
  <si>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</si>
  <si>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</si>
  <si>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</si>
  <si>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</si>
  <si>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</si>
  <si>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</si>
  <si>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</si>
  <si>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</si>
  <si>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</si>
  <si>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</si>
  <si>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</si>
  <si>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</si>
  <si>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</si>
  <si>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</si>
  <si>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</si>
  <si>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</si>
  <si>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</si>
  <si>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</si>
  <si>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</si>
  <si>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</si>
  <si>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</si>
  <si>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</si>
  <si>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</si>
  <si>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</si>
  <si>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</si>
  <si>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</si>
  <si>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</si>
  <si>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</si>
  <si>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</si>
  <si>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</si>
  <si>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</si>
  <si>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</si>
  <si>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</si>
  <si>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</si>
  <si>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</si>
  <si>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</si>
  <si>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</si>
  <si>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</si>
  <si>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</si>
  <si>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</si>
  <si>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</si>
  <si>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</si>
  <si>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</si>
  <si>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</si>
  <si>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</si>
  <si>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</si>
  <si>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</si>
  <si>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</si>
  <si>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</si>
  <si>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</si>
  <si>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</si>
  <si>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</si>
  <si>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</si>
  <si>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</si>
  <si>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</si>
  <si>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</si>
  <si>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</si>
  <si>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</si>
  <si>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</si>
  <si>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</si>
  <si>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</si>
  <si>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</si>
  <si>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</si>
  <si>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</si>
  <si>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</si>
  <si>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</si>
  <si>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</si>
  <si>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</si>
  <si>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</si>
  <si>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</si>
  <si>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</si>
  <si>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</si>
  <si>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</si>
  <si>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</si>
  <si>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</si>
  <si>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</si>
  <si>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</si>
  <si>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</si>
  <si>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</si>
  <si>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</si>
  <si>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</si>
  <si>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</si>
  <si>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</si>
  <si>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</si>
  <si>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</si>
  <si>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</si>
  <si>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</si>
  <si>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</si>
  <si>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</si>
  <si>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</si>
  <si>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</si>
  <si>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</si>
  <si>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</si>
  <si>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</si>
  <si>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</si>
  <si>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</si>
  <si>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</si>
  <si>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</si>
  <si>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</si>
  <si>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</si>
  <si>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</si>
  <si>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</si>
  <si>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</si>
  <si>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</si>
  <si>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</si>
  <si>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</si>
  <si>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</si>
  <si>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</si>
  <si>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</si>
  <si>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</si>
  <si>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</si>
  <si>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</si>
  <si>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</si>
  <si>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</si>
  <si>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</si>
  <si>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</si>
  <si>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</si>
  <si>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</si>
  <si>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</si>
  <si>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</si>
  <si>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</si>
  <si>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</si>
  <si>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</si>
  <si>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</si>
  <si>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</si>
  <si>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</si>
  <si>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</si>
  <si>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</si>
  <si>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</si>
  <si>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</si>
  <si>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</si>
  <si>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</si>
  <si>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</si>
  <si>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</si>
  <si>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</si>
  <si>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</si>
  <si>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</si>
  <si>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</si>
  <si>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</si>
  <si>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</si>
  <si>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</si>
  <si>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</si>
  <si>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</si>
  <si>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</si>
  <si>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</si>
  <si>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</si>
  <si>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</si>
  <si>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</si>
  <si>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</si>
  <si>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</si>
  <si>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</si>
  <si>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</si>
  <si>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</si>
  <si>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</si>
  <si>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</si>
  <si>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</si>
  <si>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</si>
  <si>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</si>
  <si>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</si>
  <si>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</si>
  <si>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</si>
  <si>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</si>
  <si>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</si>
  <si>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</si>
  <si>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</si>
  <si>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</si>
  <si>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</si>
  <si>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</si>
  <si>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</si>
  <si>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</si>
  <si>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</si>
  <si>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</si>
  <si>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</si>
  <si>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</si>
  <si>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</si>
  <si>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</si>
  <si>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</si>
  <si>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</si>
  <si>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</si>
  <si>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</si>
  <si>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</si>
  <si>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</si>
  <si>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</si>
  <si>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</si>
  <si>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</si>
  <si>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</si>
  <si>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</si>
  <si>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</si>
  <si>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</si>
  <si>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</si>
  <si>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</si>
  <si>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</si>
  <si>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</si>
  <si>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</si>
  <si>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</si>
  <si>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</si>
  <si>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</si>
  <si>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</si>
  <si>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</si>
  <si>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</si>
  <si>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</si>
  <si>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</si>
  <si>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</si>
  <si>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</si>
  <si>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</si>
  <si>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</si>
  <si>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</si>
  <si>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</si>
  <si>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</si>
  <si>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</si>
  <si>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</si>
  <si>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</si>
  <si>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</si>
  <si>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</si>
  <si>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</si>
  <si>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</si>
  <si>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</si>
  <si>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</si>
  <si>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</si>
  <si>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</si>
  <si>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</si>
  <si>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</si>
  <si>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</si>
  <si>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</si>
  <si>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</si>
  <si>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</si>
  <si>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</si>
  <si>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</si>
  <si>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</si>
  <si>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</si>
  <si>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</si>
  <si>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</si>
  <si>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</si>
  <si>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</si>
  <si>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</si>
  <si>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</si>
  <si>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</si>
  <si>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</si>
  <si>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</si>
  <si>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</si>
  <si>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</si>
  <si>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</si>
  <si>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</si>
  <si>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</si>
  <si>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</si>
  <si>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</si>
  <si>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</si>
  <si>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</si>
  <si>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</si>
  <si>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</si>
  <si>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</si>
  <si>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</si>
  <si>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</si>
  <si>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</si>
  <si>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</si>
  <si>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</si>
  <si>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</si>
  <si>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</si>
  <si>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</si>
  <si>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</si>
  <si>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</si>
  <si>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</si>
  <si>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</si>
  <si>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</si>
  <si>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</si>
  <si>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</si>
  <si>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</si>
  <si>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</si>
  <si>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</si>
  <si>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</si>
  <si>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</si>
  <si>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</si>
  <si>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</si>
  <si>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</si>
  <si>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</si>
  <si>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</si>
  <si>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</si>
  <si>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</si>
  <si>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</si>
  <si>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</si>
  <si>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</si>
  <si>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</si>
  <si>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</si>
  <si>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</si>
  <si>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</si>
  <si>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</si>
  <si>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</si>
  <si>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</si>
  <si>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</si>
  <si>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</si>
  <si>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</si>
  <si>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</si>
  <si>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</si>
  <si>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</si>
  <si>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</si>
  <si>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</si>
  <si>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</si>
  <si>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</si>
  <si>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</si>
  <si>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</si>
  <si>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</si>
  <si>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</si>
  <si>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</si>
  <si>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</si>
  <si>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</si>
  <si>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</si>
  <si>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</si>
  <si>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</si>
  <si>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</si>
  <si>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</si>
  <si>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</si>
  <si>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</si>
  <si>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</si>
  <si>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</si>
  <si>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</si>
  <si>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</si>
  <si>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</si>
  <si>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</si>
  <si>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</si>
  <si>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</si>
  <si>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</si>
  <si>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</si>
  <si>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</si>
  <si>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</si>
  <si>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</si>
  <si>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</si>
  <si>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</si>
  <si>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</si>
  <si>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</si>
  <si>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</si>
  <si>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</si>
  <si>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</si>
  <si>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</si>
  <si>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</si>
  <si>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</si>
  <si>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</si>
  <si>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</si>
  <si>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</si>
  <si>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</si>
  <si>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</si>
  <si>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</si>
  <si>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</si>
  <si>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</si>
  <si>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</si>
  <si>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</si>
  <si>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</si>
  <si>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</si>
  <si>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</si>
  <si>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</si>
  <si>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</si>
  <si>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</si>
  <si>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</si>
  <si>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</si>
  <si>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</si>
  <si>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</si>
  <si>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</si>
  <si>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</si>
  <si>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</si>
  <si>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</si>
  <si>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</si>
  <si>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</si>
  <si>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</si>
  <si>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</si>
  <si>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</si>
  <si>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</si>
  <si>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</si>
  <si>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</si>
  <si>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</si>
  <si>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</si>
  <si>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</si>
  <si>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</si>
  <si>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</si>
  <si>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</si>
  <si>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</si>
  <si>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</si>
  <si>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</si>
  <si>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</si>
  <si>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</si>
  <si>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</si>
  <si>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</si>
  <si>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</si>
  <si>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</si>
  <si>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</si>
  <si>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</si>
  <si>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</si>
  <si>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</si>
  <si>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</si>
  <si>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</si>
  <si>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</si>
  <si>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</si>
  <si>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</si>
  <si>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</si>
  <si>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</si>
  <si>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</si>
  <si>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</si>
  <si>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</si>
  <si>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</si>
  <si>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</si>
  <si>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</si>
  <si>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</si>
  <si>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</si>
  <si>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</si>
  <si>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</si>
  <si>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</si>
  <si>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</si>
  <si>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</si>
  <si>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</si>
  <si>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</si>
  <si>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</si>
  <si>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</si>
  <si>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</si>
  <si>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</si>
  <si>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</si>
  <si>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</si>
  <si>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</si>
  <si>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</si>
  <si>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</si>
  <si>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</si>
  <si>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</si>
  <si>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</si>
  <si>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</si>
  <si>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</si>
  <si>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</si>
  <si>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</si>
  <si>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</si>
  <si>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</si>
  <si>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</si>
  <si>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</si>
  <si>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</si>
  <si>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</si>
  <si>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</si>
  <si>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</si>
  <si>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</si>
  <si>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</si>
  <si>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</si>
  <si>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</si>
  <si>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</si>
  <si>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</si>
  <si>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</si>
  <si>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</si>
  <si>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</si>
  <si>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</si>
  <si>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</si>
  <si>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</si>
  <si>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</si>
  <si>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</si>
  <si>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</si>
  <si>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</si>
  <si>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</si>
  <si>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</si>
  <si>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</si>
  <si>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</si>
  <si>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</si>
  <si>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</si>
  <si>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</si>
  <si>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</si>
  <si>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</si>
  <si>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</si>
  <si>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</si>
  <si>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</si>
  <si>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</si>
  <si>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</si>
  <si>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</si>
  <si>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</si>
  <si>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</si>
  <si>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</si>
  <si>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</si>
  <si>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</si>
  <si>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</si>
  <si>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</si>
  <si>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</si>
  <si>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</si>
  <si>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</si>
  <si>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</si>
  <si>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</si>
  <si>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</si>
  <si>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</si>
  <si>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</si>
  <si>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</si>
  <si>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</si>
  <si>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</si>
  <si>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</si>
  <si>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</si>
  <si>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</si>
  <si>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</si>
  <si>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</si>
  <si>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</si>
  <si>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</si>
  <si>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</si>
  <si>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</si>
  <si>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</si>
  <si>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</si>
  <si>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</si>
  <si>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</si>
  <si>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</si>
  <si>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</si>
  <si>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</si>
  <si>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</si>
  <si>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</si>
  <si>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</si>
  <si>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</si>
  <si>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</si>
  <si>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</si>
  <si>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</si>
  <si>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</si>
  <si>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</si>
  <si>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</si>
  <si>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</si>
  <si>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</si>
  <si>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</si>
  <si>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</si>
  <si>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</si>
  <si>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</si>
  <si>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</si>
  <si>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</si>
  <si>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</si>
  <si>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</si>
  <si>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</si>
  <si>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</si>
  <si>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</si>
  <si>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</si>
  <si>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</si>
  <si>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</si>
  <si>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</si>
  <si>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</si>
  <si>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</si>
  <si>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</si>
  <si>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</si>
  <si>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</si>
  <si>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</si>
  <si>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</si>
  <si>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</si>
  <si>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</si>
  <si>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</si>
  <si>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</si>
  <si>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</si>
  <si>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</si>
  <si>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</si>
  <si>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</si>
  <si>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</si>
  <si>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</si>
  <si>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</si>
  <si>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</si>
  <si>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</si>
  <si>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</si>
  <si>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</si>
  <si>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</si>
  <si>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</si>
  <si>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</si>
  <si>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</si>
  <si>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</si>
  <si>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</si>
  <si>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</si>
  <si>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</si>
  <si>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</si>
  <si>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</si>
  <si>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</si>
  <si>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</si>
  <si>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</si>
  <si>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</si>
  <si>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</si>
  <si>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</si>
  <si>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</si>
  <si>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</si>
  <si>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</si>
  <si>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</si>
  <si>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</si>
  <si>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</si>
  <si>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</si>
  <si>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</si>
  <si>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</si>
  <si>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</si>
  <si>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</si>
  <si>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</si>
  <si>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</si>
  <si>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</si>
  <si>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</si>
  <si>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</si>
  <si>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</si>
  <si>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</si>
  <si>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</si>
  <si>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</si>
  <si>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</si>
  <si>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</si>
  <si>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</si>
  <si>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</si>
  <si>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</si>
  <si>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</si>
  <si>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</si>
  <si>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</si>
  <si>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</si>
  <si>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</si>
  <si>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</si>
  <si>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</si>
  <si>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</si>
  <si>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</si>
  <si>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</si>
  <si>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</si>
  <si>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</si>
  <si>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</si>
  <si>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</si>
  <si>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</si>
  <si>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</si>
  <si>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</si>
  <si>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</si>
  <si>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</si>
  <si>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</si>
  <si>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</si>
  <si>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</si>
  <si>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</si>
  <si>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</si>
  <si>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</si>
  <si>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</si>
  <si>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</si>
  <si>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</si>
  <si>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</si>
  <si>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</si>
  <si>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</si>
  <si>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</si>
  <si>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</si>
  <si>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</si>
  <si>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</si>
  <si>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</si>
  <si>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</si>
  <si>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</si>
  <si>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</si>
  <si>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</si>
  <si>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</si>
  <si>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</si>
  <si>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</si>
  <si>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</si>
  <si>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</si>
  <si>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</si>
  <si>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</si>
  <si>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</si>
  <si>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</si>
  <si>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</si>
  <si>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</si>
  <si>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</si>
  <si>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</si>
  <si>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</si>
  <si>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</si>
  <si>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</si>
  <si>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</si>
  <si>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</si>
  <si>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</si>
  <si>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</si>
  <si>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</si>
  <si>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</si>
  <si>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</si>
  <si>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</si>
  <si>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</si>
  <si>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</si>
  <si>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</si>
  <si>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</si>
  <si>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</si>
  <si>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</si>
  <si>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</si>
  <si>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</si>
  <si>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</si>
  <si>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</si>
  <si>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</si>
  <si>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</si>
  <si>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</si>
  <si>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</si>
  <si>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</si>
  <si>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</si>
  <si>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</si>
  <si>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</si>
  <si>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</si>
  <si>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</si>
  <si>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</si>
  <si>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</si>
  <si>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</si>
  <si>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</si>
  <si>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</si>
  <si>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</si>
  <si>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</si>
  <si>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</si>
  <si>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</si>
  <si>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</si>
  <si>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</si>
  <si>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</si>
  <si>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</si>
  <si>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</si>
  <si>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</si>
  <si>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</si>
  <si>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</si>
  <si>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</si>
  <si>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</si>
  <si>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</si>
  <si>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</si>
  <si>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</si>
  <si>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</si>
  <si>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</si>
  <si>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</si>
  <si>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</si>
  <si>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</si>
  <si>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</si>
  <si>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</si>
  <si>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</si>
  <si>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</si>
  <si>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</si>
  <si>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</si>
  <si>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</si>
  <si>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</si>
  <si>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</si>
  <si>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</si>
  <si>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</si>
  <si>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</si>
  <si>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</si>
  <si>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</si>
  <si>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</si>
  <si>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</si>
  <si>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</si>
  <si>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</si>
  <si>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</si>
  <si>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</si>
  <si>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</si>
  <si>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</si>
  <si>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</si>
  <si>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</si>
  <si>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</si>
  <si>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</si>
  <si>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</si>
  <si>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</si>
  <si>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</si>
  <si>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</si>
  <si>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</si>
  <si>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</si>
  <si>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</si>
  <si>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</si>
  <si>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</si>
  <si>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</si>
  <si>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</si>
  <si>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</si>
  <si>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</si>
  <si>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</si>
  <si>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</si>
  <si>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</si>
  <si>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</si>
  <si>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</si>
  <si>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</si>
  <si>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</si>
  <si>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</si>
  <si>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</si>
  <si>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</si>
  <si>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</si>
  <si>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</si>
  <si>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</si>
  <si>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</si>
  <si>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</si>
  <si>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</si>
  <si>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</si>
  <si>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</si>
  <si>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</si>
  <si>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</si>
  <si>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</si>
  <si>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</si>
  <si>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</si>
  <si>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</si>
  <si>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</si>
  <si>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</si>
  <si>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</si>
  <si>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</si>
  <si>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</si>
  <si>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</si>
  <si>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</si>
  <si>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</si>
  <si>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</si>
  <si>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</si>
  <si>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</si>
  <si>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</si>
  <si>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</si>
  <si>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</si>
  <si>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</si>
  <si>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</si>
  <si>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</si>
  <si>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</si>
  <si>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</si>
  <si>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</si>
  <si>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</si>
  <si>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</si>
  <si>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</si>
  <si>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</si>
  <si>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</si>
  <si>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</si>
  <si>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</si>
  <si>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</si>
  <si>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</si>
  <si>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</si>
  <si>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</si>
  <si>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</si>
  <si>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</si>
  <si>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</si>
  <si>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</si>
  <si>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</si>
  <si>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</si>
  <si>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</si>
  <si>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</si>
  <si>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</si>
  <si>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</si>
  <si>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</si>
  <si>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</si>
  <si>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</si>
  <si>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</si>
  <si>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</si>
  <si>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</si>
  <si>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</si>
  <si>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</si>
  <si>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</si>
  <si>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</si>
  <si>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</si>
  <si>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</si>
  <si>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</si>
  <si>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</si>
  <si>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</si>
  <si>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</si>
  <si>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</si>
  <si>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</si>
  <si>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</si>
  <si>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</si>
  <si>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</si>
  <si>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</si>
  <si>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</si>
  <si>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</si>
  <si>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</si>
  <si>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</si>
  <si>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</si>
  <si>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</si>
  <si>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</si>
  <si>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</si>
  <si>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</si>
  <si>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</si>
  <si>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</si>
  <si>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</si>
  <si>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</si>
  <si>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</si>
  <si>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</si>
  <si>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</si>
  <si>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</si>
  <si>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</si>
  <si>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</si>
  <si>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</si>
  <si>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</si>
  <si>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</si>
  <si>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</si>
  <si>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</si>
  <si>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</si>
  <si>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</si>
  <si>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</si>
  <si>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</si>
  <si>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</si>
  <si>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</si>
  <si>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</si>
  <si>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</si>
  <si>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</si>
  <si>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</si>
  <si>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</si>
  <si>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</si>
  <si>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</si>
  <si>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</si>
  <si>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</si>
  <si>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</si>
  <si>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</si>
  <si>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</si>
  <si>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</si>
  <si>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</si>
  <si>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</si>
  <si>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</si>
  <si>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</si>
  <si>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</si>
  <si>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</si>
  <si>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</si>
  <si>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</si>
  <si>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</si>
  <si>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</si>
  <si>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</si>
  <si>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</si>
  <si>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</si>
  <si>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</si>
  <si>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</si>
  <si>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</si>
  <si>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</si>
  <si>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</si>
  <si>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</si>
  <si>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</si>
  <si>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</si>
  <si>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</si>
  <si>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</si>
  <si>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</si>
  <si>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</si>
  <si>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</si>
  <si>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</si>
  <si>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</si>
  <si>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</si>
  <si>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</si>
  <si>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</si>
  <si>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</si>
  <si>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</si>
  <si>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</si>
  <si>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</si>
  <si>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</si>
  <si>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</si>
  <si>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</si>
  <si>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</si>
  <si>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</si>
  <si>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</si>
  <si>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</si>
  <si>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</si>
  <si>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</si>
  <si>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</si>
  <si>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</si>
  <si>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</si>
  <si>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</si>
  <si>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</si>
  <si>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</si>
  <si>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</si>
  <si>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</si>
  <si>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</si>
  <si>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</si>
  <si>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</si>
  <si>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</si>
  <si>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</si>
  <si>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</si>
  <si>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</si>
  <si>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</si>
  <si>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</si>
  <si>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</si>
  <si>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</si>
  <si>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</si>
  <si>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</si>
  <si>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</si>
  <si>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</si>
  <si>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</si>
  <si>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</si>
  <si>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</si>
  <si>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</si>
  <si>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</si>
  <si>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</si>
  <si>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</si>
  <si>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</si>
  <si>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</si>
  <si>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</si>
  <si>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</si>
  <si>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</si>
  <si>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</si>
  <si>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</si>
  <si>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</si>
  <si>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</si>
  <si>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</si>
  <si>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</si>
  <si>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</si>
  <si>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</si>
  <si>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</si>
  <si>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</si>
  <si>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</si>
  <si>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</si>
  <si>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</si>
  <si>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</si>
  <si>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</si>
  <si>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</si>
  <si>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</si>
  <si>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</si>
  <si>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</si>
  <si>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</si>
  <si>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</si>
  <si>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</si>
  <si>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</si>
  <si>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</si>
  <si>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</si>
  <si>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</si>
  <si>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</si>
  <si>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</si>
  <si>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</si>
  <si>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</si>
  <si>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</si>
  <si>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</si>
  <si>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</si>
  <si>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</si>
  <si>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</si>
  <si>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</si>
  <si>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</si>
  <si>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</si>
  <si>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</si>
  <si>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</si>
  <si>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</si>
  <si>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</si>
  <si>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</si>
  <si>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</si>
  <si>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</si>
  <si>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</si>
  <si>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</si>
  <si>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</si>
  <si>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</si>
  <si>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</si>
  <si>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</si>
  <si>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</si>
  <si>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</si>
  <si>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</si>
  <si>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</si>
  <si>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</si>
  <si>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</si>
  <si>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</si>
  <si>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</si>
  <si>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</si>
  <si>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</si>
  <si>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</si>
  <si>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</si>
  <si>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</si>
  <si>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</si>
  <si>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</si>
  <si>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</si>
  <si>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</si>
  <si>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</si>
  <si>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</si>
  <si>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</si>
  <si>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</si>
  <si>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</si>
  <si>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</si>
  <si>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</si>
  <si>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</si>
  <si>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</si>
  <si>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</si>
  <si>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</si>
  <si>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</si>
  <si>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</si>
  <si>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</si>
  <si>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</si>
  <si>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</si>
  <si>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</si>
  <si>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</si>
  <si>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</si>
  <si>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</si>
  <si>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</si>
  <si>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</si>
  <si>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</si>
  <si>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</si>
  <si>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</si>
  <si>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</si>
  <si>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</si>
  <si>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</si>
  <si>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</si>
  <si>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</si>
  <si>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</si>
  <si>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</si>
  <si>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</si>
  <si>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</si>
  <si>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</si>
  <si>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</si>
  <si>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</si>
  <si>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</si>
  <si>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</si>
  <si>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</si>
  <si>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</si>
  <si>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</si>
  <si>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</si>
  <si>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</si>
  <si>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</si>
  <si>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</si>
  <si>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</si>
  <si>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</si>
  <si>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</si>
  <si>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</si>
  <si>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</si>
  <si>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</si>
  <si>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</si>
  <si>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</si>
  <si>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</si>
  <si>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</si>
  <si>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</si>
  <si>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</si>
  <si>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</si>
  <si>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</si>
  <si>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</si>
  <si>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</si>
  <si>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</si>
  <si>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</si>
  <si>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</si>
  <si>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</si>
  <si>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</si>
  <si>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</si>
  <si>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</si>
  <si>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</si>
  <si>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</si>
  <si>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</si>
  <si>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</si>
  <si>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</si>
  <si>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</si>
  <si>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</si>
  <si>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</si>
  <si>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</si>
  <si>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</si>
  <si>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</si>
  <si>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</si>
  <si>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</si>
  <si>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</si>
  <si>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</si>
  <si>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</si>
  <si>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</si>
  <si>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</si>
  <si>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</si>
  <si>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</si>
  <si>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</si>
  <si>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</si>
  <si>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</si>
  <si>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</si>
  <si>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</si>
  <si>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</si>
  <si>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</si>
  <si>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</si>
  <si>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</si>
  <si>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</si>
  <si>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</si>
  <si>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</si>
  <si>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</si>
  <si>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</si>
  <si>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</si>
  <si>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</si>
  <si>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</si>
  <si>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</si>
  <si>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</si>
  <si>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</si>
  <si>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</si>
  <si>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</si>
  <si>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</si>
  <si>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</si>
  <si>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</si>
  <si>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</si>
  <si>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</si>
  <si>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</si>
  <si>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</si>
  <si>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</si>
  <si>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</si>
  <si>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</si>
  <si>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</si>
  <si>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</si>
  <si>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</si>
  <si>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</si>
  <si>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</si>
  <si>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</si>
  <si>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</si>
  <si>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</si>
  <si>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</si>
  <si>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</si>
  <si>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</si>
  <si>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</si>
  <si>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</si>
  <si>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</si>
  <si>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</si>
  <si>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</si>
  <si>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</si>
  <si>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</si>
  <si>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</si>
  <si>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</si>
  <si>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</si>
  <si>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</si>
  <si>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</si>
  <si>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</si>
  <si>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</si>
  <si>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</si>
  <si>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</si>
  <si>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</si>
  <si>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</si>
  <si>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</si>
  <si>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</si>
  <si>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</si>
  <si>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</si>
  <si>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</si>
  <si>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</si>
  <si>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</si>
  <si>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</si>
  <si>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</si>
  <si>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</si>
  <si>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</si>
  <si>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</si>
  <si>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</si>
  <si>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</si>
  <si>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</si>
  <si>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</si>
  <si>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</si>
  <si>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</si>
  <si>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</si>
  <si>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</si>
  <si>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</si>
  <si>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</si>
  <si>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</si>
  <si>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</si>
  <si>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</si>
  <si>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</si>
  <si>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</si>
  <si>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</si>
  <si>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</si>
  <si>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</si>
  <si>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</si>
  <si>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</si>
  <si>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</si>
  <si>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</si>
  <si>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</si>
  <si>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</si>
  <si>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</si>
  <si>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</si>
  <si>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</si>
  <si>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</si>
  <si>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</si>
  <si>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</si>
  <si>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</si>
  <si>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</si>
  <si>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</si>
  <si>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</si>
  <si>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</si>
  <si>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</si>
  <si>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</si>
  <si>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</si>
  <si>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</si>
  <si>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</si>
  <si>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</si>
  <si>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</si>
  <si>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</si>
  <si>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</si>
  <si>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</si>
  <si>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</si>
  <si>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</si>
  <si>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</si>
  <si>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</si>
  <si>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</si>
  <si>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</si>
  <si>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</si>
  <si>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</si>
  <si>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</si>
  <si>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</si>
  <si>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</si>
  <si>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</si>
  <si>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</si>
  <si>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</si>
  <si>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</si>
  <si>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</si>
  <si>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</si>
  <si>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</si>
  <si>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</si>
  <si>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</si>
  <si>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</si>
  <si>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</si>
  <si>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</si>
  <si>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</si>
  <si>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</si>
  <si>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</si>
  <si>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</si>
  <si>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</si>
  <si>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</si>
  <si>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</si>
  <si>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</si>
  <si>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</si>
  <si>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</si>
  <si>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</si>
  <si>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</si>
  <si>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</si>
  <si>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</si>
  <si>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</si>
  <si>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</si>
  <si>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</si>
  <si>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</si>
  <si>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</si>
  <si>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</si>
  <si>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</si>
  <si>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</si>
  <si>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</si>
  <si>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</si>
  <si>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</si>
  <si>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</si>
  <si>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</si>
  <si>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</si>
  <si>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</si>
  <si>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</si>
  <si>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</si>
  <si>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</si>
  <si>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</si>
  <si>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</si>
  <si>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</si>
  <si>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</si>
  <si>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</si>
  <si>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</si>
  <si>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</si>
  <si>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</si>
  <si>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</si>
  <si>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</si>
  <si>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</si>
  <si>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</si>
  <si>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</si>
  <si>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</si>
  <si>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</si>
  <si>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</si>
  <si>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</si>
  <si>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</si>
  <si>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</si>
  <si>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</si>
  <si>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</si>
  <si>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</si>
  <si>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</si>
  <si>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</si>
  <si>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</si>
  <si>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</si>
  <si>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</si>
  <si>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</si>
  <si>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</si>
  <si>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</si>
  <si>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</si>
  <si>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</si>
  <si>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</si>
  <si>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</si>
  <si>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</si>
  <si>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</si>
  <si>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</si>
  <si>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</si>
  <si>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</si>
  <si>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</si>
  <si>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</si>
  <si>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</si>
  <si>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</si>
  <si>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</si>
  <si>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</si>
  <si>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</si>
  <si>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</si>
  <si>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</si>
  <si>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</si>
  <si>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</si>
  <si>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</si>
  <si>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</si>
  <si>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</si>
  <si>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</si>
  <si>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</si>
  <si>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</si>
  <si>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</si>
  <si>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</si>
  <si>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</si>
  <si>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</si>
  <si>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</si>
  <si>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</si>
  <si>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</si>
  <si>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</si>
  <si>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</si>
  <si>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</si>
  <si>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</si>
  <si>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</si>
  <si>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</si>
  <si>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</si>
  <si>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</si>
  <si>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</si>
  <si>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</si>
  <si>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</si>
  <si>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</si>
  <si>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</si>
  <si>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</si>
  <si>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</si>
  <si>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</si>
  <si>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</si>
  <si>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</si>
  <si>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</si>
  <si>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</si>
  <si>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</si>
  <si>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</si>
  <si>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</si>
  <si>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</si>
  <si>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</si>
  <si>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</si>
  <si>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</si>
  <si>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</si>
  <si>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</si>
  <si>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</si>
  <si>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</si>
  <si>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</si>
  <si>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</si>
  <si>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</si>
  <si>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</si>
  <si>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</si>
  <si>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</si>
  <si>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</si>
  <si>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</si>
  <si>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</si>
  <si>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</si>
  <si>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</si>
  <si>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</si>
  <si>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</si>
  <si>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</si>
  <si>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</si>
  <si>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</si>
  <si>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</si>
  <si>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</si>
  <si>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</si>
  <si>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</si>
  <si>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</si>
  <si>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</si>
  <si>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</si>
  <si>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</si>
  <si>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</si>
  <si>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</si>
  <si>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</si>
  <si>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</si>
  <si>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</si>
  <si>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</si>
  <si>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</si>
  <si>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</si>
  <si>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</si>
  <si>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</si>
  <si>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</si>
  <si>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</si>
  <si>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</si>
  <si>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</si>
  <si>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</si>
  <si>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</si>
  <si>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</si>
  <si>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</si>
  <si>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</si>
  <si>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</si>
  <si>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</si>
  <si>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</si>
  <si>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</si>
  <si>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</si>
  <si>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</si>
  <si>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</si>
  <si>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</si>
  <si>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</si>
  <si>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</si>
  <si>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</si>
  <si>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</si>
  <si>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</si>
  <si>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</si>
  <si>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</si>
  <si>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</si>
  <si>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</si>
  <si>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</si>
  <si>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</si>
  <si>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</si>
  <si>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</si>
  <si>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</si>
  <si>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</si>
  <si>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</si>
  <si>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</si>
  <si>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</si>
  <si>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</si>
  <si>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</si>
  <si>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</si>
  <si>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</si>
  <si>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</si>
  <si>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</si>
  <si>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</si>
  <si>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</si>
  <si>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</si>
  <si>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</si>
  <si>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</si>
  <si>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</si>
  <si>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</si>
  <si>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</si>
  <si>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</si>
  <si>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</si>
  <si>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</si>
  <si>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</si>
  <si>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</si>
  <si>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</si>
  <si>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</si>
  <si>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</si>
  <si>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</si>
  <si>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</si>
  <si>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</si>
  <si>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</si>
  <si>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</si>
  <si>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</si>
  <si>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</si>
  <si>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</si>
  <si>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</si>
  <si>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</si>
  <si>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</si>
  <si>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</si>
  <si>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</si>
  <si>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</si>
  <si>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</si>
  <si>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</si>
  <si>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</si>
  <si>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</si>
  <si>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</si>
  <si>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</si>
  <si>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</si>
  <si>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</si>
  <si>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</si>
  <si>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</si>
  <si>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</si>
  <si>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</si>
  <si>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</si>
  <si>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</si>
  <si>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</si>
  <si>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</si>
  <si>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</si>
  <si>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</si>
  <si>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</si>
  <si>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</si>
  <si>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</si>
  <si>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</si>
  <si>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</si>
  <si>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</si>
  <si>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</si>
  <si>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</si>
  <si>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</si>
  <si>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</si>
  <si>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</si>
  <si>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</si>
  <si>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</si>
  <si>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</si>
  <si>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</si>
  <si>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</si>
  <si>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</si>
  <si>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</si>
  <si>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</si>
  <si>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</si>
  <si>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</si>
  <si>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</si>
  <si>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</si>
  <si>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</si>
  <si>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</si>
  <si>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</si>
  <si>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</si>
  <si>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</si>
  <si>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</si>
  <si>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</si>
  <si>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</si>
  <si>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</si>
  <si>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</si>
  <si>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</si>
  <si>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</si>
  <si>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</si>
  <si>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</si>
  <si>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</si>
  <si>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</si>
  <si>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</si>
  <si>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</si>
  <si>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</si>
  <si>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</si>
  <si>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</si>
  <si>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</si>
  <si>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</si>
  <si>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</si>
  <si>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</si>
  <si>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</si>
  <si>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</si>
  <si>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</si>
  <si>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</si>
  <si>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</si>
  <si>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</si>
  <si>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</si>
  <si>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</si>
  <si>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</si>
  <si>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</si>
  <si>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</si>
  <si>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</si>
  <si>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</si>
  <si>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</si>
  <si>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</si>
  <si>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</si>
  <si>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</si>
  <si>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</si>
  <si>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</si>
  <si>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</si>
  <si>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</si>
  <si>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</si>
  <si>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</si>
  <si>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</si>
  <si>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</si>
  <si>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</si>
  <si>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</si>
  <si>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</si>
  <si>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</si>
  <si>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</si>
  <si>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</si>
  <si>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</si>
  <si>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</si>
  <si>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</si>
  <si>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</si>
  <si>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</si>
  <si>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</si>
  <si>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</si>
  <si>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</si>
  <si>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</si>
  <si>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</si>
  <si>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</si>
  <si>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</si>
  <si>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</si>
  <si>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</si>
  <si>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</si>
  <si>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</si>
  <si>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</si>
  <si>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</si>
  <si>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</si>
  <si>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</si>
  <si>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</si>
  <si>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</si>
  <si>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</si>
  <si>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</si>
  <si>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</si>
  <si>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</si>
  <si>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</si>
  <si>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</si>
  <si>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</si>
  <si>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</si>
  <si>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</si>
  <si>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</si>
  <si>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</si>
  <si>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</si>
  <si>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</si>
  <si>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</si>
  <si>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</si>
  <si>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</si>
  <si>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</si>
  <si>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</si>
  <si>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</si>
  <si>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</si>
  <si>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</si>
  <si>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</si>
  <si>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</si>
  <si>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</si>
  <si>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</si>
  <si>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</si>
  <si>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</si>
  <si>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</si>
  <si>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</si>
  <si>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</si>
  <si>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</si>
  <si>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</si>
  <si>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</si>
  <si>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</si>
  <si>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</si>
  <si>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</si>
  <si>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</si>
  <si>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</si>
  <si>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</si>
  <si>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</si>
  <si>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</si>
  <si>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</si>
  <si>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</si>
  <si>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</si>
  <si>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</si>
  <si>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</si>
  <si>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</si>
  <si>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</si>
  <si>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</si>
  <si>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</si>
  <si>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</si>
  <si>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</si>
  <si>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</si>
  <si>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</si>
  <si>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</si>
  <si>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</si>
  <si>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</si>
  <si>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</si>
  <si>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</si>
  <si>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</si>
  <si>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</si>
  <si>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</si>
  <si>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</si>
  <si>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</si>
  <si>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</si>
  <si>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</si>
  <si>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</si>
  <si>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</si>
  <si>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</si>
  <si>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</si>
  <si>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</si>
  <si>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</si>
  <si>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</si>
  <si>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</si>
  <si>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</si>
  <si>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</si>
  <si>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</si>
  <si>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</si>
  <si>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</si>
  <si>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</si>
  <si>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</si>
  <si>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</si>
  <si>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</si>
  <si>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</si>
  <si>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</si>
  <si>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</si>
  <si>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</si>
  <si>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</si>
  <si>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</si>
  <si>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</si>
  <si>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</si>
  <si>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</si>
  <si>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</si>
  <si>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</si>
  <si>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</si>
  <si>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</si>
  <si>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</si>
  <si>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</si>
  <si>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</si>
  <si>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</si>
  <si>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</si>
  <si>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</si>
  <si>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</si>
  <si>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</si>
  <si>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</si>
  <si>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</si>
  <si>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</si>
  <si>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</si>
  <si>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</si>
  <si>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</si>
  <si>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</si>
  <si>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</si>
  <si>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</si>
  <si>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</si>
  <si>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</si>
  <si>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</si>
  <si>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</si>
  <si>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</si>
  <si>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</si>
  <si>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</si>
  <si>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</si>
  <si>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</si>
  <si>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</si>
  <si>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</si>
  <si>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</si>
  <si>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</si>
  <si>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</si>
  <si>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</si>
  <si>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</si>
  <si>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</si>
  <si>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</si>
  <si>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</si>
  <si>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</si>
  <si>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</si>
  <si>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</si>
  <si>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</si>
  <si>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</si>
  <si>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</si>
  <si>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</si>
  <si>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</si>
  <si>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</si>
  <si>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</si>
  <si>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</si>
  <si>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</si>
  <si>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</si>
  <si>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</si>
  <si>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</si>
  <si>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</si>
  <si>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</si>
  <si>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</si>
  <si>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</si>
  <si>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</si>
  <si>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</si>
  <si>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</si>
  <si>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</si>
  <si>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</si>
  <si>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</si>
  <si>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</si>
  <si>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</si>
  <si>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</si>
  <si>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</si>
  <si>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</si>
  <si>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</si>
  <si>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</si>
  <si>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</si>
  <si>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</si>
  <si>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</si>
  <si>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</si>
  <si>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</si>
  <si>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</si>
  <si>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</si>
  <si>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</si>
  <si>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</si>
  <si>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</si>
  <si>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</si>
  <si>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</si>
  <si>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</si>
  <si>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</si>
  <si>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</si>
  <si>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</si>
  <si>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</si>
  <si>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</si>
  <si>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</si>
  <si>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</si>
  <si>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</si>
  <si>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</si>
  <si>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</si>
  <si>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</si>
  <si>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</si>
  <si>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</si>
  <si>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</si>
  <si>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</si>
  <si>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</si>
  <si>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</si>
  <si>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</si>
  <si>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</si>
  <si>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</si>
  <si>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</si>
  <si>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</si>
  <si>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</si>
  <si>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</si>
  <si>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</si>
  <si>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</si>
  <si>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</si>
  <si>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</si>
  <si>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</si>
  <si>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</si>
  <si>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</si>
  <si>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</si>
  <si>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</si>
  <si>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</si>
  <si>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</si>
  <si>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</si>
  <si>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</si>
  <si>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</si>
  <si>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</si>
  <si>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</si>
  <si>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</si>
  <si>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</si>
  <si>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</si>
  <si>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</si>
  <si>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</si>
  <si>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</si>
  <si>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</si>
  <si>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</si>
  <si>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</si>
  <si>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</si>
  <si>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</si>
  <si>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</si>
  <si>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</si>
  <si>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</si>
  <si>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</si>
  <si>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</si>
  <si>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</si>
  <si>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</si>
  <si>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</si>
  <si>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</si>
  <si>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</si>
  <si>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</si>
  <si>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</si>
  <si>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</si>
  <si>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</si>
  <si>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</si>
  <si>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</si>
  <si>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</si>
  <si>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</si>
  <si>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</si>
  <si>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</si>
  <si>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</si>
  <si>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</si>
  <si>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</si>
  <si>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</si>
  <si>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</si>
  <si>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</si>
  <si>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</si>
  <si>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</si>
  <si>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</si>
  <si>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</si>
  <si>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</si>
  <si>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</si>
  <si>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</si>
  <si>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</si>
  <si>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</si>
  <si>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</si>
  <si>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</si>
  <si>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</si>
  <si>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</si>
  <si>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</si>
  <si>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</si>
  <si>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</si>
  <si>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</si>
  <si>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</si>
  <si>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</si>
  <si>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</si>
  <si>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</si>
  <si>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</si>
  <si>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</si>
  <si>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</si>
  <si>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</si>
  <si>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</si>
  <si>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</si>
  <si>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</si>
  <si>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</si>
  <si>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</si>
  <si>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</si>
  <si>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</si>
  <si>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</si>
  <si>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</si>
  <si>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</si>
  <si>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</si>
  <si>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</si>
  <si>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</si>
  <si>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</si>
  <si>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</si>
  <si>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</si>
  <si>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</si>
  <si>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</si>
  <si>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</si>
  <si>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</si>
  <si>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</si>
  <si>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</si>
  <si>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</si>
  <si>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</si>
  <si>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</si>
  <si>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</si>
  <si>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</si>
  <si>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</si>
  <si>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</si>
  <si>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</si>
  <si>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</si>
  <si>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</si>
  <si>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</si>
  <si>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</si>
  <si>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</si>
  <si>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</si>
  <si>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</si>
  <si>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</si>
  <si>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</si>
  <si>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</si>
  <si>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</si>
  <si>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</si>
  <si>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</si>
  <si>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</si>
  <si>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</si>
  <si>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</si>
  <si>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</si>
  <si>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</si>
  <si>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</si>
  <si>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</si>
  <si>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</si>
  <si>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</si>
  <si>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</si>
  <si>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</si>
  <si>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</si>
  <si>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</si>
  <si>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</si>
  <si>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</si>
  <si>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</si>
  <si>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</si>
  <si>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</si>
  <si>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</si>
  <si>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</si>
  <si>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</si>
  <si>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</si>
  <si>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</si>
  <si>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</si>
  <si>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</si>
  <si>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</si>
  <si>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</si>
  <si>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</si>
  <si>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</si>
  <si>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</si>
  <si>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</si>
  <si>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</si>
  <si>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</si>
  <si>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</si>
  <si>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</si>
  <si>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</si>
  <si>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</si>
  <si>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</si>
  <si>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</si>
  <si>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</si>
  <si>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</si>
  <si>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</si>
  <si>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</si>
  <si>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</si>
  <si>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</si>
  <si>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</si>
  <si>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</si>
  <si>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</si>
  <si>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</si>
  <si>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</si>
  <si>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</si>
  <si>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</si>
  <si>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</si>
  <si>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</si>
  <si>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</si>
  <si>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</si>
  <si>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</si>
  <si>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</si>
  <si>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</si>
  <si>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</si>
  <si>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</si>
  <si>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</si>
  <si>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</si>
  <si>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</si>
  <si>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</si>
  <si>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</si>
  <si>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</si>
  <si>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</si>
  <si>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</si>
  <si>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</si>
  <si>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</si>
  <si>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</si>
  <si>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</si>
  <si>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</si>
  <si>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</si>
  <si>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</si>
  <si>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</si>
  <si>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</si>
  <si>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</si>
  <si>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</si>
  <si>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</si>
  <si>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</si>
  <si>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</si>
  <si>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</si>
  <si>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</si>
  <si>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</si>
  <si>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</si>
  <si>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</si>
  <si>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</si>
  <si>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</si>
  <si>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</si>
  <si>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</si>
  <si>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</si>
  <si>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</si>
  <si>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</si>
  <si>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</si>
  <si>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</si>
  <si>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</si>
  <si>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</si>
  <si>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</si>
  <si>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</si>
  <si>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</si>
  <si>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</si>
  <si>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</si>
  <si>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</si>
  <si>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</si>
  <si>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</si>
  <si>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</si>
  <si>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</si>
  <si>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</si>
  <si>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</si>
  <si>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</si>
  <si>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</si>
  <si>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</si>
  <si>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</si>
  <si>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</si>
  <si>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</si>
  <si>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</si>
  <si>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</si>
  <si>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</si>
  <si>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</si>
  <si>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</si>
  <si>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</si>
  <si>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</si>
  <si>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</si>
  <si>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</si>
  <si>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</si>
  <si>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</si>
  <si>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</si>
  <si>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</si>
  <si>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</si>
  <si>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</si>
  <si>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</si>
  <si>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</si>
  <si>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</si>
  <si>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</si>
  <si>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</si>
  <si>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</si>
  <si>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</si>
  <si>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</si>
  <si>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</si>
  <si>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</si>
  <si>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</si>
  <si>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</si>
  <si>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</si>
  <si>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</si>
  <si>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</si>
  <si>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</si>
  <si>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</si>
  <si>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</si>
  <si>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</si>
  <si>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</si>
  <si>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</si>
  <si>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</si>
  <si>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</si>
  <si>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</si>
  <si>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</si>
  <si>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</si>
  <si>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</si>
  <si>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</si>
  <si>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</si>
  <si>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</si>
  <si>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</si>
  <si>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</si>
  <si>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</si>
  <si>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</si>
  <si>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</si>
  <si>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</si>
  <si>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</si>
  <si>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</si>
  <si>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</si>
  <si>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</si>
  <si>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</si>
  <si>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</si>
  <si>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</si>
  <si>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</si>
  <si>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</si>
  <si>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</si>
  <si>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</si>
  <si>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</si>
  <si>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</si>
  <si>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</si>
  <si>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</si>
  <si>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</si>
  <si>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</si>
  <si>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</si>
  <si>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</si>
  <si>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</si>
  <si>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</si>
  <si>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</si>
  <si>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</si>
  <si>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</si>
  <si>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</si>
  <si>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</si>
  <si>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</si>
  <si>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</si>
  <si>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</si>
  <si>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</si>
  <si>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</si>
  <si>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</si>
  <si>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</si>
  <si>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</si>
  <si>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</si>
  <si>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</si>
  <si>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</si>
  <si>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</si>
  <si>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</si>
  <si>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</si>
  <si>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</si>
  <si>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</si>
  <si>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</si>
  <si>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</si>
  <si>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</si>
  <si>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</si>
  <si>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</si>
  <si>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</si>
  <si>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</si>
  <si>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</si>
  <si>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</si>
  <si>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</si>
  <si>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</si>
  <si>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</si>
  <si>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</si>
  <si>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</si>
  <si>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</si>
  <si>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</si>
  <si>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</si>
  <si>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</si>
  <si>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</si>
  <si>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</si>
  <si>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</si>
  <si>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</si>
  <si>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</si>
  <si>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</si>
  <si>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</si>
  <si>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</si>
  <si>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</si>
  <si>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</si>
  <si>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</si>
  <si>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</si>
  <si>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</si>
  <si>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</si>
  <si>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</si>
  <si>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</si>
  <si>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</si>
  <si>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</si>
  <si>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</si>
  <si>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</si>
  <si>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</si>
  <si>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</si>
  <si>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</si>
  <si>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</si>
  <si>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</si>
  <si>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</si>
  <si>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</si>
  <si>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</si>
  <si>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</si>
  <si>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</si>
  <si>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</si>
  <si>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</si>
  <si>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</si>
  <si>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</si>
  <si>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</si>
  <si>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</si>
  <si>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</si>
  <si>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</si>
  <si>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</si>
  <si>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</si>
  <si>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</si>
  <si>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</si>
  <si>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</si>
  <si>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</si>
  <si>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</si>
  <si>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</si>
  <si>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</si>
  <si>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</si>
  <si>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</si>
  <si>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</si>
  <si>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</si>
  <si>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</si>
  <si>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</si>
  <si>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</si>
  <si>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</si>
  <si>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</si>
  <si>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</si>
  <si>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</si>
  <si>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</si>
  <si>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</si>
  <si>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</si>
  <si>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</si>
  <si>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</si>
  <si>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</si>
  <si>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</si>
  <si>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</si>
  <si>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</si>
  <si>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</si>
  <si>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</si>
  <si>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</si>
  <si>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</si>
  <si>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</si>
  <si>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</si>
  <si>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</si>
  <si>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</si>
  <si>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</si>
  <si>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</si>
  <si>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</si>
  <si>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</si>
  <si>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</si>
  <si>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</si>
  <si>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</si>
  <si>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</si>
  <si>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</si>
  <si>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</si>
  <si>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</si>
  <si>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</si>
  <si>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</si>
  <si>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</si>
  <si>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</si>
  <si>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</si>
  <si>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</si>
  <si>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</si>
  <si>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</si>
  <si>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</si>
  <si>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</si>
  <si>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</si>
  <si>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</si>
  <si>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</si>
  <si>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</si>
  <si>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</si>
  <si>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</si>
  <si>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</si>
  <si>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</si>
  <si>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</si>
  <si>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</si>
  <si>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</si>
  <si>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</si>
  <si>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</si>
  <si>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</si>
  <si>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</si>
  <si>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</si>
  <si>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</si>
  <si>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</si>
  <si>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</si>
  <si>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</si>
  <si>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</si>
  <si>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</si>
  <si>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</si>
  <si>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</si>
  <si>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</si>
  <si>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</si>
  <si>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</si>
  <si>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</si>
  <si>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</si>
  <si>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</si>
  <si>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</si>
  <si>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</si>
  <si>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</si>
  <si>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</si>
  <si>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</si>
  <si>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</si>
  <si>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</si>
  <si>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</si>
  <si>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</si>
  <si>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</si>
  <si>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</si>
  <si>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</si>
  <si>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</si>
  <si>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</si>
  <si>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</si>
  <si>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</si>
  <si>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</si>
  <si>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</si>
  <si>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</si>
  <si>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</si>
  <si>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</si>
  <si>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</si>
  <si>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</si>
  <si>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</si>
  <si>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</si>
  <si>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</si>
  <si>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</si>
  <si>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</si>
  <si>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</si>
  <si>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</si>
  <si>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</si>
  <si>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</si>
  <si>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</si>
  <si>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</si>
  <si>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</si>
  <si>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</si>
  <si>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</si>
  <si>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</si>
  <si>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</si>
  <si>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</si>
  <si>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</si>
  <si>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</si>
  <si>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</si>
  <si>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</si>
  <si>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</si>
  <si>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</si>
  <si>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</si>
  <si>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</si>
  <si>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</si>
  <si>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</si>
  <si>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</si>
  <si>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</si>
  <si>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</si>
  <si>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</si>
  <si>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</si>
  <si>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</si>
  <si>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</si>
  <si>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</si>
  <si>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</si>
  <si>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</si>
  <si>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</si>
  <si>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</si>
  <si>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</si>
  <si>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</si>
  <si>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</si>
  <si>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</si>
  <si>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</si>
  <si>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</si>
  <si>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</si>
  <si>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</si>
  <si>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</si>
  <si>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</si>
  <si>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</si>
  <si>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</si>
  <si>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</si>
  <si>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</si>
  <si>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</si>
  <si>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</si>
  <si>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</si>
  <si>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</si>
  <si>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</si>
  <si>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</si>
  <si>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</si>
  <si>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</si>
  <si>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</si>
  <si>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</si>
  <si>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</si>
  <si>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</si>
  <si>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</si>
  <si>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</si>
  <si>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</si>
  <si>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</si>
  <si>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</si>
  <si>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</si>
  <si>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</si>
  <si>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</si>
  <si>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</si>
  <si>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</si>
  <si>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</si>
  <si>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</si>
  <si>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</si>
  <si>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</si>
  <si>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</si>
  <si>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</si>
  <si>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</si>
  <si>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</si>
  <si>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</si>
  <si>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</si>
  <si>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</si>
  <si>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</si>
  <si>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</si>
  <si>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</si>
  <si>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</si>
  <si>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</si>
  <si>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</si>
  <si>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</si>
  <si>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</si>
  <si>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</si>
  <si>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</si>
  <si>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</si>
  <si>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</si>
  <si>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</si>
  <si>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</si>
  <si>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</si>
  <si>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</si>
  <si>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</si>
  <si>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</si>
  <si>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</si>
  <si>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</si>
  <si>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</si>
  <si>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</si>
  <si>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</si>
  <si>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</si>
  <si>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</si>
  <si>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</si>
  <si>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</si>
  <si>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</si>
  <si>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</si>
  <si>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</si>
  <si>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</si>
  <si>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</si>
  <si>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</si>
  <si>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</si>
  <si>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</si>
  <si>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</si>
  <si>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</si>
  <si>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</si>
  <si>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</si>
  <si>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</si>
  <si>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</si>
  <si>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</si>
  <si>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</si>
  <si>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</si>
  <si>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</si>
  <si>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</si>
  <si>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</si>
  <si>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</si>
  <si>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</si>
  <si>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</si>
  <si>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</si>
  <si>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</si>
  <si>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</si>
  <si>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</si>
  <si>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</si>
  <si>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</si>
  <si>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</si>
  <si>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</si>
  <si>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</si>
  <si>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</si>
  <si>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</si>
  <si>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</si>
  <si>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</si>
  <si>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</si>
  <si>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</si>
  <si>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</si>
  <si>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</si>
  <si>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</si>
  <si>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</si>
  <si>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</si>
  <si>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</si>
  <si>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</si>
  <si>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</si>
  <si>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</si>
  <si>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</si>
  <si>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</si>
  <si>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</si>
  <si>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</si>
  <si>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</si>
  <si>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</si>
  <si>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</si>
  <si>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</si>
  <si>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</si>
  <si>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</si>
  <si>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</si>
  <si>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</si>
  <si>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</si>
  <si>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</si>
  <si>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</si>
  <si>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</si>
  <si>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</si>
  <si>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</si>
  <si>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</si>
  <si>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</si>
  <si>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</si>
  <si>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</si>
  <si>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</si>
  <si>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</si>
  <si>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</si>
  <si>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</si>
  <si>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</si>
  <si>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</si>
  <si>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</si>
  <si>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</si>
  <si>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</si>
  <si>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</si>
  <si>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</si>
  <si>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</si>
  <si>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</si>
  <si>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</si>
  <si>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</si>
  <si>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</si>
  <si>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</si>
  <si>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</si>
  <si>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</si>
  <si>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</si>
  <si>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</si>
  <si>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</si>
  <si>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</si>
  <si>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</si>
  <si>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</si>
  <si>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</si>
  <si>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</si>
  <si>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</si>
  <si>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</si>
  <si>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</si>
  <si>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</si>
  <si>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</si>
  <si>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</si>
  <si>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</si>
  <si>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</si>
  <si>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</si>
  <si>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</si>
  <si>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</si>
  <si>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</si>
  <si>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</si>
  <si>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</si>
  <si>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</si>
  <si>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</si>
  <si>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</si>
  <si>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</si>
  <si>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</si>
  <si>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</si>
  <si>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</si>
  <si>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</si>
  <si>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</si>
  <si>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</si>
  <si>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</si>
  <si>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</si>
  <si>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</si>
  <si>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</si>
  <si>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</si>
  <si>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</si>
  <si>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</si>
  <si>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</si>
  <si>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</si>
  <si>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</si>
  <si>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</si>
  <si>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</si>
  <si>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</si>
  <si>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</si>
  <si>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</si>
  <si>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</si>
  <si>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</si>
  <si>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</si>
  <si>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</si>
  <si>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</si>
  <si>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</si>
  <si>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</si>
  <si>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</si>
  <si>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</si>
  <si>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</si>
  <si>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</si>
  <si>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</si>
  <si>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</si>
  <si>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</si>
  <si>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</si>
  <si>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</si>
  <si>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</si>
  <si>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</si>
  <si>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</si>
  <si>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</si>
  <si>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</si>
  <si>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</si>
  <si>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</si>
  <si>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</si>
  <si>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</si>
  <si>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</si>
  <si>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</si>
  <si>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</si>
  <si>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</si>
  <si>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</si>
  <si>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</si>
  <si>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</si>
  <si>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</si>
  <si>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</si>
  <si>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</si>
  <si>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</si>
  <si>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</si>
  <si>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</si>
  <si>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</si>
  <si>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</si>
  <si>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</si>
  <si>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</si>
  <si>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</si>
  <si>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</si>
  <si>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</si>
  <si>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</si>
  <si>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</si>
  <si>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</si>
  <si>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</si>
  <si>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</si>
  <si>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</si>
  <si>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</si>
  <si>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</si>
  <si>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</si>
  <si>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</si>
  <si>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</si>
  <si>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</si>
  <si>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</si>
  <si>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</si>
  <si>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</si>
  <si>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</si>
  <si>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</si>
  <si>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</si>
  <si>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</si>
  <si>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</si>
  <si>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</si>
  <si>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</si>
  <si>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</si>
  <si>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</si>
  <si>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</si>
  <si>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</si>
  <si>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</si>
  <si>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</si>
  <si>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</si>
  <si>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</si>
  <si>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</si>
  <si>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</si>
  <si>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</si>
  <si>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</si>
  <si>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</si>
  <si>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</si>
  <si>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</si>
  <si>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</si>
  <si>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</si>
  <si>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</si>
  <si>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</si>
  <si>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</si>
  <si>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</si>
  <si>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</si>
  <si>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</si>
  <si>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</si>
  <si>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</si>
  <si>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</si>
  <si>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</si>
  <si>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</si>
  <si>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</si>
  <si>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</si>
  <si>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</si>
  <si>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</si>
  <si>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</si>
  <si>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</si>
  <si>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</si>
  <si>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</si>
  <si>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</si>
  <si>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</si>
  <si>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</si>
  <si>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</si>
  <si>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</si>
  <si>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</si>
  <si>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</si>
  <si>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</si>
  <si>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</si>
  <si>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</si>
  <si>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</si>
  <si>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</si>
  <si>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</si>
  <si>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</si>
  <si>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</si>
  <si>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</si>
  <si>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</si>
  <si>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</si>
  <si>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</si>
  <si>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</si>
  <si>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</si>
  <si>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</si>
  <si>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</si>
  <si>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</si>
  <si>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</si>
  <si>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</si>
  <si>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</si>
  <si>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</si>
  <si>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</si>
  <si>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</si>
  <si>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</si>
  <si>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</si>
  <si>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</si>
  <si>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</si>
  <si>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</si>
  <si>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</si>
  <si>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</si>
  <si>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</si>
  <si>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</si>
  <si>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</si>
  <si>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</si>
  <si>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</si>
  <si>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</si>
  <si>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</si>
  <si>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</si>
  <si>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</si>
  <si>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</si>
  <si>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</si>
  <si>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</si>
  <si>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</si>
  <si>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</si>
  <si>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</si>
  <si>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</si>
  <si>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</si>
  <si>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</si>
  <si>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</si>
  <si>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</si>
  <si>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</si>
  <si>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</si>
  <si>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</si>
  <si>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</si>
  <si>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</si>
  <si>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</si>
  <si>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</si>
  <si>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</si>
  <si>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</si>
  <si>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</si>
  <si>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</si>
  <si>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</si>
  <si>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</si>
  <si>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</si>
  <si>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</si>
  <si>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</si>
  <si>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</si>
  <si>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</si>
  <si>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</si>
  <si>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</si>
  <si>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</si>
  <si>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</si>
  <si>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</si>
  <si>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</si>
  <si>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</si>
  <si>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</si>
  <si>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</si>
  <si>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</si>
  <si>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</si>
  <si>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</si>
  <si>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</si>
  <si>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</si>
  <si>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</si>
  <si>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</si>
  <si>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</si>
  <si>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</si>
  <si>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</si>
  <si>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</si>
  <si>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</si>
  <si>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</si>
  <si>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</si>
  <si>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</si>
  <si>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</si>
  <si>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</si>
  <si>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</si>
  <si>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</si>
  <si>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</si>
  <si>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</si>
  <si>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</si>
  <si>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</si>
  <si>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</si>
  <si>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</si>
  <si>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</si>
  <si>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</si>
  <si>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</si>
  <si>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</si>
  <si>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</si>
  <si>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</si>
  <si>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</si>
  <si>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</si>
  <si>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</si>
  <si>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</si>
  <si>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</si>
  <si>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</si>
  <si>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</si>
  <si>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</si>
  <si>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</si>
  <si>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</si>
  <si>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</si>
  <si>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</si>
  <si>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</si>
  <si>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</si>
  <si>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</si>
  <si>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</si>
  <si>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</si>
  <si>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</si>
  <si>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</si>
  <si>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</si>
  <si>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</si>
  <si>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</si>
  <si>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</si>
  <si>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</si>
  <si>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</si>
  <si>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</si>
  <si>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</si>
  <si>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</si>
  <si>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</si>
  <si>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</si>
  <si>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</si>
  <si>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</si>
  <si>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</si>
  <si>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</si>
  <si>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</si>
  <si>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</si>
  <si>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</si>
  <si>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</si>
  <si>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</si>
  <si>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</si>
  <si>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</si>
  <si>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</si>
  <si>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</si>
  <si>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</si>
  <si>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</si>
  <si>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</si>
  <si>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</si>
  <si>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</si>
  <si>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</si>
  <si>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</si>
  <si>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</si>
  <si>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</si>
  <si>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</si>
  <si>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</si>
  <si>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</si>
  <si>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</si>
  <si>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</si>
  <si>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</si>
  <si>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</si>
  <si>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</si>
  <si>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</si>
  <si>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</si>
  <si>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</si>
  <si>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</si>
  <si>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</si>
  <si>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</si>
  <si>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</si>
  <si>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</si>
  <si>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</si>
  <si>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</si>
  <si>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</si>
  <si>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</si>
  <si>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</si>
  <si>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</si>
  <si>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</si>
  <si>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</si>
  <si>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</si>
  <si>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</si>
  <si>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</si>
  <si>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</si>
  <si>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</si>
  <si>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</si>
  <si>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</si>
  <si>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</si>
  <si>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</si>
  <si>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</si>
  <si>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</si>
  <si>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</si>
  <si>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</si>
  <si>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</si>
  <si>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</si>
  <si>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</si>
  <si>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</si>
  <si>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</si>
  <si>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</si>
  <si>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</si>
  <si>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</si>
  <si>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</si>
  <si>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</si>
  <si>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</si>
  <si>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</si>
  <si>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</si>
  <si>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</si>
  <si>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</si>
  <si>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</si>
  <si>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</si>
  <si>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</si>
  <si>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</si>
  <si>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</si>
  <si>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</si>
  <si>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</si>
  <si>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</si>
  <si>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</si>
  <si>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</si>
  <si>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</si>
  <si>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</si>
  <si>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</si>
  <si>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</si>
  <si>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</si>
  <si>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</si>
  <si>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</si>
  <si>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</si>
  <si>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</si>
  <si>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</si>
  <si>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</si>
  <si>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</si>
  <si>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</si>
  <si>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</si>
  <si>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</si>
  <si>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</si>
  <si>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</si>
  <si>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</si>
  <si>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</si>
  <si>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</si>
  <si>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</si>
  <si>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</si>
  <si>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</si>
  <si>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</si>
  <si>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</si>
  <si>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</si>
  <si>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</si>
  <si>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</si>
  <si>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</si>
  <si>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</si>
  <si>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</si>
  <si>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</si>
  <si>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</si>
  <si>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</si>
  <si>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</si>
  <si>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</si>
  <si>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</si>
  <si>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</si>
  <si>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</si>
  <si>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</si>
  <si>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</si>
  <si>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</si>
  <si>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</si>
  <si>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</si>
  <si>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</si>
  <si>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</si>
  <si>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</si>
  <si>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</si>
  <si>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</si>
  <si>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</si>
  <si>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</si>
  <si>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</si>
  <si>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</si>
  <si>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</si>
  <si>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</si>
  <si>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</si>
  <si>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</si>
  <si>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</si>
  <si>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</si>
  <si>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</si>
  <si>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</si>
  <si>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</si>
  <si>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</si>
  <si>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</si>
  <si>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</si>
  <si>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</si>
  <si>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</si>
  <si>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</si>
  <si>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</si>
  <si>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</si>
  <si>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</si>
  <si>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</si>
  <si>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</si>
  <si>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</si>
  <si>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</si>
  <si>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</si>
  <si>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</si>
  <si>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</si>
  <si>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</si>
  <si>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</si>
  <si>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</si>
  <si>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</si>
  <si>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</si>
  <si>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</si>
  <si>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</si>
  <si>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</si>
  <si>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</si>
  <si>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</si>
  <si>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</si>
  <si>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</si>
  <si>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</si>
  <si>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</si>
  <si>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</si>
  <si>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</si>
  <si>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</si>
  <si>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</si>
  <si>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</si>
  <si>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</si>
  <si>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</si>
  <si>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</si>
  <si>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</si>
  <si>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</si>
  <si>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</si>
  <si>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</si>
  <si>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</si>
  <si>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</si>
  <si>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</si>
  <si>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</si>
  <si>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</si>
  <si>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</si>
  <si>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</si>
  <si>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</si>
  <si>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</si>
  <si>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</si>
  <si>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</si>
  <si>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</si>
  <si>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</si>
  <si>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</si>
  <si>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</si>
  <si>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</si>
  <si>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</si>
  <si>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</si>
  <si>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</si>
  <si>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</si>
  <si>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</si>
  <si>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</si>
  <si>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</si>
  <si>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</si>
  <si>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</si>
  <si>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</si>
  <si>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</si>
  <si>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</si>
  <si>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</si>
  <si>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</si>
  <si>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</si>
  <si>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</si>
  <si>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</si>
  <si>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</si>
  <si>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</si>
  <si>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</si>
  <si>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</si>
  <si>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</si>
  <si>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</si>
  <si>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</si>
  <si>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</si>
  <si>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</si>
  <si>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</si>
  <si>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</si>
  <si>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</si>
  <si>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</si>
  <si>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</si>
  <si>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</si>
  <si>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</si>
  <si>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</si>
  <si>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</si>
  <si>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</si>
  <si>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</si>
  <si>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</si>
  <si>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</si>
  <si>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</si>
  <si>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</si>
  <si>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</si>
  <si>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</si>
  <si>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</si>
  <si>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</si>
  <si>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</si>
  <si>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</si>
  <si>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</si>
  <si>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</si>
  <si>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</si>
  <si>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</si>
  <si>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</si>
  <si>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</si>
  <si>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</si>
  <si>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</si>
  <si>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</si>
  <si>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</si>
  <si>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</si>
  <si>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</si>
  <si>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</si>
  <si>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</si>
  <si>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</si>
  <si>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</si>
  <si>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</si>
  <si>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</si>
  <si>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</si>
  <si>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</si>
  <si>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</si>
  <si>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</si>
  <si>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</si>
  <si>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</si>
  <si>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</si>
  <si>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</si>
  <si>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</si>
  <si>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</si>
  <si>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</si>
  <si>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</si>
  <si>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</si>
  <si>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</si>
  <si>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</si>
  <si>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</si>
  <si>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</si>
  <si>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</si>
  <si>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</si>
  <si>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</si>
  <si>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</si>
  <si>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</si>
  <si>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</si>
  <si>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</si>
  <si>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</si>
  <si>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</si>
  <si>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</si>
  <si>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</si>
  <si>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</si>
  <si>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</si>
  <si>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</si>
  <si>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</si>
  <si>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</si>
  <si>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</si>
  <si>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</si>
  <si>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</si>
  <si>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</si>
  <si>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</si>
  <si>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</si>
  <si>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</si>
  <si>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</si>
  <si>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</si>
  <si>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</si>
  <si>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</si>
  <si>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</si>
  <si>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</si>
  <si>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</si>
  <si>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</si>
  <si>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</si>
  <si>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</si>
  <si>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</si>
  <si>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</si>
  <si>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</si>
  <si>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</si>
  <si>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</si>
  <si>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</si>
  <si>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</si>
  <si>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</si>
  <si>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</si>
  <si>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</si>
  <si>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</si>
  <si>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</si>
  <si>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</si>
  <si>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</si>
  <si>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</si>
  <si>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</si>
  <si>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</si>
  <si>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</si>
  <si>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</si>
  <si>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</si>
  <si>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</si>
  <si>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</si>
  <si>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</si>
  <si>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</si>
  <si>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</si>
  <si>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</si>
  <si>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</si>
  <si>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</si>
  <si>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</si>
  <si>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</si>
  <si>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</si>
  <si>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</si>
  <si>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</si>
  <si>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</si>
  <si>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</si>
  <si>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</si>
  <si>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</si>
  <si>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</si>
  <si>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</si>
  <si>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</si>
  <si>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</si>
  <si>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</si>
  <si>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</si>
  <si>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</si>
  <si>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</si>
  <si>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</si>
  <si>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</si>
  <si>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</si>
  <si>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</si>
  <si>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</si>
  <si>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</si>
  <si>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</si>
  <si>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</si>
  <si>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</si>
  <si>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</si>
  <si>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</si>
  <si>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</si>
  <si>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</si>
  <si>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</si>
  <si>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</si>
  <si>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</si>
  <si>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</si>
  <si>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</si>
  <si>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</si>
  <si>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</si>
  <si>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</si>
  <si>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</si>
  <si>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</si>
  <si>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</si>
  <si>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</si>
  <si>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</si>
  <si>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</si>
  <si>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</si>
  <si>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</si>
  <si>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</si>
  <si>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</si>
  <si>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</si>
  <si>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</si>
  <si>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</si>
  <si>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</si>
  <si>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</si>
  <si>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</si>
  <si>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</si>
  <si>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</si>
  <si>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</si>
  <si>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</si>
  <si>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</si>
  <si>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</si>
  <si>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</si>
  <si>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</si>
  <si>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</si>
  <si>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</si>
  <si>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</si>
  <si>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</si>
  <si>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</si>
  <si>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</si>
  <si>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</si>
  <si>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</si>
  <si>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</si>
  <si>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</si>
  <si>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</si>
  <si>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</si>
  <si>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</si>
  <si>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</si>
  <si>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</si>
  <si>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</si>
  <si>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</si>
  <si>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</si>
  <si>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</si>
  <si>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</si>
  <si>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</si>
  <si>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</si>
  <si>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</si>
  <si>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</si>
  <si>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</si>
  <si>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</si>
  <si>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</si>
  <si>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</si>
  <si>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</si>
  <si>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</si>
  <si>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</si>
  <si>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</si>
  <si>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</si>
  <si>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</si>
  <si>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</si>
  <si>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</si>
  <si>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</si>
  <si>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</si>
  <si>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</si>
  <si>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</si>
  <si>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</si>
  <si>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</si>
  <si>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</si>
  <si>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</si>
  <si>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</si>
  <si>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</si>
  <si>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</si>
  <si>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</si>
  <si>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</si>
  <si>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</si>
  <si>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</si>
  <si>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</si>
  <si>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</si>
  <si>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</si>
  <si>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</si>
  <si>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</si>
  <si>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</si>
  <si>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</si>
  <si>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</si>
  <si>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</si>
  <si>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</si>
  <si>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</si>
  <si>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</si>
  <si>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</si>
  <si>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</si>
  <si>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</si>
  <si>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</si>
  <si>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</si>
  <si>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</si>
  <si>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</si>
  <si>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</si>
  <si>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</si>
  <si>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</si>
  <si>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</si>
  <si>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</si>
  <si>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</si>
  <si>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</si>
  <si>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</si>
  <si>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</si>
  <si>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</si>
  <si>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</si>
  <si>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</si>
  <si>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</si>
  <si>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</si>
  <si>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</si>
  <si>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</si>
  <si>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</si>
  <si>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</si>
  <si>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</si>
  <si>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</si>
  <si>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</si>
  <si>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</si>
  <si>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</si>
  <si>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</si>
  <si>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</si>
  <si>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</si>
  <si>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</si>
  <si>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</si>
  <si>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</si>
  <si>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</si>
  <si>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</si>
  <si>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</si>
  <si>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</si>
  <si>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</si>
  <si>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</si>
  <si>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</si>
  <si>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</si>
  <si>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</si>
  <si>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</si>
  <si>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</si>
  <si>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</si>
  <si>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</si>
  <si>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</si>
  <si>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</si>
  <si>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</si>
  <si>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</si>
  <si>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</si>
  <si>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</si>
  <si>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</si>
  <si>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</si>
  <si>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</si>
  <si>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</si>
  <si>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</si>
  <si>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</si>
  <si>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</si>
  <si>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</si>
  <si>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</si>
  <si>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</si>
  <si>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</si>
  <si>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</si>
  <si>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</si>
  <si>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</si>
  <si>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</si>
  <si>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</si>
  <si>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</si>
  <si>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</si>
  <si>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</si>
  <si>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</si>
  <si>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</si>
  <si>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</si>
  <si>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</si>
  <si>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</si>
  <si>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</si>
  <si>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</si>
  <si>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</si>
  <si>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</si>
  <si>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</si>
  <si>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</si>
  <si>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</si>
  <si>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</si>
  <si>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</si>
  <si>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</si>
  <si>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</si>
  <si>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</si>
  <si>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</si>
  <si>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</si>
  <si>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</si>
  <si>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</si>
  <si>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</si>
  <si>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</si>
  <si>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</si>
  <si>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</si>
  <si>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</si>
  <si>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</si>
  <si>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</si>
  <si>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</si>
  <si>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</si>
  <si>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</si>
  <si>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</si>
  <si>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</si>
  <si>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</si>
  <si>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</si>
  <si>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</si>
  <si>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</si>
  <si>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</si>
  <si>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</si>
  <si>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</si>
  <si>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</si>
  <si>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</si>
  <si>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</si>
  <si>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</si>
  <si>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</si>
  <si>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</si>
  <si>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</si>
  <si>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</si>
  <si>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</si>
  <si>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</si>
  <si>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</si>
  <si>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</si>
  <si>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</si>
  <si>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</si>
  <si>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</si>
  <si>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</si>
  <si>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</si>
  <si>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</si>
  <si>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</si>
  <si>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</si>
  <si>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</si>
  <si>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</si>
  <si>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</si>
  <si>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</si>
  <si>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</si>
  <si>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</si>
  <si>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</si>
  <si>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</si>
  <si>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</si>
  <si>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</si>
  <si>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</si>
  <si>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</si>
  <si>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</si>
  <si>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</si>
  <si>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</si>
  <si>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</si>
  <si>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</si>
  <si>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</si>
  <si>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</si>
  <si>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</si>
  <si>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</si>
  <si>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</si>
  <si>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</si>
  <si>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</si>
  <si>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</si>
  <si>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</si>
  <si>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</si>
  <si>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</si>
  <si>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</si>
  <si>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</si>
  <si>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</si>
  <si>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</si>
  <si>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</si>
  <si>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</si>
  <si>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</si>
  <si>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</si>
  <si>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</si>
  <si>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</si>
  <si>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</si>
  <si>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</si>
  <si>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</si>
  <si>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</si>
  <si>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</si>
  <si>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</si>
  <si>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</si>
  <si>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</si>
  <si>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</si>
  <si>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</si>
  <si>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</si>
  <si>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</si>
  <si>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</si>
  <si>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</si>
  <si>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</si>
  <si>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</si>
  <si>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</si>
  <si>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</si>
  <si>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</si>
  <si>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</si>
  <si>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</si>
  <si>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</si>
  <si>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</si>
  <si>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</si>
  <si>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</si>
  <si>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</si>
  <si>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</si>
  <si>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</si>
  <si>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</si>
  <si>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</si>
  <si>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</si>
  <si>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</si>
  <si>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</si>
  <si>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</si>
  <si>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</si>
  <si>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</si>
  <si>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</si>
  <si>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</si>
  <si>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</si>
  <si>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</si>
  <si>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</si>
  <si>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</si>
  <si>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</si>
  <si>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</si>
  <si>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</si>
  <si>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</si>
  <si>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</si>
  <si>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</si>
  <si>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</si>
  <si>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</si>
  <si>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</si>
  <si>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</si>
  <si>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</si>
  <si>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</si>
  <si>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</si>
  <si>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</si>
  <si>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</si>
  <si>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</si>
  <si>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</si>
  <si>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</si>
  <si>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</si>
  <si>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</si>
  <si>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</si>
  <si>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</si>
  <si>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</si>
  <si>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</si>
  <si>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</si>
  <si>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</si>
  <si>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</si>
  <si>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</si>
  <si>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</si>
  <si>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</si>
  <si>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</si>
  <si>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</si>
  <si>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</si>
  <si>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</si>
  <si>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</si>
  <si>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</si>
  <si>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</si>
  <si>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</si>
  <si>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</si>
  <si>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</si>
  <si>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</si>
  <si>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</si>
  <si>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</si>
  <si>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</si>
  <si>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</si>
  <si>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</si>
  <si>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</si>
  <si>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</si>
  <si>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</si>
  <si>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</si>
  <si>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</si>
  <si>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</si>
  <si>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</si>
  <si>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</si>
  <si>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</si>
  <si>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</si>
  <si>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</si>
  <si>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</si>
  <si>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</si>
  <si>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</si>
  <si>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</si>
  <si>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</si>
  <si>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</si>
  <si>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</si>
  <si>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</si>
  <si>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</si>
  <si>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</si>
  <si>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</si>
  <si>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</si>
  <si>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</si>
  <si>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</si>
  <si>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</si>
  <si>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</si>
  <si>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</si>
  <si>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</si>
  <si>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</si>
  <si>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</si>
  <si>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</si>
  <si>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</si>
  <si>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</si>
  <si>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</si>
  <si>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</si>
  <si>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</si>
  <si>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</si>
  <si>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</si>
  <si>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</si>
  <si>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</si>
  <si>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</si>
  <si>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</si>
  <si>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</si>
  <si>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</si>
  <si>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</si>
  <si>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</si>
  <si>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</si>
  <si>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</si>
  <si>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</si>
  <si>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</si>
  <si>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</si>
  <si>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</si>
  <si>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</si>
  <si>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</si>
  <si>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</si>
  <si>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</si>
  <si>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</si>
  <si>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</si>
  <si>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</si>
  <si>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</si>
  <si>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</si>
  <si>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</si>
  <si>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</si>
  <si>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</si>
  <si>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</si>
  <si>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</si>
  <si>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</si>
  <si>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</si>
  <si>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</si>
  <si>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</si>
  <si>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</si>
  <si>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</si>
  <si>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</si>
  <si>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</si>
  <si>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</si>
  <si>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</si>
  <si>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</si>
  <si>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</si>
  <si>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</si>
  <si>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</si>
  <si>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</si>
  <si>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</si>
  <si>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</si>
  <si>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</si>
  <si>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</si>
  <si>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</si>
  <si>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</si>
  <si>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</si>
  <si>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</si>
  <si>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</si>
  <si>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</si>
  <si>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</si>
  <si>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</si>
  <si>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</si>
  <si>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</si>
  <si>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</si>
  <si>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</si>
  <si>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</si>
  <si>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</si>
  <si>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</si>
  <si>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</si>
  <si>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</si>
  <si>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</si>
  <si>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</si>
  <si>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</si>
  <si>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</si>
  <si>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</si>
  <si>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</si>
  <si>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</si>
  <si>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</si>
  <si>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</si>
  <si>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</si>
  <si>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</si>
  <si>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</si>
  <si>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</si>
  <si>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</si>
  <si>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</si>
  <si>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</si>
  <si>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</si>
  <si>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</si>
  <si>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</si>
  <si>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</si>
  <si>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</si>
  <si>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</si>
  <si>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</si>
  <si>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</si>
  <si>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</si>
  <si>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</si>
  <si>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</si>
  <si>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</si>
  <si>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</si>
  <si>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</si>
  <si>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</si>
  <si>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</si>
  <si>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</si>
  <si>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</si>
  <si>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</si>
  <si>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</si>
  <si>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</si>
  <si>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</si>
  <si>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</si>
  <si>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</si>
  <si>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</si>
  <si>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</si>
  <si>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</si>
  <si>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</si>
  <si>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</si>
  <si>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</si>
  <si>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</si>
  <si>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</si>
  <si>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</si>
  <si>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</si>
  <si>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</si>
  <si>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</si>
  <si>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</si>
  <si>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</si>
  <si>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</si>
  <si>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</si>
  <si>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</si>
  <si>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</si>
  <si>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</si>
  <si>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</si>
  <si>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</si>
  <si>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</si>
  <si>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</si>
  <si>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</si>
  <si>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</si>
  <si>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</si>
  <si>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</si>
  <si>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</si>
  <si>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</si>
  <si>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</si>
  <si>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</si>
  <si>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</si>
  <si>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</si>
  <si>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</si>
  <si>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</si>
  <si>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</si>
  <si>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</si>
  <si>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</si>
  <si>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</si>
  <si>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</si>
  <si>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</si>
  <si>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</si>
  <si>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</si>
  <si>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</si>
  <si>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</si>
  <si>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</si>
  <si>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</si>
  <si>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</si>
  <si>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</si>
  <si>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</si>
  <si>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</si>
  <si>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</si>
  <si>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</si>
  <si>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</si>
  <si>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</si>
  <si>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</si>
  <si>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</si>
  <si>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</si>
  <si>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</si>
  <si>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</si>
  <si>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</si>
  <si>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</si>
  <si>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</si>
  <si>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</si>
  <si>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</si>
  <si>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</si>
  <si>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</si>
  <si>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</si>
  <si>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</si>
  <si>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</si>
  <si>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</si>
  <si>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</si>
  <si>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</si>
  <si>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</si>
  <si>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</si>
  <si>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</si>
  <si>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</si>
  <si>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</si>
  <si>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</si>
  <si>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</si>
  <si>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</si>
  <si>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</si>
  <si>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</si>
  <si>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</si>
  <si>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</si>
  <si>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</si>
  <si>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</si>
  <si>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</si>
  <si>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</si>
  <si>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</si>
  <si>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</si>
  <si>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</si>
  <si>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</si>
  <si>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</si>
  <si>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</si>
  <si>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</si>
  <si>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</si>
  <si>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</si>
  <si>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</si>
  <si>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</si>
  <si>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</si>
  <si>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</si>
  <si>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</si>
  <si>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</si>
  <si>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</si>
  <si>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</si>
  <si>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</si>
  <si>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</si>
  <si>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</si>
  <si>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</si>
  <si>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</si>
  <si>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</si>
  <si>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</si>
  <si>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</si>
  <si>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</si>
  <si>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</si>
  <si>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</si>
  <si>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</si>
  <si>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</si>
  <si>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</si>
  <si>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</si>
  <si>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</si>
  <si>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</si>
  <si>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</si>
  <si>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</si>
  <si>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</si>
  <si>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</si>
  <si>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</si>
  <si>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</si>
  <si>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</si>
  <si>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</si>
  <si>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</si>
  <si>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</si>
  <si>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</si>
  <si>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</si>
  <si>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</si>
  <si>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</si>
  <si>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</si>
  <si>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</si>
  <si>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</si>
  <si>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</si>
  <si>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</si>
  <si>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</si>
  <si>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</si>
  <si>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</si>
  <si>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</si>
  <si>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</si>
  <si>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</si>
  <si>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</si>
  <si>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</si>
  <si>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</si>
  <si>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</si>
  <si>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</si>
  <si>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</si>
  <si>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</si>
  <si>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</si>
  <si>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</si>
  <si>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</si>
  <si>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</si>
  <si>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</si>
  <si>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</si>
  <si>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</si>
  <si>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</si>
  <si>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</si>
  <si>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</si>
  <si>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</si>
  <si>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</si>
  <si>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</si>
  <si>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</si>
  <si>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</si>
  <si>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</si>
  <si>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</si>
  <si>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</si>
  <si>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</si>
  <si>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</si>
  <si>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</si>
  <si>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</si>
  <si>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</si>
  <si>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</si>
  <si>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</si>
  <si>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</si>
  <si>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</si>
  <si>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</si>
  <si>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</si>
  <si>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</si>
  <si>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</si>
  <si>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</si>
  <si>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</si>
  <si>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</si>
  <si>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</si>
  <si>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</si>
  <si>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</si>
  <si>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</si>
  <si>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</si>
  <si>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</si>
  <si>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</si>
  <si>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</si>
  <si>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</si>
  <si>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</si>
  <si>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</si>
  <si>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</si>
  <si>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</si>
  <si>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</si>
  <si>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</si>
  <si>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</si>
  <si>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</si>
  <si>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</si>
  <si>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</si>
  <si>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</si>
  <si>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</si>
  <si>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</si>
  <si>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</si>
  <si>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</si>
  <si>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</si>
  <si>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</si>
  <si>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</si>
  <si>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</si>
  <si>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</si>
  <si>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</si>
  <si>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</si>
  <si>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</si>
  <si>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</si>
  <si>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</si>
  <si>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</si>
  <si>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</si>
  <si>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</si>
  <si>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</si>
  <si>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</si>
  <si>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</si>
  <si>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</si>
  <si>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</si>
  <si>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</si>
  <si>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</si>
  <si>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</si>
  <si>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</si>
  <si>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</si>
  <si>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</si>
  <si>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</si>
  <si>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</si>
  <si>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</si>
  <si>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</si>
  <si>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</si>
  <si>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</si>
  <si>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</si>
  <si>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</si>
  <si>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</si>
  <si>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</si>
  <si>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</si>
  <si>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</si>
  <si>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</si>
  <si>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</si>
  <si>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</si>
  <si>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</si>
  <si>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</si>
  <si>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</si>
  <si>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</si>
  <si>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</si>
  <si>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</si>
  <si>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</si>
  <si>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</si>
  <si>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</si>
  <si>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</si>
  <si>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</si>
  <si>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</si>
  <si>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</si>
  <si>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</si>
  <si>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</si>
  <si>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</si>
  <si>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</si>
  <si>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</si>
  <si>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</si>
  <si>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</si>
  <si>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</si>
  <si>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</si>
  <si>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</si>
  <si>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</si>
  <si>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</si>
  <si>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</si>
  <si>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</si>
  <si>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</si>
  <si>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</si>
  <si>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</si>
  <si>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</si>
  <si>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</si>
  <si>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</si>
  <si>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</si>
  <si>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</si>
  <si>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</si>
  <si>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</si>
  <si>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</si>
  <si>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</si>
  <si>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</si>
  <si>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</si>
  <si>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</si>
  <si>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</si>
  <si>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</si>
  <si>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</si>
  <si>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</si>
  <si>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</si>
  <si>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</si>
  <si>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</si>
  <si>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</si>
  <si>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</si>
  <si>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</si>
  <si>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</si>
  <si>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</si>
  <si>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</si>
  <si>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</si>
  <si>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</si>
  <si>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</si>
  <si>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</si>
  <si>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</si>
  <si>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</si>
  <si>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</si>
  <si>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</si>
  <si>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</si>
  <si>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</si>
  <si>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</si>
  <si>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</si>
  <si>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</si>
  <si>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</si>
  <si>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</si>
  <si>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</si>
  <si>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</si>
  <si>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</si>
  <si>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</si>
  <si>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</si>
  <si>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</si>
  <si>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</si>
  <si>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</si>
  <si>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</si>
  <si>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</si>
  <si>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</si>
  <si>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</si>
  <si>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</si>
  <si>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</si>
  <si>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</si>
  <si>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</si>
  <si>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</si>
  <si>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</si>
  <si>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</si>
  <si>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</si>
  <si>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</si>
  <si>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</si>
  <si>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</si>
  <si>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</si>
  <si>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</si>
  <si>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</si>
  <si>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</si>
  <si>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</si>
  <si>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</si>
  <si>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</si>
  <si>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</si>
  <si>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</si>
  <si>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</si>
  <si>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</si>
  <si>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</si>
  <si>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</si>
  <si>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</si>
  <si>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</si>
  <si>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</si>
  <si>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</si>
  <si>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</si>
  <si>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</si>
  <si>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</si>
  <si>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</si>
  <si>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</si>
  <si>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</si>
  <si>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</si>
  <si>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</si>
  <si>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</si>
  <si>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</si>
  <si>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</si>
  <si>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</si>
  <si>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</si>
  <si>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</si>
  <si>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</si>
  <si>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</si>
  <si>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</si>
  <si>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</si>
  <si>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</si>
  <si>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</si>
  <si>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</si>
  <si>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</si>
  <si>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</si>
  <si>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</si>
  <si>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</si>
  <si>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</si>
  <si>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</si>
  <si>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</si>
  <si>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</si>
  <si>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</si>
  <si>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</si>
  <si>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</si>
  <si>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</si>
  <si>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</si>
  <si>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</si>
  <si>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</si>
  <si>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</si>
  <si>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</si>
  <si>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</si>
  <si>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</si>
  <si>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</si>
  <si>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</si>
  <si>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</si>
  <si>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</si>
  <si>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</si>
  <si>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</si>
  <si>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</si>
  <si>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</si>
  <si>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</si>
  <si>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</si>
  <si>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</si>
  <si>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</si>
  <si>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</si>
  <si>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</si>
  <si>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</si>
  <si>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</si>
  <si>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</si>
  <si>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</si>
  <si>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</si>
  <si>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</si>
  <si>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</si>
  <si>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</si>
  <si>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</si>
  <si>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</si>
  <si>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</si>
  <si>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</si>
  <si>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</si>
  <si>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</si>
  <si>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</si>
  <si>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</si>
  <si>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</si>
  <si>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</si>
  <si>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</si>
  <si>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</si>
  <si>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</si>
  <si>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</si>
  <si>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</si>
  <si>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</si>
  <si>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</si>
  <si>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</si>
  <si>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</si>
  <si>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</si>
  <si>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</si>
  <si>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</si>
  <si>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</si>
  <si>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</si>
  <si>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</si>
  <si>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</si>
  <si>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</si>
  <si>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</si>
  <si>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</si>
  <si>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</si>
  <si>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</si>
  <si>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</si>
  <si>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</si>
  <si>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</si>
  <si>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</si>
  <si>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</si>
  <si>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</si>
  <si>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</si>
  <si>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</si>
  <si>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</si>
  <si>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</si>
  <si>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</si>
  <si>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</si>
  <si>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</si>
  <si>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</si>
  <si>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</si>
  <si>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</si>
  <si>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</si>
  <si>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</si>
  <si>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</si>
  <si>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</si>
  <si>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</si>
  <si>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</si>
  <si>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</si>
  <si>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</si>
  <si>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</si>
  <si>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</si>
  <si>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</si>
  <si>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</si>
  <si>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</si>
  <si>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</si>
  <si>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</si>
  <si>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</si>
  <si>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</si>
  <si>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</si>
  <si>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</si>
  <si>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</si>
  <si>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</si>
  <si>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</si>
  <si>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</si>
  <si>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</si>
  <si>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</si>
  <si>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</si>
  <si>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</si>
  <si>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</si>
  <si>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</si>
  <si>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</si>
  <si>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</si>
  <si>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</si>
  <si>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</si>
  <si>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</si>
  <si>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</si>
  <si>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</si>
  <si>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</si>
  <si>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</si>
  <si>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</si>
  <si>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</si>
  <si>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</si>
  <si>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</si>
  <si>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</si>
  <si>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</si>
  <si>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</si>
  <si>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</si>
  <si>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</si>
  <si>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</si>
  <si>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</si>
  <si>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</si>
  <si>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</si>
  <si>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</si>
  <si>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</si>
  <si>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</si>
  <si>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</si>
  <si>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</si>
  <si>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</si>
  <si>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</si>
  <si>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</si>
  <si>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</si>
  <si>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</si>
  <si>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</si>
  <si>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</si>
  <si>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</si>
  <si>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</si>
  <si>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</si>
  <si>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</si>
  <si>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</si>
  <si>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</si>
  <si>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</si>
  <si>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</si>
  <si>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</si>
  <si>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</si>
  <si>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</si>
  <si>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</si>
  <si>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</si>
  <si>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</si>
  <si>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</si>
  <si>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</si>
  <si>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</si>
  <si>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</si>
  <si>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</si>
  <si>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</si>
  <si>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</si>
  <si>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</si>
  <si>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</si>
  <si>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</si>
  <si>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</si>
  <si>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</si>
  <si>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</si>
  <si>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</si>
  <si>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</si>
  <si>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</si>
  <si>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</si>
  <si>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</si>
  <si>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</si>
  <si>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</si>
  <si>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</si>
  <si>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</si>
  <si>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</si>
  <si>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</si>
  <si>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</si>
  <si>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</si>
  <si>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</si>
  <si>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</si>
  <si>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</si>
  <si>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</si>
  <si>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</si>
  <si>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</si>
  <si>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</si>
  <si>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</si>
  <si>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</si>
  <si>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</si>
  <si>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</si>
  <si>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</si>
  <si>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</si>
  <si>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</si>
  <si>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</si>
  <si>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</si>
  <si>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</si>
  <si>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</si>
  <si>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</si>
  <si>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</si>
  <si>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</si>
  <si>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</si>
  <si>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</si>
  <si>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</si>
  <si>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</si>
  <si>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</si>
  <si>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</si>
  <si>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</si>
  <si>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</si>
  <si>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</si>
  <si>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</si>
  <si>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</si>
  <si>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</si>
  <si>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</si>
  <si>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</si>
  <si>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</si>
  <si>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</si>
  <si>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</si>
  <si>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</si>
  <si>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</si>
  <si>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</si>
  <si>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</si>
  <si>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</si>
  <si>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</si>
  <si>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</si>
  <si>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</si>
  <si>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</si>
  <si>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</si>
  <si>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</si>
  <si>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</si>
  <si>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</si>
  <si>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</si>
  <si>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</si>
  <si>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</si>
  <si>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</si>
  <si>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</si>
  <si>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</si>
  <si>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</si>
  <si>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</si>
  <si>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</si>
  <si>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</si>
  <si>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</si>
  <si>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</si>
  <si>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</si>
  <si>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</si>
  <si>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</si>
  <si>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</si>
  <si>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</si>
  <si>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</si>
  <si>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</si>
  <si>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</si>
  <si>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</si>
  <si>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</si>
  <si>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</si>
  <si>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</si>
  <si>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</si>
  <si>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</si>
  <si>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</si>
  <si>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</si>
  <si>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</si>
  <si>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</si>
  <si>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</si>
  <si>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</si>
  <si>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</si>
  <si>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</si>
  <si>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</si>
  <si>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</si>
  <si>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</si>
  <si>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</si>
  <si>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</si>
  <si>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</si>
  <si>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</si>
  <si>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</si>
  <si>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</si>
  <si>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</si>
  <si>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</si>
  <si>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</si>
  <si>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</si>
  <si>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</si>
  <si>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</si>
  <si>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</si>
  <si>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</si>
  <si>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</si>
  <si>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</si>
  <si>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</si>
  <si>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</si>
  <si>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</si>
  <si>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</si>
  <si>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</si>
  <si>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</si>
  <si>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</si>
  <si>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</si>
  <si>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</si>
  <si>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</si>
  <si>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</si>
  <si>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</si>
  <si>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</si>
  <si>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</si>
  <si>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</si>
  <si>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</si>
  <si>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</si>
  <si>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</si>
  <si>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</si>
  <si>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</si>
  <si>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</si>
  <si>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</si>
  <si>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</si>
  <si>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</si>
  <si>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</si>
  <si>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</si>
  <si>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</si>
  <si>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</si>
  <si>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</si>
  <si>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</si>
  <si>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</si>
  <si>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</si>
  <si>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</si>
  <si>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</si>
  <si>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</si>
  <si>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</si>
  <si>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</si>
  <si>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</si>
  <si>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</si>
  <si>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</si>
  <si>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</si>
  <si>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</si>
  <si>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</si>
  <si>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</si>
  <si>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</si>
  <si>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</si>
  <si>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</si>
  <si>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</si>
  <si>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</si>
  <si>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</si>
  <si>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</si>
  <si>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</si>
  <si>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</si>
  <si>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</si>
  <si>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</si>
  <si>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</si>
  <si>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</si>
  <si>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</si>
  <si>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</si>
  <si>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</si>
  <si>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</si>
  <si>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</si>
  <si>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</si>
  <si>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</si>
  <si>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</si>
  <si>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</si>
  <si>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</si>
  <si>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</si>
  <si>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</si>
  <si>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</si>
  <si>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</si>
  <si>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</si>
  <si>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</si>
  <si>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</si>
  <si>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</si>
  <si>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</si>
  <si>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</si>
  <si>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</si>
  <si>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</si>
  <si>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</si>
  <si>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</si>
  <si>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</si>
  <si>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</si>
  <si>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</si>
  <si>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</si>
  <si>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</si>
  <si>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</si>
  <si>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</si>
  <si>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</si>
  <si>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</si>
  <si>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</si>
  <si>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</si>
  <si>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</si>
  <si>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</si>
  <si>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</si>
  <si>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</si>
  <si>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</si>
  <si>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</si>
  <si>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</si>
  <si>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</si>
  <si>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</si>
  <si>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</si>
  <si>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</si>
  <si>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</si>
  <si>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</si>
  <si>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</si>
  <si>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</si>
  <si>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</si>
  <si>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</si>
  <si>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</si>
  <si>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</si>
  <si>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</si>
  <si>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</si>
  <si>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</si>
  <si>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</si>
  <si>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</si>
  <si>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</si>
  <si>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</si>
  <si>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</si>
  <si>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</si>
  <si>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</si>
  <si>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</si>
  <si>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</si>
  <si>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</si>
  <si>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</si>
  <si>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</si>
  <si>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</si>
  <si>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</si>
  <si>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</si>
  <si>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</si>
  <si>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</si>
  <si>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</si>
  <si>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</si>
  <si>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</si>
  <si>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</si>
  <si>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</si>
  <si>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</si>
  <si>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</si>
  <si>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</si>
  <si>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</si>
  <si>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</si>
  <si>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</si>
  <si>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</si>
  <si>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</si>
  <si>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</si>
  <si>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</si>
  <si>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</si>
  <si>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</si>
  <si>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</si>
  <si>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</si>
  <si>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</si>
  <si>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</si>
  <si>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</si>
  <si>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</si>
  <si>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</si>
  <si>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</si>
  <si>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</si>
  <si>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</si>
  <si>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</si>
  <si>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</si>
  <si>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</si>
  <si>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</si>
  <si>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</si>
  <si>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</si>
  <si>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</si>
  <si>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</si>
  <si>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</si>
  <si>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</si>
  <si>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</si>
  <si>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</si>
  <si>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% Funded </t>
  </si>
  <si>
    <t>Average Donoation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</si>
  <si>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</si>
  <si>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</si>
  <si>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</si>
  <si>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</si>
  <si>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</si>
  <si>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</si>
  <si>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</si>
  <si>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</si>
  <si>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</si>
  <si>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</si>
  <si>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</si>
  <si>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</si>
  <si>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</si>
  <si>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</si>
  <si>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</si>
  <si>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</si>
  <si>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</si>
  <si>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</si>
  <si>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</si>
  <si>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</si>
  <si>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</si>
  <si>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</si>
  <si>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</si>
  <si>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</si>
  <si>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</si>
  <si>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</si>
  <si>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</si>
  <si>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</si>
  <si>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</si>
  <si>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</si>
  <si>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</si>
  <si>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</si>
  <si>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</si>
  <si>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</si>
  <si>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</si>
  <si>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</si>
  <si>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</si>
  <si>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</si>
  <si>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</si>
  <si>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</si>
  <si>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</si>
  <si>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</si>
  <si>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</si>
  <si>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</si>
  <si>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</si>
  <si>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</si>
  <si>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</si>
  <si>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</si>
  <si>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</si>
  <si>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</si>
  <si>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</si>
  <si>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</si>
  <si>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</si>
  <si>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</si>
  <si>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</si>
  <si>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</si>
  <si>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</si>
  <si>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</si>
  <si>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</si>
  <si>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</si>
  <si>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</si>
  <si>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</si>
  <si>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</si>
  <si>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</si>
  <si>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</si>
  <si>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</si>
  <si>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</si>
  <si>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</si>
  <si>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</si>
  <si>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</si>
  <si>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</si>
  <si>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</si>
  <si>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</si>
  <si>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</si>
  <si>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</si>
  <si>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</si>
  <si>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</si>
  <si>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</si>
  <si>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</si>
  <si>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</si>
  <si>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1000 to 4999</t>
  </si>
  <si>
    <t>10000 to 14999</t>
  </si>
  <si>
    <t xml:space="preserve">5000 to 9999 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</si>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</sst>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 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9F-429F-9401-056BF0AF0D6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 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9F-429F-9401-056BF0AF0D6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 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9F-429F-9401-056BF0AF0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1679008"/>
        <c:axId val="10317052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 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79F-429F-9401-056BF0AF0D6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 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79F-429F-9401-056BF0AF0D6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 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79F-429F-9401-056BF0AF0D6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 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79F-429F-9401-056BF0AF0D62}"/>
                  </c:ext>
                </c:extLst>
              </c15:ser>
            </c15:filteredLineSeries>
          </c:ext>
        </c:extLst>
      </c:lineChart>
      <c:catAx>
        <c:axId val="103167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705216"/>
        <c:crosses val="autoZero"/>
        <c:auto val="1"/>
        <c:lblAlgn val="ctr"/>
        <c:lblOffset val="100"/>
        <c:noMultiLvlLbl val="0"/>
      </c:catAx>
      <c:valAx>
        <c:axId val="103170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67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D-4E5A-A760-2BEE9DF2B25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FD-4E5A-A760-2BEE9DF2B25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FD-4E5A-A760-2BEE9DF2B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957472"/>
        <c:axId val="329959968"/>
      </c:lineChart>
      <c:catAx>
        <c:axId val="32995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59968"/>
        <c:crosses val="autoZero"/>
        <c:auto val="1"/>
        <c:lblAlgn val="ctr"/>
        <c:lblOffset val="100"/>
        <c:noMultiLvlLbl val="0"/>
      </c:catAx>
      <c:valAx>
        <c:axId val="32995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5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09C97F8-DAD4-419B-AC4B-DB0DE9288B9F}">
  <sheetPr codeName="Chart2"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94615" cy="630115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7BBA54-9105-4940-93DF-ED994C4827B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11</xdr:row>
      <xdr:rowOff>166687</xdr:rowOff>
    </xdr:from>
    <xdr:to>
      <xdr:col>19</xdr:col>
      <xdr:colOff>238124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94A995-CAA0-44DE-8074-71B7AB21A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vlin, John-Paul" refreshedDate="44369.691717708331" createdVersion="7" refreshedVersion="7" minRefreshableVersion="3" recordCount="4114" xr:uid="{33A9990A-2FB0-4ADC-A5F4-84D58D66BDE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 " numFmtId="0">
      <sharedItems containsSemiMixedTypes="0" containsString="0" containsNumber="1" containsInteger="1" minValue="0" maxValue="2260300"/>
    </cacheField>
    <cacheField name="Average Dono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CEADBA-F6A2-40CB-A92E-4E6D7EF3F5D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M1" zoomScale="55" zoomScaleNormal="55" workbookViewId="0">
      <selection activeCell="U522" sqref="U52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4.28515625" customWidth="1"/>
    <col min="16" max="16" width="15.7109375" customWidth="1"/>
    <col min="17" max="17" width="41.140625" customWidth="1"/>
    <col min="18" max="18" width="20" customWidth="1"/>
    <col min="19" max="19" width="23.42578125" style="12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1" t="s">
        <v>8365</v>
      </c>
      <c r="T1" s="13" t="s">
        <v>8366</v>
      </c>
      <c r="U1" s="13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T4115" xr:uid="{03E58084-59F2-4D45-8647-E7690E739470}"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7875F-CCB9-4707-B0B0-E8FBB18F896D}">
  <sheetPr codeName="Sheet3"/>
  <dimension ref="A1:Q13"/>
  <sheetViews>
    <sheetView tabSelected="1" workbookViewId="0">
      <selection activeCell="B4" sqref="B4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6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7" x14ac:dyDescent="0.25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8387</v>
      </c>
      <c r="H1" s="13" t="s">
        <v>8386</v>
      </c>
    </row>
    <row r="2" spans="1:17" x14ac:dyDescent="0.25">
      <c r="A2" t="s">
        <v>8399</v>
      </c>
      <c r="B2">
        <f>COUNTIFS(Kickstarter!$D$2:$D$4115,"&lt;1000", Kickstarter!$F$2:$F$4115,"successful",Kickstarter!$R$2:$R$4115, "plays")</f>
        <v>141</v>
      </c>
      <c r="C2">
        <f>COUNTIFS(Kickstarter!$D$2:$D$4115,"&lt;1000", Kickstarter!$F$2:$F$4115,"failed",Kickstarter!$R$2:$R$4115, "plays")</f>
        <v>45</v>
      </c>
      <c r="D2">
        <f>COUNTIFS(Kickstarter!$D$2:$D$4115,"&lt;1000", Kickstarter!$F$2:$F$4115,"canceled",Kickstarter!$R$2:$R$4115, "plays")</f>
        <v>0</v>
      </c>
      <c r="E2">
        <f>SUM(B2:D2)</f>
        <v>186</v>
      </c>
      <c r="F2" s="15">
        <f>B2/$E$2</f>
        <v>0.75806451612903225</v>
      </c>
      <c r="G2" s="15">
        <f>C2/E2</f>
        <v>0.24193548387096775</v>
      </c>
      <c r="H2" s="15">
        <f t="shared" ref="H2:H13" si="0">D2/$E$2</f>
        <v>0</v>
      </c>
      <c r="O2" t="s">
        <v>8218</v>
      </c>
      <c r="P2" t="s">
        <v>8220</v>
      </c>
      <c r="Q2" t="s">
        <v>8219</v>
      </c>
    </row>
    <row r="3" spans="1:17" x14ac:dyDescent="0.25">
      <c r="A3" t="s">
        <v>8388</v>
      </c>
      <c r="B3">
        <f>COUNTIFS(Kickstarter!$D$2:$D$4115,"&gt;=" &amp;$M3, Kickstarter!$D$2:$D$4115, "&lt;=" &amp;$N3, Kickstarter!$F$2:$F$4115, O$2,Kickstarter!$R$2:$R$4115,"plays")</f>
        <v>388</v>
      </c>
      <c r="C3">
        <f>COUNTIFS(Kickstarter!$D$2:$D$4115,"&gt;=" &amp;$M3, Kickstarter!$D$2:$D$4115, "&lt;=" &amp;$N3, Kickstarter!$F$2:$F$4115, P$2,Kickstarter!$R$2:$R$4115,"plays")</f>
        <v>146</v>
      </c>
      <c r="D3">
        <f>COUNTIFS(Kickstarter!$D$2:$D$4115,"&gt;=" &amp;$M3, Kickstarter!$D$2:$D$4115, "&lt;=" &amp;$N3, Kickstarter!$F$2:$F$4115, Q$2,Kickstarter!$R$2:$R$4115,"plays")</f>
        <v>0</v>
      </c>
      <c r="E3">
        <f t="shared" ref="E3:E13" si="1">SUM(B3:D3)</f>
        <v>534</v>
      </c>
      <c r="F3" s="15">
        <f>B3/E3</f>
        <v>0.72659176029962547</v>
      </c>
      <c r="G3" s="15">
        <f t="shared" ref="G3:G13" si="2">C3/E3</f>
        <v>0.27340823970037453</v>
      </c>
      <c r="H3" s="15">
        <f t="shared" si="0"/>
        <v>0</v>
      </c>
      <c r="M3">
        <v>1000</v>
      </c>
      <c r="N3">
        <v>4999</v>
      </c>
    </row>
    <row r="4" spans="1:17" x14ac:dyDescent="0.25">
      <c r="A4" t="s">
        <v>8390</v>
      </c>
      <c r="B4">
        <f>COUNTIFS(Kickstarter!$D$2:$D$4115,"&gt;=" &amp;$M4, Kickstarter!$D$2:$D$4115, "&lt;=" &amp;$N4, Kickstarter!$F$2:$F$4115, O$2,Kickstarter!$R$2:$R$4115,"plays")</f>
        <v>93</v>
      </c>
      <c r="C4">
        <f>COUNTIFS(Kickstarter!$D$2:$D$4115,"&gt;=" &amp;$M4, Kickstarter!$D$2:$D$4115, "&lt;=" &amp;$N4, Kickstarter!$F$2:$F$4115, P$2,Kickstarter!$R$2:$R$4115,"plays")</f>
        <v>76</v>
      </c>
      <c r="D4">
        <f>COUNTIFS(Kickstarter!$D$2:$D$4115,"&gt;=" &amp;$M4, Kickstarter!$D$2:$D$4115, "&lt;=" &amp;$N4, Kickstarter!$F$2:$F$4115, Q$2,Kickstarter!$R$2:$R$4115,"plays")</f>
        <v>0</v>
      </c>
      <c r="E4">
        <f t="shared" si="1"/>
        <v>169</v>
      </c>
      <c r="F4" s="15">
        <f t="shared" ref="F4:F13" si="3">B4/E4</f>
        <v>0.55029585798816572</v>
      </c>
      <c r="G4" s="15">
        <f t="shared" si="2"/>
        <v>0.44970414201183434</v>
      </c>
      <c r="H4" s="15">
        <f t="shared" si="0"/>
        <v>0</v>
      </c>
      <c r="M4">
        <v>5000</v>
      </c>
      <c r="N4">
        <v>9999</v>
      </c>
    </row>
    <row r="5" spans="1:17" x14ac:dyDescent="0.25">
      <c r="A5" t="s">
        <v>8389</v>
      </c>
      <c r="B5">
        <f>COUNTIFS(Kickstarter!$D$2:$D$4115,"&gt;=" &amp;$M5, Kickstarter!$D$2:$D$4115, "&lt;=" &amp;$N5, Kickstarter!$F$2:$F$4115, O$2,Kickstarter!$R$2:$R$4115,"plays")</f>
        <v>39</v>
      </c>
      <c r="C5">
        <f>COUNTIFS(Kickstarter!$D$2:$D$4115,"&gt;=" &amp;$M5, Kickstarter!$D$2:$D$4115, "&lt;=" &amp;$N5, Kickstarter!$F$2:$F$4115, P$2,Kickstarter!$R$2:$R$4115,"plays")</f>
        <v>33</v>
      </c>
      <c r="D5">
        <f>COUNTIFS(Kickstarter!$D$2:$D$4115,"&gt;=" &amp;$M5, Kickstarter!$D$2:$D$4115, "&lt;=" &amp;$N5, Kickstarter!$F$2:$F$4115, Q$2,Kickstarter!$R$2:$R$4115,"plays")</f>
        <v>0</v>
      </c>
      <c r="E5">
        <f t="shared" si="1"/>
        <v>72</v>
      </c>
      <c r="F5" s="15">
        <f t="shared" si="3"/>
        <v>0.54166666666666663</v>
      </c>
      <c r="G5" s="15">
        <f t="shared" si="2"/>
        <v>0.45833333333333331</v>
      </c>
      <c r="H5" s="15">
        <f t="shared" si="0"/>
        <v>0</v>
      </c>
      <c r="M5">
        <v>10000</v>
      </c>
      <c r="N5">
        <v>14999</v>
      </c>
    </row>
    <row r="6" spans="1:17" x14ac:dyDescent="0.25">
      <c r="A6" t="s">
        <v>8391</v>
      </c>
      <c r="B6">
        <f>COUNTIFS(Kickstarter!$D$2:$D$4115,"&gt;=" &amp;$M6, Kickstarter!$D$2:$D$4115, "&lt;=" &amp;$N6, Kickstarter!$F$2:$F$4115, O$2,Kickstarter!$R$2:$R$4115,"plays")</f>
        <v>12</v>
      </c>
      <c r="C6">
        <f>COUNTIFS(Kickstarter!$D$2:$D$4115,"&gt;=" &amp;$M6, Kickstarter!$D$2:$D$4115, "&lt;=" &amp;$N6, Kickstarter!$F$2:$F$4115, P$2,Kickstarter!$R$2:$R$4115,"plays")</f>
        <v>12</v>
      </c>
      <c r="D6">
        <f>COUNTIFS(Kickstarter!$D$2:$D$4115,"&gt;=" &amp;$M6, Kickstarter!$D$2:$D$4115, "&lt;=" &amp;$N6, Kickstarter!$F$2:$F$4115, Q$2,Kickstarter!$R$2:$R$4115,"plays")</f>
        <v>0</v>
      </c>
      <c r="E6">
        <f t="shared" si="1"/>
        <v>24</v>
      </c>
      <c r="F6" s="15">
        <f t="shared" si="3"/>
        <v>0.5</v>
      </c>
      <c r="G6" s="15">
        <f t="shared" si="2"/>
        <v>0.5</v>
      </c>
      <c r="H6" s="15">
        <f t="shared" si="0"/>
        <v>0</v>
      </c>
      <c r="M6">
        <v>15000</v>
      </c>
      <c r="N6">
        <f>M7-1</f>
        <v>19999</v>
      </c>
    </row>
    <row r="7" spans="1:17" x14ac:dyDescent="0.25">
      <c r="A7" t="s">
        <v>8392</v>
      </c>
      <c r="B7">
        <f>COUNTIFS(Kickstarter!$D$2:$D$4115,"&gt;=" &amp;$M7, Kickstarter!$D$2:$D$4115, "&lt;=" &amp;$N7, Kickstarter!$F$2:$F$4115, O$2,Kickstarter!$R$2:$R$4115,"plays")</f>
        <v>9</v>
      </c>
      <c r="C7">
        <f>COUNTIFS(Kickstarter!$D$2:$D$4115,"&gt;=" &amp;$M7, Kickstarter!$D$2:$D$4115, "&lt;=" &amp;$N7, Kickstarter!$F$2:$F$4115, P$2,Kickstarter!$R$2:$R$4115,"plays")</f>
        <v>11</v>
      </c>
      <c r="D7">
        <f>COUNTIFS(Kickstarter!$D$2:$D$4115,"&gt;=" &amp;$M7, Kickstarter!$D$2:$D$4115, "&lt;=" &amp;$N7, Kickstarter!$F$2:$F$4115, Q$2,Kickstarter!$R$2:$R$4115,"plays")</f>
        <v>0</v>
      </c>
      <c r="E7">
        <f t="shared" si="1"/>
        <v>20</v>
      </c>
      <c r="F7" s="15">
        <f t="shared" si="3"/>
        <v>0.45</v>
      </c>
      <c r="G7" s="15">
        <f t="shared" si="2"/>
        <v>0.55000000000000004</v>
      </c>
      <c r="H7" s="15">
        <f t="shared" si="0"/>
        <v>0</v>
      </c>
      <c r="M7">
        <v>20000</v>
      </c>
      <c r="N7">
        <f t="shared" ref="N7:N12" si="4">M8-1</f>
        <v>24999</v>
      </c>
    </row>
    <row r="8" spans="1:17" x14ac:dyDescent="0.25">
      <c r="A8" t="s">
        <v>8393</v>
      </c>
      <c r="B8">
        <f>COUNTIFS(Kickstarter!$D$2:$D$4115,"&gt;=" &amp;$M8, Kickstarter!$D$2:$D$4115, "&lt;=" &amp;$N8, Kickstarter!$F$2:$F$4115, O$2,Kickstarter!$R$2:$R$4115,"plays")</f>
        <v>1</v>
      </c>
      <c r="C8">
        <f>COUNTIFS(Kickstarter!$D$2:$D$4115,"&gt;=" &amp;$M8, Kickstarter!$D$2:$D$4115, "&lt;=" &amp;$N8, Kickstarter!$F$2:$F$4115, P$2,Kickstarter!$R$2:$R$4115,"plays")</f>
        <v>4</v>
      </c>
      <c r="D8">
        <f>COUNTIFS(Kickstarter!$D$2:$D$4115,"&gt;=" &amp;$M8, Kickstarter!$D$2:$D$4115, "&lt;=" &amp;$N8, Kickstarter!$F$2:$F$4115, Q$2,Kickstarter!$R$2:$R$4115,"plays")</f>
        <v>0</v>
      </c>
      <c r="E8">
        <f t="shared" si="1"/>
        <v>5</v>
      </c>
      <c r="F8" s="15">
        <f t="shared" si="3"/>
        <v>0.2</v>
      </c>
      <c r="G8" s="15">
        <f t="shared" si="2"/>
        <v>0.8</v>
      </c>
      <c r="H8" s="15">
        <f t="shared" si="0"/>
        <v>0</v>
      </c>
      <c r="M8">
        <v>25000</v>
      </c>
      <c r="N8">
        <f t="shared" si="4"/>
        <v>29999</v>
      </c>
    </row>
    <row r="9" spans="1:17" x14ac:dyDescent="0.25">
      <c r="A9" t="s">
        <v>8394</v>
      </c>
      <c r="B9">
        <f>COUNTIFS(Kickstarter!$D$2:$D$4115,"&gt;=" &amp;$M9, Kickstarter!$D$2:$D$4115, "&lt;=" &amp;$N9, Kickstarter!$F$2:$F$4115, O$2,Kickstarter!$R$2:$R$4115,"plays")</f>
        <v>3</v>
      </c>
      <c r="C9">
        <f>COUNTIFS(Kickstarter!$D$2:$D$4115,"&gt;=" &amp;$M9, Kickstarter!$D$2:$D$4115, "&lt;=" &amp;$N9, Kickstarter!$F$2:$F$4115, P$2,Kickstarter!$R$2:$R$4115,"plays")</f>
        <v>8</v>
      </c>
      <c r="D9">
        <f>COUNTIFS(Kickstarter!$D$2:$D$4115,"&gt;=" &amp;$M9, Kickstarter!$D$2:$D$4115, "&lt;=" &amp;$N9, Kickstarter!$F$2:$F$4115, Q$2,Kickstarter!$R$2:$R$4115,"plays")</f>
        <v>0</v>
      </c>
      <c r="E9">
        <f t="shared" si="1"/>
        <v>11</v>
      </c>
      <c r="F9" s="15">
        <f t="shared" si="3"/>
        <v>0.27272727272727271</v>
      </c>
      <c r="G9" s="15">
        <f t="shared" si="2"/>
        <v>0.72727272727272729</v>
      </c>
      <c r="H9" s="15">
        <f t="shared" si="0"/>
        <v>0</v>
      </c>
      <c r="M9">
        <v>30000</v>
      </c>
      <c r="N9">
        <f t="shared" si="4"/>
        <v>34999</v>
      </c>
    </row>
    <row r="10" spans="1:17" x14ac:dyDescent="0.25">
      <c r="A10" t="s">
        <v>8395</v>
      </c>
      <c r="B10">
        <f>COUNTIFS(Kickstarter!$D$2:$D$4115,"&gt;=" &amp;$M10, Kickstarter!$D$2:$D$4115, "&lt;=" &amp;$N10, Kickstarter!$F$2:$F$4115, O$2,Kickstarter!$R$2:$R$4115,"plays")</f>
        <v>4</v>
      </c>
      <c r="C10">
        <f>COUNTIFS(Kickstarter!$D$2:$D$4115,"&gt;=" &amp;$M10, Kickstarter!$D$2:$D$4115, "&lt;=" &amp;$N10, Kickstarter!$F$2:$F$4115, P$2,Kickstarter!$R$2:$R$4115,"plays")</f>
        <v>2</v>
      </c>
      <c r="D10">
        <f>COUNTIFS(Kickstarter!$D$2:$D$4115,"&gt;=" &amp;$M10, Kickstarter!$D$2:$D$4115, "&lt;=" &amp;$N10, Kickstarter!$F$2:$F$4115, Q$2,Kickstarter!$R$2:$R$4115,"plays")</f>
        <v>0</v>
      </c>
      <c r="E10">
        <f t="shared" si="1"/>
        <v>6</v>
      </c>
      <c r="F10" s="15">
        <f t="shared" si="3"/>
        <v>0.66666666666666663</v>
      </c>
      <c r="G10" s="15">
        <f t="shared" si="2"/>
        <v>0.33333333333333331</v>
      </c>
      <c r="H10" s="15">
        <f t="shared" si="0"/>
        <v>0</v>
      </c>
      <c r="M10">
        <v>35000</v>
      </c>
      <c r="N10">
        <f t="shared" si="4"/>
        <v>39999</v>
      </c>
    </row>
    <row r="11" spans="1:17" x14ac:dyDescent="0.25">
      <c r="A11" t="s">
        <v>8396</v>
      </c>
      <c r="B11">
        <f>COUNTIFS(Kickstarter!$D$2:$D$4115,"&gt;=" &amp;$M11, Kickstarter!$D$2:$D$4115, "&lt;=" &amp;$N11, Kickstarter!$F$2:$F$4115, O$2,Kickstarter!$R$2:$R$4115,"plays")</f>
        <v>2</v>
      </c>
      <c r="C11">
        <f>COUNTIFS(Kickstarter!$D$2:$D$4115,"&gt;=" &amp;$M11, Kickstarter!$D$2:$D$4115, "&lt;=" &amp;$N11, Kickstarter!$F$2:$F$4115, P$2,Kickstarter!$R$2:$R$4115,"plays")</f>
        <v>1</v>
      </c>
      <c r="D11">
        <f>COUNTIFS(Kickstarter!$D$2:$D$4115,"&gt;=" &amp;$M11, Kickstarter!$D$2:$D$4115, "&lt;=" &amp;$N11, Kickstarter!$F$2:$F$4115, Q$2,Kickstarter!$R$2:$R$4115,"plays")</f>
        <v>0</v>
      </c>
      <c r="E11">
        <f t="shared" si="1"/>
        <v>3</v>
      </c>
      <c r="F11" s="15">
        <f t="shared" si="3"/>
        <v>0.66666666666666663</v>
      </c>
      <c r="G11" s="15">
        <f t="shared" si="2"/>
        <v>0.33333333333333331</v>
      </c>
      <c r="H11" s="15">
        <f t="shared" si="0"/>
        <v>0</v>
      </c>
      <c r="M11">
        <v>40000</v>
      </c>
      <c r="N11">
        <f t="shared" si="4"/>
        <v>44999</v>
      </c>
    </row>
    <row r="12" spans="1:17" x14ac:dyDescent="0.25">
      <c r="A12" t="s">
        <v>8397</v>
      </c>
      <c r="B12">
        <f>COUNTIFS(Kickstarter!$D$2:$D$4115,"&gt;=" &amp;$M12, Kickstarter!$D$2:$D$4115, "&lt;=" &amp;$N12, Kickstarter!$F$2:$F$4115, O$2,Kickstarter!$R$2:$R$4115,"plays")</f>
        <v>0</v>
      </c>
      <c r="C12">
        <f>COUNTIFS(Kickstarter!$D$2:$D$4115,"&gt;=" &amp;$M12, Kickstarter!$D$2:$D$4115, "&lt;=" &amp;$N12, Kickstarter!$F$2:$F$4115, P$2,Kickstarter!$R$2:$R$4115,"plays")</f>
        <v>1</v>
      </c>
      <c r="D12">
        <f>COUNTIFS(Kickstarter!$D$2:$D$4115,"&gt;=" &amp;$M12, Kickstarter!$D$2:$D$4115, "&lt;=" &amp;$N12, Kickstarter!$F$2:$F$4115, Q$2,Kickstarter!$R$2:$R$4115,"plays")</f>
        <v>0</v>
      </c>
      <c r="E12">
        <f t="shared" si="1"/>
        <v>1</v>
      </c>
      <c r="F12" s="15">
        <f t="shared" si="3"/>
        <v>0</v>
      </c>
      <c r="G12" s="15">
        <f t="shared" si="2"/>
        <v>1</v>
      </c>
      <c r="H12" s="15">
        <f t="shared" si="0"/>
        <v>0</v>
      </c>
      <c r="M12">
        <v>45000</v>
      </c>
      <c r="N12">
        <f t="shared" si="4"/>
        <v>49999</v>
      </c>
    </row>
    <row r="13" spans="1:17" x14ac:dyDescent="0.25">
      <c r="A13" t="s">
        <v>8398</v>
      </c>
      <c r="B13">
        <f>COUNTIFS(Kickstarter!$D$2:$D$4115,"&gt;= 50000", Kickstarter!$F$2:$F$4115, O$2,Kickstarter!$R$2:$R$4115, "plays")</f>
        <v>2</v>
      </c>
      <c r="C13">
        <f>COUNTIFS(Kickstarter!$D$2:$D$4115,"&gt;= 50000", Kickstarter!$F$2:$F$4115, P$2,Kickstarter!$R$2:$R$4115, "plays")</f>
        <v>14</v>
      </c>
      <c r="D13">
        <f>COUNTIFS(Kickstarter!$D$2:$D$4115,"&gt;= 5000", Kickstarter!$F$2:$F$4115, Q$2,Kickstarter!$R$2:$R$4115, "plays")</f>
        <v>0</v>
      </c>
      <c r="E13">
        <f t="shared" si="1"/>
        <v>16</v>
      </c>
      <c r="F13" s="15">
        <f t="shared" si="3"/>
        <v>0.125</v>
      </c>
      <c r="G13" s="15">
        <f t="shared" si="2"/>
        <v>0.875</v>
      </c>
      <c r="H13" s="15">
        <f t="shared" si="0"/>
        <v>0</v>
      </c>
      <c r="M13">
        <v>50000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28116-BE46-42B9-9166-76F296C09A27}">
  <sheetPr codeName="Sheet4"/>
  <dimension ref="A1:E18"/>
  <sheetViews>
    <sheetView workbookViewId="0">
      <selection activeCell="B31" sqref="B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8358</v>
      </c>
      <c r="B1" t="s">
        <v>8315</v>
      </c>
    </row>
    <row r="2" spans="1:5" x14ac:dyDescent="0.25">
      <c r="A2" s="9" t="s">
        <v>8379</v>
      </c>
      <c r="B2" t="s">
        <v>8363</v>
      </c>
    </row>
    <row r="4" spans="1:5" x14ac:dyDescent="0.25">
      <c r="A4" s="9" t="s">
        <v>8364</v>
      </c>
      <c r="B4" s="9" t="s">
        <v>8360</v>
      </c>
    </row>
    <row r="5" spans="1:5" x14ac:dyDescent="0.25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4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4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4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4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4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4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4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4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4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4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4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4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Kickstarter</vt:lpstr>
      <vt:lpstr>Outcomes Based on Goals</vt:lpstr>
      <vt:lpstr>Theater Outcomes by Launch Date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Kivlin, John-Paul</cp:lastModifiedBy>
  <dcterms:created xsi:type="dcterms:W3CDTF">2017-04-20T15:17:24Z</dcterms:created>
  <dcterms:modified xsi:type="dcterms:W3CDTF">2021-07-03T01:14:52Z</dcterms:modified>
</cp:coreProperties>
</file>