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Works\Quantitative\OFO\data\"/>
    </mc:Choice>
  </mc:AlternateContent>
  <xr:revisionPtr revIDLastSave="0" documentId="8_{B23FA253-8263-40D1-90F3-B389D7C95B4D}" xr6:coauthVersionLast="47" xr6:coauthVersionMax="47" xr10:uidLastSave="{00000000-0000-0000-0000-000000000000}"/>
  <bookViews>
    <workbookView xWindow="6825" yWindow="2640" windowWidth="21600" windowHeight="11835" xr2:uid="{62325E1F-F40A-4F3B-BA82-70EB78433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H11" i="1"/>
  <c r="D7" i="1"/>
  <c r="E7" i="1" s="1"/>
  <c r="D5" i="1"/>
  <c r="E5" i="1" s="1"/>
  <c r="F5" i="1" s="1"/>
  <c r="D6" i="1"/>
  <c r="E6" i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/>
  <c r="D14" i="1"/>
  <c r="E14" i="1" s="1"/>
  <c r="D15" i="1"/>
  <c r="E15" i="1"/>
  <c r="D16" i="1"/>
  <c r="E16" i="1"/>
  <c r="D17" i="1"/>
  <c r="E17" i="1" s="1"/>
  <c r="D18" i="1"/>
  <c r="E18" i="1"/>
  <c r="D19" i="1"/>
  <c r="E19" i="1"/>
  <c r="D20" i="1"/>
  <c r="E20" i="1" s="1"/>
  <c r="D21" i="1"/>
  <c r="E21" i="1" s="1"/>
  <c r="D22" i="1"/>
  <c r="E22" i="1" s="1"/>
  <c r="G4" i="1"/>
  <c r="F4" i="1"/>
  <c r="E4" i="1"/>
  <c r="E3" i="1"/>
  <c r="D4" i="1"/>
  <c r="G3" i="1"/>
  <c r="F3" i="1"/>
  <c r="D3" i="1"/>
  <c r="E2" i="1"/>
  <c r="G5" i="1" l="1"/>
  <c r="F6" i="1" s="1"/>
  <c r="G6" i="1" l="1"/>
  <c r="F7" i="1" s="1"/>
  <c r="G7" i="1" l="1"/>
  <c r="F8" i="1" s="1"/>
  <c r="G8" i="1" l="1"/>
  <c r="F9" i="1" s="1"/>
  <c r="G9" i="1" l="1"/>
  <c r="F10" i="1" s="1"/>
  <c r="G10" i="1" l="1"/>
  <c r="F11" i="1" s="1"/>
  <c r="G11" i="1" l="1"/>
  <c r="F12" i="1" s="1"/>
  <c r="G12" i="1" l="1"/>
  <c r="F13" i="1" s="1"/>
  <c r="G13" i="1" l="1"/>
  <c r="F14" i="1" s="1"/>
  <c r="G14" i="1" l="1"/>
  <c r="F15" i="1" s="1"/>
  <c r="G15" i="1" l="1"/>
  <c r="F16" i="1" s="1"/>
  <c r="G16" i="1" l="1"/>
  <c r="F17" i="1" s="1"/>
  <c r="G17" i="1" l="1"/>
  <c r="F18" i="1" s="1"/>
  <c r="G18" i="1" l="1"/>
  <c r="F19" i="1" s="1"/>
  <c r="G19" i="1" l="1"/>
  <c r="F20" i="1" s="1"/>
  <c r="G20" i="1" l="1"/>
  <c r="F21" i="1" s="1"/>
  <c r="G21" i="1" l="1"/>
  <c r="F22" i="1" s="1"/>
</calcChain>
</file>

<file path=xl/sharedStrings.xml><?xml version="1.0" encoding="utf-8"?>
<sst xmlns="http://schemas.openxmlformats.org/spreadsheetml/2006/main" count="7" uniqueCount="7">
  <si>
    <t>周数</t>
    <phoneticPr fontId="1" type="noConversion"/>
  </si>
  <si>
    <t>股票价格</t>
    <phoneticPr fontId="1" type="noConversion"/>
  </si>
  <si>
    <t>delta</t>
    <phoneticPr fontId="1" type="noConversion"/>
  </si>
  <si>
    <t>购买股票数量</t>
    <phoneticPr fontId="1" type="noConversion"/>
  </si>
  <si>
    <t>购买股票费用</t>
    <phoneticPr fontId="1" type="noConversion"/>
  </si>
  <si>
    <t>累积现金流</t>
    <phoneticPr fontId="1" type="noConversion"/>
  </si>
  <si>
    <t>利息费用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</si>
</sst>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_ "/>
    <numFmt numFmtId="181" formatCode="0.000_);[Red]\(0.000\)"/>
    <numFmt numFmtId="182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82" fontId="2" fillId="0" borderId="0" xfId="0" applyNumberFormat="1" applyFont="1">
      <alignment vertical="center"/>
    </xf>
    <xf numFmtId="181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182" fontId="2" fillId="2" borderId="0" xfId="0" applyNumberFormat="1" applyFont="1" applyFill="1">
      <alignment vertical="center"/>
    </xf>
    <xf numFmtId="181" fontId="2" fillId="2" borderId="0" xfId="0" applyNumberFormat="1" applyFont="1" applyFill="1">
      <alignment vertical="center"/>
    </xf>
    <xf numFmtId="180" fontId="2" fillId="2" borderId="0" xfId="0" applyNumberFormat="1" applyFont="1" applyFill="1">
      <alignment vertical="center"/>
    </xf>
    <xf numFmtId="0" fontId="3" fillId="0" borderId="0" xfId="0" applyFont="1">
      <alignment vertical="center"/>
    </xf>
    <xf numFmtId="182" fontId="3" fillId="0" borderId="0" xfId="0" applyNumberFormat="1" applyFont="1">
      <alignment vertical="center"/>
    </xf>
    <xf numFmtId="18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50DA-6E42-4C83-A9B4-4950B4C33DEF}">
  <dimension ref="A1:I22"/>
  <sheetViews>
    <sheetView tabSelected="1" workbookViewId="0">
      <selection sqref="A1:G1"/>
    </sheetView>
  </sheetViews>
  <sheetFormatPr defaultRowHeight="15" x14ac:dyDescent="0.2"/>
  <cols>
    <col min="1" max="1" width="5.25" style="1" bestFit="1" customWidth="1"/>
    <col min="2" max="2" width="9" style="2" bestFit="1" customWidth="1"/>
    <col min="3" max="3" width="6.125" style="3" bestFit="1" customWidth="1"/>
    <col min="4" max="5" width="13" style="4" bestFit="1" customWidth="1"/>
    <col min="6" max="6" width="11" style="4" bestFit="1" customWidth="1"/>
    <col min="7" max="7" width="9" style="4" bestFit="1" customWidth="1"/>
    <col min="8" max="8" width="12.375" style="4" bestFit="1" customWidth="1"/>
    <col min="9" max="9" width="10.875" style="1" bestFit="1" customWidth="1"/>
    <col min="10" max="16384" width="9" style="1"/>
  </cols>
  <sheetData>
    <row r="1" spans="1:9" x14ac:dyDescent="0.2">
      <c r="A1" s="9" t="s">
        <v>0</v>
      </c>
      <c r="B1" s="10" t="s">
        <v>1</v>
      </c>
      <c r="C1" s="3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9" x14ac:dyDescent="0.2">
      <c r="A2" s="1">
        <v>0</v>
      </c>
      <c r="B2" s="2">
        <v>49</v>
      </c>
      <c r="C2" s="3">
        <v>0.52200000000000002</v>
      </c>
      <c r="D2" s="4">
        <v>52200</v>
      </c>
      <c r="E2" s="4">
        <f>B2*D2</f>
        <v>2557800</v>
      </c>
      <c r="F2" s="4">
        <v>2557800</v>
      </c>
      <c r="G2" s="4">
        <v>2500</v>
      </c>
    </row>
    <row r="3" spans="1:9" x14ac:dyDescent="0.2">
      <c r="A3" s="1">
        <v>1</v>
      </c>
      <c r="B3" s="2">
        <v>48.12</v>
      </c>
      <c r="C3" s="3">
        <v>0.45800000000000002</v>
      </c>
      <c r="D3" s="4">
        <f>(C3-C2)*100000</f>
        <v>-6400</v>
      </c>
      <c r="E3" s="4">
        <f>D3*B3</f>
        <v>-307968</v>
      </c>
      <c r="F3" s="4">
        <f>F2+G2+E3</f>
        <v>2252332</v>
      </c>
      <c r="G3" s="4">
        <f>F3*0.05/52</f>
        <v>2165.7038461538464</v>
      </c>
    </row>
    <row r="4" spans="1:9" x14ac:dyDescent="0.2">
      <c r="A4" s="1">
        <v>2</v>
      </c>
      <c r="B4" s="2">
        <v>47.37</v>
      </c>
      <c r="C4" s="3">
        <v>0.4</v>
      </c>
      <c r="D4" s="4">
        <f>(C4-C3)*100000</f>
        <v>-5800</v>
      </c>
      <c r="E4" s="4">
        <f>D4*B4</f>
        <v>-274746</v>
      </c>
      <c r="F4" s="4">
        <f>F3+G3+E4</f>
        <v>1979751.7038461538</v>
      </c>
      <c r="G4" s="4">
        <f>F4*0.05/52</f>
        <v>1903.6074075443789</v>
      </c>
    </row>
    <row r="5" spans="1:9" x14ac:dyDescent="0.2">
      <c r="A5" s="1">
        <v>3</v>
      </c>
      <c r="B5" s="2">
        <v>50.25</v>
      </c>
      <c r="C5" s="3">
        <v>0.59599999999999997</v>
      </c>
      <c r="D5" s="4">
        <f t="shared" ref="D5:D22" si="0">(C5-C4)*100000</f>
        <v>19599.999999999996</v>
      </c>
      <c r="E5" s="4">
        <f t="shared" ref="E5:E22" si="1">D5*B5</f>
        <v>984899.99999999977</v>
      </c>
      <c r="F5" s="4">
        <f t="shared" ref="F5:F22" si="2">F4+G4+E5</f>
        <v>2966555.3112536976</v>
      </c>
      <c r="G5" s="4">
        <f t="shared" ref="G5:G22" si="3">F5*0.05/52</f>
        <v>2852.4570300516325</v>
      </c>
    </row>
    <row r="6" spans="1:9" x14ac:dyDescent="0.2">
      <c r="A6" s="1">
        <v>4</v>
      </c>
      <c r="B6" s="2">
        <v>51.75</v>
      </c>
      <c r="C6" s="3">
        <v>0.69299999999999995</v>
      </c>
      <c r="D6" s="4">
        <f t="shared" si="0"/>
        <v>9699.9999999999982</v>
      </c>
      <c r="E6" s="4">
        <f t="shared" si="1"/>
        <v>501974.99999999988</v>
      </c>
      <c r="F6" s="4">
        <f t="shared" si="2"/>
        <v>3471382.7682837495</v>
      </c>
      <c r="G6" s="4">
        <f t="shared" si="3"/>
        <v>3337.8680464266822</v>
      </c>
    </row>
    <row r="7" spans="1:9" x14ac:dyDescent="0.2">
      <c r="A7" s="1">
        <v>5</v>
      </c>
      <c r="B7" s="2">
        <v>53.12</v>
      </c>
      <c r="C7" s="3">
        <v>0.77400000000000002</v>
      </c>
      <c r="D7" s="4">
        <f>(C7-C6)*100000</f>
        <v>8100.0000000000073</v>
      </c>
      <c r="E7" s="4">
        <f t="shared" si="1"/>
        <v>430272.00000000035</v>
      </c>
      <c r="F7" s="4">
        <f t="shared" si="2"/>
        <v>3904992.6363301766</v>
      </c>
      <c r="G7" s="4">
        <f t="shared" si="3"/>
        <v>3754.8006118559392</v>
      </c>
    </row>
    <row r="8" spans="1:9" x14ac:dyDescent="0.2">
      <c r="A8" s="1">
        <v>6</v>
      </c>
      <c r="B8" s="2">
        <v>53</v>
      </c>
      <c r="C8" s="3">
        <v>0.77100000000000002</v>
      </c>
      <c r="D8" s="4">
        <f t="shared" si="0"/>
        <v>-300.00000000000028</v>
      </c>
      <c r="E8" s="4">
        <f t="shared" si="1"/>
        <v>-15900.000000000015</v>
      </c>
      <c r="F8" s="4">
        <f t="shared" si="2"/>
        <v>3892847.4369420325</v>
      </c>
      <c r="G8" s="4">
        <f t="shared" si="3"/>
        <v>3743.1225355211855</v>
      </c>
    </row>
    <row r="9" spans="1:9" x14ac:dyDescent="0.2">
      <c r="A9" s="1">
        <v>7</v>
      </c>
      <c r="B9" s="2">
        <v>51.78</v>
      </c>
      <c r="C9" s="3">
        <v>0.70599999999999996</v>
      </c>
      <c r="D9" s="4">
        <f t="shared" si="0"/>
        <v>-6500.0000000000055</v>
      </c>
      <c r="E9" s="4">
        <f t="shared" si="1"/>
        <v>-336570.00000000029</v>
      </c>
      <c r="F9" s="4">
        <f t="shared" si="2"/>
        <v>3560020.5594775532</v>
      </c>
      <c r="G9" s="4">
        <f t="shared" si="3"/>
        <v>3423.09669180534</v>
      </c>
    </row>
    <row r="10" spans="1:9" x14ac:dyDescent="0.2">
      <c r="A10" s="1">
        <v>8</v>
      </c>
      <c r="B10" s="2">
        <v>51.38</v>
      </c>
      <c r="C10" s="3">
        <v>0.67400000000000004</v>
      </c>
      <c r="D10" s="4">
        <f t="shared" si="0"/>
        <v>-3199.9999999999918</v>
      </c>
      <c r="E10" s="4">
        <f t="shared" si="1"/>
        <v>-164415.99999999959</v>
      </c>
      <c r="F10" s="4">
        <f t="shared" si="2"/>
        <v>3399027.6561693591</v>
      </c>
      <c r="G10" s="4">
        <f t="shared" si="3"/>
        <v>3268.2958232397682</v>
      </c>
    </row>
    <row r="11" spans="1:9" x14ac:dyDescent="0.2">
      <c r="A11" s="5">
        <v>9</v>
      </c>
      <c r="B11" s="6">
        <v>53</v>
      </c>
      <c r="C11" s="7">
        <v>0.78700000000000003</v>
      </c>
      <c r="D11" s="8">
        <f t="shared" si="0"/>
        <v>11299.999999999998</v>
      </c>
      <c r="E11" s="8">
        <f t="shared" si="1"/>
        <v>598899.99999999988</v>
      </c>
      <c r="F11" s="8">
        <f t="shared" si="2"/>
        <v>4001195.9519925988</v>
      </c>
      <c r="G11" s="8">
        <f t="shared" si="3"/>
        <v>3847.3037999928838</v>
      </c>
      <c r="H11" s="4">
        <f>SUM(D2:D11)*B11</f>
        <v>4171100.0000000009</v>
      </c>
      <c r="I11" s="4">
        <f>F11-F2</f>
        <v>1443395.9519925988</v>
      </c>
    </row>
    <row r="12" spans="1:9" x14ac:dyDescent="0.2">
      <c r="A12" s="1">
        <v>10</v>
      </c>
      <c r="B12" s="2">
        <v>49.88</v>
      </c>
      <c r="C12" s="3">
        <v>0.55000000000000004</v>
      </c>
      <c r="D12" s="4">
        <f t="shared" si="0"/>
        <v>-23700</v>
      </c>
      <c r="E12" s="4">
        <f t="shared" si="1"/>
        <v>-1182156</v>
      </c>
      <c r="F12" s="4">
        <f t="shared" si="2"/>
        <v>2822887.2557925917</v>
      </c>
      <c r="G12" s="4">
        <f t="shared" si="3"/>
        <v>2714.3146690313379</v>
      </c>
      <c r="I12" s="4"/>
    </row>
    <row r="13" spans="1:9" x14ac:dyDescent="0.2">
      <c r="A13" s="1">
        <v>11</v>
      </c>
      <c r="B13" s="2">
        <v>48.5</v>
      </c>
      <c r="C13" s="3">
        <v>0.41299999999999998</v>
      </c>
      <c r="D13" s="4">
        <f t="shared" si="0"/>
        <v>-13700.000000000007</v>
      </c>
      <c r="E13" s="4">
        <f t="shared" si="1"/>
        <v>-664450.00000000035</v>
      </c>
      <c r="F13" s="4">
        <f t="shared" si="2"/>
        <v>2161151.5704616224</v>
      </c>
      <c r="G13" s="4">
        <f t="shared" si="3"/>
        <v>2078.0303562130985</v>
      </c>
    </row>
    <row r="14" spans="1:9" x14ac:dyDescent="0.2">
      <c r="A14" s="1">
        <v>12</v>
      </c>
      <c r="B14" s="2">
        <v>49.88</v>
      </c>
      <c r="C14" s="3">
        <v>0.54200000000000004</v>
      </c>
      <c r="D14" s="4">
        <f t="shared" si="0"/>
        <v>12900.000000000005</v>
      </c>
      <c r="E14" s="4">
        <f t="shared" si="1"/>
        <v>643452.00000000035</v>
      </c>
      <c r="F14" s="4">
        <f t="shared" si="2"/>
        <v>2806681.6008178359</v>
      </c>
      <c r="G14" s="4">
        <f t="shared" si="3"/>
        <v>2698.7323084786885</v>
      </c>
    </row>
    <row r="15" spans="1:9" x14ac:dyDescent="0.2">
      <c r="A15" s="1">
        <v>13</v>
      </c>
      <c r="B15" s="2">
        <v>50.37</v>
      </c>
      <c r="C15" s="3">
        <v>0.59099999999999997</v>
      </c>
      <c r="D15" s="4">
        <f t="shared" si="0"/>
        <v>4899.9999999999936</v>
      </c>
      <c r="E15" s="4">
        <f t="shared" si="1"/>
        <v>246812.99999999968</v>
      </c>
      <c r="F15" s="4">
        <f t="shared" si="2"/>
        <v>3056193.333126314</v>
      </c>
      <c r="G15" s="4">
        <f t="shared" si="3"/>
        <v>2938.647435698379</v>
      </c>
    </row>
    <row r="16" spans="1:9" x14ac:dyDescent="0.2">
      <c r="A16" s="1">
        <v>14</v>
      </c>
      <c r="B16" s="2">
        <v>51.13</v>
      </c>
      <c r="C16" s="3">
        <v>0.76800000000000002</v>
      </c>
      <c r="D16" s="4">
        <f t="shared" si="0"/>
        <v>17700.000000000004</v>
      </c>
      <c r="E16" s="4">
        <f t="shared" si="1"/>
        <v>905001.00000000023</v>
      </c>
      <c r="F16" s="4">
        <f t="shared" si="2"/>
        <v>3964132.9805620126</v>
      </c>
      <c r="G16" s="4">
        <f t="shared" si="3"/>
        <v>3811.6663274634743</v>
      </c>
    </row>
    <row r="17" spans="1:7" x14ac:dyDescent="0.2">
      <c r="A17" s="1">
        <v>15</v>
      </c>
      <c r="B17" s="2">
        <v>51.88</v>
      </c>
      <c r="C17" s="3">
        <v>0.75900000000000001</v>
      </c>
      <c r="D17" s="4">
        <f t="shared" si="0"/>
        <v>-900.0000000000008</v>
      </c>
      <c r="E17" s="4">
        <f t="shared" si="1"/>
        <v>-46692.000000000044</v>
      </c>
      <c r="F17" s="4">
        <f t="shared" si="2"/>
        <v>3921252.6468894761</v>
      </c>
      <c r="G17" s="4">
        <f t="shared" si="3"/>
        <v>3770.4352373937272</v>
      </c>
    </row>
    <row r="18" spans="1:7" x14ac:dyDescent="0.2">
      <c r="A18" s="1">
        <v>16</v>
      </c>
      <c r="B18" s="2">
        <v>52.87</v>
      </c>
      <c r="C18" s="3">
        <v>0.86499999999999999</v>
      </c>
      <c r="D18" s="4">
        <f t="shared" si="0"/>
        <v>10599.999999999998</v>
      </c>
      <c r="E18" s="4">
        <f t="shared" si="1"/>
        <v>560421.99999999988</v>
      </c>
      <c r="F18" s="4">
        <f t="shared" si="2"/>
        <v>4485445.0821268698</v>
      </c>
      <c r="G18" s="4">
        <f t="shared" si="3"/>
        <v>4312.9279635835283</v>
      </c>
    </row>
    <row r="19" spans="1:7" x14ac:dyDescent="0.2">
      <c r="A19" s="1">
        <v>17</v>
      </c>
      <c r="B19" s="2">
        <v>54.87</v>
      </c>
      <c r="C19" s="3">
        <v>0.97799999999999998</v>
      </c>
      <c r="D19" s="4">
        <f t="shared" si="0"/>
        <v>11299.999999999998</v>
      </c>
      <c r="E19" s="4">
        <f t="shared" si="1"/>
        <v>620030.99999999988</v>
      </c>
      <c r="F19" s="4">
        <f t="shared" si="2"/>
        <v>5109789.0100904536</v>
      </c>
      <c r="G19" s="4">
        <f t="shared" si="3"/>
        <v>4913.2586635485131</v>
      </c>
    </row>
    <row r="20" spans="1:7" x14ac:dyDescent="0.2">
      <c r="A20" s="1">
        <v>18</v>
      </c>
      <c r="B20" s="2">
        <v>54.62</v>
      </c>
      <c r="C20" s="3">
        <v>0.99</v>
      </c>
      <c r="D20" s="4">
        <f t="shared" si="0"/>
        <v>1200.0000000000011</v>
      </c>
      <c r="E20" s="4">
        <f t="shared" si="1"/>
        <v>65544.000000000058</v>
      </c>
      <c r="F20" s="4">
        <f t="shared" si="2"/>
        <v>5180246.2687540017</v>
      </c>
      <c r="G20" s="4">
        <f t="shared" si="3"/>
        <v>4981.006027648079</v>
      </c>
    </row>
    <row r="21" spans="1:7" x14ac:dyDescent="0.2">
      <c r="A21" s="1">
        <v>19</v>
      </c>
      <c r="B21" s="2">
        <v>55.87</v>
      </c>
      <c r="C21" s="3">
        <v>1</v>
      </c>
      <c r="D21" s="4">
        <f t="shared" si="0"/>
        <v>1000.0000000000009</v>
      </c>
      <c r="E21" s="4">
        <f t="shared" si="1"/>
        <v>55870.000000000051</v>
      </c>
      <c r="F21" s="4">
        <f t="shared" si="2"/>
        <v>5241097.2747816499</v>
      </c>
      <c r="G21" s="4">
        <f t="shared" si="3"/>
        <v>5039.5166103669708</v>
      </c>
    </row>
    <row r="22" spans="1:7" x14ac:dyDescent="0.2">
      <c r="A22" s="1">
        <v>20</v>
      </c>
      <c r="B22" s="2">
        <v>57.25</v>
      </c>
      <c r="C22" s="3">
        <v>1</v>
      </c>
      <c r="D22" s="4">
        <f t="shared" si="0"/>
        <v>0</v>
      </c>
      <c r="E22" s="4">
        <f t="shared" si="1"/>
        <v>0</v>
      </c>
      <c r="F22" s="4">
        <f t="shared" si="2"/>
        <v>5246136.7913920172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2024-01-08T14:34:33Z</dcterms:created>
  <dcterms:modified xsi:type="dcterms:W3CDTF">2024-01-09T11:34:27Z</dcterms:modified>
</cp:coreProperties>
</file>