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 Projects\Projects\Alex the Analyst - Excel Tuts\"/>
    </mc:Choice>
  </mc:AlternateContent>
  <xr:revisionPtr revIDLastSave="11" documentId="13_ncr:1_{0E363A12-1D2D-4986-9438-11E0E7D21989}" xr6:coauthVersionLast="47" xr6:coauthVersionMax="47" xr10:uidLastSave="{239172D5-9642-468A-BFD1-6E9C02E05627}"/>
  <bookViews>
    <workbookView xWindow="-120" yWindow="-120" windowWidth="38640" windowHeight="15840" firstSheet="10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6" i="13"/>
  <c r="J3" i="13"/>
  <c r="J4" i="13"/>
  <c r="J5" i="13"/>
  <c r="J7" i="13"/>
  <c r="J8" i="13"/>
  <c r="J9" i="13"/>
  <c r="J10" i="13"/>
  <c r="J2" i="13"/>
  <c r="L3" i="5"/>
  <c r="L4" i="5"/>
  <c r="L5" i="5"/>
  <c r="L6" i="5"/>
  <c r="L7" i="5"/>
  <c r="L8" i="5"/>
  <c r="L9" i="5"/>
  <c r="L10" i="5"/>
  <c r="L2" i="5"/>
  <c r="K3" i="5"/>
  <c r="K4" i="5"/>
  <c r="K5" i="5"/>
  <c r="K6" i="5"/>
  <c r="K7" i="5"/>
  <c r="K8" i="5"/>
  <c r="K9" i="5"/>
  <c r="K10" i="5"/>
  <c r="K2" i="5"/>
  <c r="J3" i="5"/>
  <c r="J4" i="5"/>
  <c r="J5" i="5"/>
  <c r="J6" i="5"/>
  <c r="J7" i="5"/>
  <c r="J8" i="5"/>
  <c r="J9" i="5"/>
  <c r="J10" i="5"/>
  <c r="J2" i="5"/>
  <c r="L3" i="12"/>
  <c r="L4" i="12"/>
  <c r="L5" i="12"/>
  <c r="L6" i="12"/>
  <c r="L7" i="12"/>
  <c r="L8" i="12"/>
  <c r="L9" i="12"/>
  <c r="L10" i="12"/>
  <c r="L2" i="12"/>
  <c r="K3" i="12"/>
  <c r="K4" i="12"/>
  <c r="K5" i="12"/>
  <c r="K6" i="12"/>
  <c r="K7" i="12"/>
  <c r="K8" i="12"/>
  <c r="K9" i="12"/>
  <c r="K10" i="12"/>
  <c r="K2" i="12"/>
  <c r="J3" i="12"/>
  <c r="J4" i="12"/>
  <c r="J5" i="12"/>
  <c r="J6" i="12"/>
  <c r="J7" i="12"/>
  <c r="J8" i="12"/>
  <c r="J9" i="12"/>
  <c r="J10" i="12"/>
  <c r="J2" i="12"/>
  <c r="K3" i="7"/>
  <c r="K4" i="7"/>
  <c r="K5" i="7"/>
  <c r="K6" i="7"/>
  <c r="K7" i="7"/>
  <c r="K8" i="7"/>
  <c r="K9" i="7"/>
  <c r="K10" i="7"/>
  <c r="K2" i="7"/>
  <c r="J3" i="7"/>
  <c r="J4" i="7"/>
  <c r="J5" i="7"/>
  <c r="J6" i="7"/>
  <c r="J7" i="7"/>
  <c r="J8" i="7"/>
  <c r="J9" i="7"/>
  <c r="J10" i="7"/>
  <c r="J2" i="7"/>
  <c r="L3" i="7"/>
  <c r="L4" i="7"/>
  <c r="L5" i="7"/>
  <c r="L6" i="7"/>
  <c r="L7" i="7"/>
  <c r="L8" i="7"/>
  <c r="L9" i="7"/>
  <c r="L10" i="7"/>
  <c r="L2" i="7"/>
  <c r="K3" i="1"/>
  <c r="K4" i="1"/>
  <c r="K5" i="1"/>
  <c r="K6" i="1"/>
  <c r="K7" i="1"/>
  <c r="K8" i="1"/>
  <c r="K9" i="1"/>
  <c r="K10" i="1"/>
  <c r="K2" i="1"/>
  <c r="J2" i="1"/>
  <c r="J3" i="1"/>
  <c r="J4" i="1"/>
  <c r="J5" i="1"/>
  <c r="J6" i="1"/>
  <c r="J7" i="1"/>
  <c r="J8" i="1"/>
  <c r="J9" i="1"/>
  <c r="J10" i="1"/>
  <c r="J3" i="6"/>
  <c r="J4" i="6"/>
  <c r="J5" i="6"/>
  <c r="J6" i="6"/>
  <c r="J7" i="6"/>
  <c r="J8" i="6"/>
  <c r="J9" i="6"/>
  <c r="J10" i="6"/>
  <c r="J2" i="6"/>
  <c r="J3" i="3"/>
  <c r="L3" i="3" s="1"/>
  <c r="M3" i="3" s="1"/>
  <c r="J4" i="3"/>
  <c r="L4" i="3" s="1"/>
  <c r="M4" i="3" s="1"/>
  <c r="J5" i="3"/>
  <c r="L5" i="3" s="1"/>
  <c r="M5" i="3" s="1"/>
  <c r="J6" i="3"/>
  <c r="L6" i="3" s="1"/>
  <c r="M6" i="3" s="1"/>
  <c r="J7" i="3"/>
  <c r="L7" i="3" s="1"/>
  <c r="M7" i="3" s="1"/>
  <c r="J8" i="3"/>
  <c r="L8" i="3" s="1"/>
  <c r="M8" i="3" s="1"/>
  <c r="J9" i="3"/>
  <c r="L9" i="3" s="1"/>
  <c r="M9" i="3" s="1"/>
  <c r="J10" i="3"/>
  <c r="L10" i="3" s="1"/>
  <c r="M10" i="3" s="1"/>
  <c r="J2" i="3"/>
  <c r="L2" i="3" s="1"/>
  <c r="M2" i="3" s="1"/>
  <c r="M3" i="4"/>
  <c r="M4" i="4"/>
  <c r="M5" i="4"/>
  <c r="M6" i="4"/>
  <c r="M7" i="4"/>
  <c r="M8" i="4"/>
  <c r="M9" i="4"/>
  <c r="M10" i="4"/>
  <c r="M2" i="4"/>
  <c r="L3" i="4"/>
  <c r="L4" i="4"/>
  <c r="L5" i="4"/>
  <c r="L6" i="4"/>
  <c r="L7" i="4"/>
  <c r="L8" i="4"/>
  <c r="L9" i="4"/>
  <c r="L10" i="4"/>
  <c r="L2" i="4"/>
  <c r="K3" i="4"/>
  <c r="K4" i="4"/>
  <c r="K5" i="4"/>
  <c r="K6" i="4"/>
  <c r="K7" i="4"/>
  <c r="K8" i="4"/>
  <c r="K9" i="4"/>
  <c r="K10" i="4"/>
  <c r="K2" i="4"/>
  <c r="J3" i="2"/>
  <c r="J4" i="2"/>
  <c r="J5" i="2"/>
  <c r="J6" i="2"/>
  <c r="J7" i="2"/>
  <c r="J8" i="2"/>
  <c r="J9" i="2"/>
  <c r="J10" i="2"/>
  <c r="J2" i="2"/>
  <c r="J5" i="8"/>
  <c r="J6" i="8"/>
  <c r="J7" i="8"/>
  <c r="J8" i="8"/>
  <c r="J9" i="8"/>
  <c r="J10" i="8"/>
  <c r="K3" i="8"/>
  <c r="K4" i="8"/>
  <c r="K5" i="8"/>
  <c r="K6" i="8"/>
  <c r="K7" i="8"/>
  <c r="K8" i="8"/>
  <c r="K9" i="8"/>
  <c r="K10" i="8"/>
  <c r="K2" i="8"/>
  <c r="J3" i="8"/>
  <c r="J4" i="8"/>
  <c r="J2" i="8"/>
  <c r="K3" i="9"/>
  <c r="J3" i="9"/>
  <c r="K2" i="9"/>
  <c r="J2" i="9"/>
  <c r="H11" i="1"/>
  <c r="H12" i="1"/>
</calcChain>
</file>

<file path=xl/sharedStrings.xml><?xml version="1.0" encoding="utf-8"?>
<sst xmlns="http://schemas.openxmlformats.org/spreadsheetml/2006/main" count="583" uniqueCount="90">
  <si>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</si>
  <si>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</si>
  <si>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</si>
  <si>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</si>
  <si>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</si>
  <si>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</si>
  <si>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</si>
  <si>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</si>
  <si>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</si>
  <si>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Max</t>
  </si>
  <si>
    <t>Min</t>
  </si>
  <si>
    <t>Jim</t>
  </si>
  <si>
    <t>Halpert</t>
  </si>
  <si>
    <t>Male</t>
  </si>
  <si>
    <t>Salesman</t>
  </si>
  <si>
    <t>Pam</t>
  </si>
  <si>
    <t>Beasley</t>
  </si>
  <si>
    <t>Female</t>
  </si>
  <si>
    <t>Receptionist</t>
  </si>
  <si>
    <t>Dwight</t>
  </si>
  <si>
    <t>Schrute</t>
  </si>
  <si>
    <t>Angela</t>
  </si>
  <si>
    <t>Martin</t>
  </si>
  <si>
    <t>Accountant</t>
  </si>
  <si>
    <t>Toby</t>
  </si>
  <si>
    <t>Flenderson</t>
  </si>
  <si>
    <t>HR</t>
  </si>
  <si>
    <t>Michael</t>
  </si>
  <si>
    <t>Scott</t>
  </si>
  <si>
    <t>Regional Manager</t>
  </si>
  <si>
    <t>Meredith</t>
  </si>
  <si>
    <t>Palmer</t>
  </si>
  <si>
    <t>Supplier Relations</t>
  </si>
  <si>
    <t>Stanley</t>
  </si>
  <si>
    <t>Hudson</t>
  </si>
  <si>
    <t>Kevin</t>
  </si>
  <si>
    <t>Malone</t>
  </si>
  <si>
    <t>IF</t>
  </si>
  <si>
    <t>IFS</t>
  </si>
  <si>
    <t>LEN(B2)</t>
  </si>
  <si>
    <t>Can be used to see difference between 100s and thousands. Can find bad Social Security numbers if they're 10 digits instead of 9</t>
  </si>
  <si>
    <t>Email</t>
  </si>
  <si>
    <t>Left</t>
  </si>
  <si>
    <t>Right</t>
  </si>
  <si>
    <t>11/2/2001</t>
  </si>
  <si>
    <t>9/6/2015</t>
  </si>
  <si>
    <t>Jim.Halpert@DunderMifflin.com</t>
  </si>
  <si>
    <t>10/3/1999</t>
  </si>
  <si>
    <t>10/10/2015</t>
  </si>
  <si>
    <t>Pam.Beasley@DunderMifflin.com</t>
  </si>
  <si>
    <t>7/4/2000</t>
  </si>
  <si>
    <t>9/8/2017</t>
  </si>
  <si>
    <t>Dwight.Schrute@AOL.com</t>
  </si>
  <si>
    <t>1/5/2000</t>
  </si>
  <si>
    <t>12/3/2015</t>
  </si>
  <si>
    <t>Angela.Martin@DunderMifflin.com</t>
  </si>
  <si>
    <t>5/6/2001</t>
  </si>
  <si>
    <t>8/30/2017</t>
  </si>
  <si>
    <t>Toby.Flenderson@DunderMifflinCorporate.com</t>
  </si>
  <si>
    <t>9/11/2013</t>
  </si>
  <si>
    <t>Michael.Scott@DunderMifflin.com</t>
  </si>
  <si>
    <t>11/8/2003</t>
  </si>
  <si>
    <t>Meredith.Palmer@Yahoo.com</t>
  </si>
  <si>
    <t>6/9/2002</t>
  </si>
  <si>
    <t>4/22/2015</t>
  </si>
  <si>
    <t>Stanley.Hudson@gmail.com</t>
  </si>
  <si>
    <t>8/10/2003</t>
  </si>
  <si>
    <t>Kevin.Malone@DunderMifflin.com</t>
  </si>
  <si>
    <t>TEXT(H2,"dd/mm/yyyy")</t>
  </si>
  <si>
    <t>TRIM(C2)</t>
  </si>
  <si>
    <t>It just removes unwanted spaces on both sides</t>
  </si>
  <si>
    <t xml:space="preserve"> Schrute</t>
  </si>
  <si>
    <t xml:space="preserve">Flenderson    </t>
  </si>
  <si>
    <t xml:space="preserve">   Scott</t>
  </si>
  <si>
    <t xml:space="preserve">  Hudson</t>
  </si>
  <si>
    <t xml:space="preserve">Malone </t>
  </si>
  <si>
    <t>CONCATENATE(B2," ",C2)</t>
  </si>
  <si>
    <t>with 1 instance</t>
  </si>
  <si>
    <t>with 2 instances</t>
  </si>
  <si>
    <t>with NO instances</t>
  </si>
  <si>
    <t>1-5-2000</t>
  </si>
  <si>
    <t>12-3-2015</t>
  </si>
  <si>
    <t>SUM</t>
  </si>
  <si>
    <t>SUMIF</t>
  </si>
  <si>
    <t>SUMIFS</t>
  </si>
  <si>
    <t>COUNT</t>
  </si>
  <si>
    <t>COUNTIF</t>
  </si>
  <si>
    <t>COUNTIFS</t>
  </si>
  <si>
    <t>DAYS</t>
  </si>
  <si>
    <t>NETWORKDAYS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</si>
</sst>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defaultColWidth="13.7109375" defaultRowHeight="15"/>
  <cols>
    <col min="1" max="1" width="10.7109375" bestFit="1" customWidth="1"/>
    <col min="4" max="4" width="7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P5" sqref="P5"/>
    </sheetView>
  </sheetViews>
  <sheetFormatPr defaultColWidth="13.7109375" defaultRowHeight="15"/>
  <cols>
    <col min="1" max="1" width="10.7109375" bestFit="1" customWidth="1"/>
    <col min="4" max="4" width="7.7109375" customWidth="1"/>
    <col min="11" max="11" width="20.28515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37</v>
      </c>
      <c r="K1" t="s">
        <v>38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>
        <f>IF(D2:D10&gt;30,"Old","Young")</f>
        <v>Young</v>
      </c>
      <c r="K2" t="str">
        <f>_xlfn.IFS(F2:F10 = "Salesman", "Sales", F2:F10 = "HR", "Fire Immediately",F2:F10 = "Regional Manager", "Give Christmas Bonus")</f>
        <v>Sales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f t="shared" ref="J3:J10" si="0">IF(D3:D11&gt;30,"Old","Young")</f>
        <v>Young</v>
      </c>
      <c r="K3" t="e">
        <f t="shared" ref="K3:K10" si="1">_xlfn.IFS(F3:F11 = "Salesman", "Sales", F3:F11 = "HR", "Fire Immediately",F3:F11 = "Regional Manager", "Give Christmas Bonus")</f>
        <v>#N/A</v>
      </c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f t="shared" si="0"/>
        <v>Young</v>
      </c>
      <c r="K4" t="str">
        <f t="shared" si="1"/>
        <v>Sales</v>
      </c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f t="shared" si="0"/>
        <v>Old</v>
      </c>
      <c r="K5" t="e">
        <f t="shared" si="1"/>
        <v>#N/A</v>
      </c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f t="shared" si="0"/>
        <v>Old</v>
      </c>
      <c r="K6" t="str">
        <f t="shared" si="1"/>
        <v>Fire Immediately</v>
      </c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t="str">
        <f t="shared" si="0"/>
        <v>Old</v>
      </c>
      <c r="K7" t="str">
        <f t="shared" si="1"/>
        <v>Give Christmas Bonus</v>
      </c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Old</v>
      </c>
      <c r="K8" t="e">
        <f t="shared" si="1"/>
        <v>#N/A</v>
      </c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f t="shared" si="0"/>
        <v>Old</v>
      </c>
      <c r="K9" t="str">
        <f t="shared" si="1"/>
        <v>Sales</v>
      </c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f t="shared" si="0"/>
        <v>Old</v>
      </c>
      <c r="K10" t="e">
        <f t="shared" si="1"/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L4" sqref="L4"/>
    </sheetView>
  </sheetViews>
  <sheetFormatPr defaultColWidth="10.85546875" defaultRowHeight="15"/>
  <cols>
    <col min="1" max="1" width="10.71093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</v>
      </c>
      <c r="L1" t="s">
        <v>40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>
        <f>LEN(C2:C10)</f>
        <v>7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>
        <f t="shared" ref="J3:J10" si="0">LEN(C3:C11)</f>
        <v>7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>
        <f t="shared" si="0"/>
        <v>7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>
        <f t="shared" si="0"/>
        <v>6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>
        <f t="shared" si="0"/>
        <v>10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>
        <f t="shared" si="0"/>
        <v>5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6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>
        <f t="shared" si="0"/>
        <v>6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>
        <f t="shared" si="0"/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O5" sqref="O5"/>
    </sheetView>
  </sheetViews>
  <sheetFormatPr defaultColWidth="14.5703125" defaultRowHeight="15"/>
  <cols>
    <col min="4" max="4" width="8" customWidth="1"/>
    <col min="10" max="10" width="44.5703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</v>
      </c>
      <c r="K1" t="s">
        <v>42</v>
      </c>
      <c r="L1" t="s">
        <v>43</v>
      </c>
      <c r="M1" t="s">
        <v>43</v>
      </c>
    </row>
    <row r="2" spans="1:13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2" t="s">
        <v>44</v>
      </c>
      <c r="I2" s="2" t="s">
        <v>45</v>
      </c>
      <c r="J2" s="1" t="s">
        <v>46</v>
      </c>
      <c r="K2" t="str">
        <f>LEFT(B2:B10, 3)</f>
        <v>Jim</v>
      </c>
      <c r="L2" t="str">
        <f>RIGHT(A2:A10, 1)</f>
        <v>1</v>
      </c>
      <c r="M2" t="str">
        <f>RIGHT(H2:H10, 4)</f>
        <v>2001</v>
      </c>
    </row>
    <row r="3" spans="1:13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2" t="s">
        <v>47</v>
      </c>
      <c r="I3" s="2" t="s">
        <v>48</v>
      </c>
      <c r="J3" s="1" t="s">
        <v>49</v>
      </c>
      <c r="K3" t="str">
        <f t="shared" ref="K3:K10" si="0">LEFT(B3:B11, 3)</f>
        <v>Pam</v>
      </c>
      <c r="L3" t="str">
        <f t="shared" ref="L3:L10" si="1">RIGHT(A3:A11, 1)</f>
        <v>2</v>
      </c>
      <c r="M3" t="str">
        <f t="shared" ref="M3:M10" si="2">RIGHT(H3:H11, 4)</f>
        <v>1999</v>
      </c>
    </row>
    <row r="4" spans="1:13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2" t="s">
        <v>50</v>
      </c>
      <c r="I4" s="2" t="s">
        <v>51</v>
      </c>
      <c r="J4" s="1" t="s">
        <v>52</v>
      </c>
      <c r="K4" t="str">
        <f t="shared" si="0"/>
        <v>Dwi</v>
      </c>
      <c r="L4" t="str">
        <f t="shared" si="1"/>
        <v>3</v>
      </c>
      <c r="M4" t="str">
        <f t="shared" si="2"/>
        <v>2000</v>
      </c>
    </row>
    <row r="5" spans="1:13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2" t="s">
        <v>53</v>
      </c>
      <c r="I5" s="2" t="s">
        <v>54</v>
      </c>
      <c r="J5" s="1" t="s">
        <v>55</v>
      </c>
      <c r="K5" t="str">
        <f t="shared" si="0"/>
        <v>Ang</v>
      </c>
      <c r="L5" t="str">
        <f t="shared" si="1"/>
        <v>4</v>
      </c>
      <c r="M5" t="str">
        <f t="shared" si="2"/>
        <v>2000</v>
      </c>
    </row>
    <row r="6" spans="1:13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2" t="s">
        <v>56</v>
      </c>
      <c r="I6" s="2" t="s">
        <v>57</v>
      </c>
      <c r="J6" s="1" t="s">
        <v>58</v>
      </c>
      <c r="K6" t="str">
        <f t="shared" si="0"/>
        <v>Tob</v>
      </c>
      <c r="L6" t="str">
        <f t="shared" si="1"/>
        <v>5</v>
      </c>
      <c r="M6" t="str">
        <f t="shared" si="2"/>
        <v>2001</v>
      </c>
    </row>
    <row r="7" spans="1:13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2" t="s">
        <v>56</v>
      </c>
      <c r="I7" s="2" t="s">
        <v>59</v>
      </c>
      <c r="J7" s="1" t="s">
        <v>60</v>
      </c>
      <c r="K7" t="str">
        <f t="shared" si="0"/>
        <v>Mic</v>
      </c>
      <c r="L7" t="str">
        <f t="shared" si="1"/>
        <v>6</v>
      </c>
      <c r="M7" t="str">
        <f t="shared" si="2"/>
        <v>2001</v>
      </c>
    </row>
    <row r="8" spans="1:13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2" t="s">
        <v>61</v>
      </c>
      <c r="I8" s="2" t="s">
        <v>59</v>
      </c>
      <c r="J8" s="1" t="s">
        <v>62</v>
      </c>
      <c r="K8" t="str">
        <f t="shared" si="0"/>
        <v>Mer</v>
      </c>
      <c r="L8" t="str">
        <f t="shared" si="1"/>
        <v>7</v>
      </c>
      <c r="M8" t="str">
        <f t="shared" si="2"/>
        <v>2003</v>
      </c>
    </row>
    <row r="9" spans="1:13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2" t="s">
        <v>63</v>
      </c>
      <c r="I9" s="2" t="s">
        <v>64</v>
      </c>
      <c r="J9" s="1" t="s">
        <v>65</v>
      </c>
      <c r="K9" t="str">
        <f t="shared" si="0"/>
        <v>Sta</v>
      </c>
      <c r="L9" t="str">
        <f t="shared" si="1"/>
        <v>8</v>
      </c>
      <c r="M9" t="str">
        <f t="shared" si="2"/>
        <v>2002</v>
      </c>
    </row>
    <row r="10" spans="1:13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2" t="s">
        <v>66</v>
      </c>
      <c r="I10" s="2" t="s">
        <v>64</v>
      </c>
      <c r="J10" s="1" t="s">
        <v>67</v>
      </c>
      <c r="K10" t="str">
        <f t="shared" si="0"/>
        <v>Kev</v>
      </c>
      <c r="L10" t="str">
        <f t="shared" si="1"/>
        <v>9</v>
      </c>
      <c r="M10" t="str">
        <f t="shared" si="2"/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O7" sqref="O7"/>
    </sheetView>
  </sheetViews>
  <sheetFormatPr defaultColWidth="13.7109375" defaultRowHeight="15"/>
  <cols>
    <col min="1" max="1" width="10.7109375" bestFit="1" customWidth="1"/>
    <col min="4" max="4" width="7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68</v>
      </c>
    </row>
    <row r="2" spans="1:13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>
        <f>TEXT(H2:H10, "dd/mm/yyyy")</f>
        <v>02/11/2001</v>
      </c>
      <c r="K2" s="2"/>
      <c r="L2" t="str">
        <f>TEXT(J2:J10, "dd/mm/yyyy")</f>
        <v>02/11/2001</v>
      </c>
      <c r="M2" t="str">
        <f>RIGHT(L2:L10, 4)</f>
        <v>2001</v>
      </c>
    </row>
    <row r="3" spans="1:13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f t="shared" ref="J3:L10" si="0">TEXT(H3:H11, "dd/mm/yyyy")</f>
        <v>03/10/1999</v>
      </c>
      <c r="K3" s="2"/>
      <c r="L3" t="str">
        <f t="shared" si="0"/>
        <v>03/10/1999</v>
      </c>
      <c r="M3" t="str">
        <f t="shared" ref="M3:M10" si="1">RIGHT(L3:L11, 4)</f>
        <v>1999</v>
      </c>
    </row>
    <row r="4" spans="1:13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f t="shared" si="0"/>
        <v>04/07/2000</v>
      </c>
      <c r="K4" s="2"/>
      <c r="L4" t="str">
        <f t="shared" si="0"/>
        <v>04/07/2000</v>
      </c>
      <c r="M4" t="str">
        <f t="shared" si="1"/>
        <v>2000</v>
      </c>
    </row>
    <row r="5" spans="1:13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f t="shared" si="0"/>
        <v>05/01/2000</v>
      </c>
      <c r="K5" s="2"/>
      <c r="L5" t="str">
        <f t="shared" si="0"/>
        <v>05/01/2000</v>
      </c>
      <c r="M5" t="str">
        <f t="shared" si="1"/>
        <v>2000</v>
      </c>
    </row>
    <row r="6" spans="1:13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f t="shared" si="0"/>
        <v>06/05/2001</v>
      </c>
      <c r="K6" s="2"/>
      <c r="L6" t="str">
        <f t="shared" si="0"/>
        <v>06/05/2001</v>
      </c>
      <c r="M6" t="str">
        <f t="shared" si="1"/>
        <v>2001</v>
      </c>
    </row>
    <row r="7" spans="1:13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t="str">
        <f t="shared" si="0"/>
        <v>07/12/1995</v>
      </c>
      <c r="K7" s="2"/>
      <c r="L7" t="str">
        <f t="shared" si="0"/>
        <v>07/12/1995</v>
      </c>
      <c r="M7" t="str">
        <f t="shared" si="1"/>
        <v>1995</v>
      </c>
    </row>
    <row r="8" spans="1:13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08/11/2003</v>
      </c>
      <c r="K8" s="2"/>
      <c r="L8" t="str">
        <f t="shared" si="0"/>
        <v>08/11/2003</v>
      </c>
      <c r="M8" t="str">
        <f t="shared" si="1"/>
        <v>2003</v>
      </c>
    </row>
    <row r="9" spans="1:13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f t="shared" si="0"/>
        <v>09/06/2002</v>
      </c>
      <c r="K9" s="2"/>
      <c r="L9" t="str">
        <f t="shared" si="0"/>
        <v>09/06/2002</v>
      </c>
      <c r="M9" t="str">
        <f t="shared" si="1"/>
        <v>2002</v>
      </c>
    </row>
    <row r="10" spans="1:13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f t="shared" si="0"/>
        <v>10/08/2003</v>
      </c>
      <c r="K10" s="2"/>
      <c r="L10" t="str">
        <f t="shared" si="0"/>
        <v>10/08/2003</v>
      </c>
      <c r="M10" t="str">
        <f t="shared" si="1"/>
        <v>2003</v>
      </c>
    </row>
    <row r="12" spans="1:13">
      <c r="H12" s="1"/>
    </row>
    <row r="13" spans="1:1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K2" sqref="K2"/>
    </sheetView>
  </sheetViews>
  <sheetFormatPr defaultColWidth="13.7109375" defaultRowHeight="15"/>
  <cols>
    <col min="1" max="1" width="10.7109375" bestFit="1" customWidth="1"/>
    <col min="4" max="4" width="7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69</v>
      </c>
      <c r="K1" t="s">
        <v>70</v>
      </c>
    </row>
    <row r="2" spans="1:11">
      <c r="A2">
        <v>1001</v>
      </c>
      <c r="B2" s="2" t="s">
        <v>11</v>
      </c>
      <c r="C2" s="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>
        <f>TRIM(C2:C10)</f>
        <v>Halpert</v>
      </c>
    </row>
    <row r="3" spans="1:11">
      <c r="A3">
        <v>1002</v>
      </c>
      <c r="B3" s="2" t="s">
        <v>15</v>
      </c>
      <c r="C3" s="2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f t="shared" ref="J3:J10" si="0">TRIM(C3:C11)</f>
        <v>Beasley</v>
      </c>
    </row>
    <row r="4" spans="1:11">
      <c r="A4">
        <v>1003</v>
      </c>
      <c r="B4" s="2" t="s">
        <v>19</v>
      </c>
      <c r="C4" s="2" t="s">
        <v>71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f t="shared" si="0"/>
        <v>Schrute</v>
      </c>
    </row>
    <row r="5" spans="1:11">
      <c r="A5">
        <v>1004</v>
      </c>
      <c r="B5" s="2" t="s">
        <v>21</v>
      </c>
      <c r="C5" s="2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f t="shared" si="0"/>
        <v>Martin</v>
      </c>
    </row>
    <row r="6" spans="1:11">
      <c r="A6">
        <v>1005</v>
      </c>
      <c r="B6" s="2" t="s">
        <v>24</v>
      </c>
      <c r="C6" s="2" t="s">
        <v>72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f t="shared" si="0"/>
        <v>Flenderson</v>
      </c>
    </row>
    <row r="7" spans="1:11">
      <c r="A7">
        <v>1006</v>
      </c>
      <c r="B7" s="2" t="s">
        <v>27</v>
      </c>
      <c r="C7" s="2" t="s">
        <v>73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t="str">
        <f t="shared" si="0"/>
        <v>Scott</v>
      </c>
    </row>
    <row r="8" spans="1:11">
      <c r="A8">
        <v>1007</v>
      </c>
      <c r="B8" s="2" t="s">
        <v>30</v>
      </c>
      <c r="C8" s="2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Palmer</v>
      </c>
    </row>
    <row r="9" spans="1:11">
      <c r="A9">
        <v>1008</v>
      </c>
      <c r="B9" s="2" t="s">
        <v>33</v>
      </c>
      <c r="C9" s="2" t="s">
        <v>74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f t="shared" si="0"/>
        <v>Hudson</v>
      </c>
    </row>
    <row r="10" spans="1:11">
      <c r="A10">
        <v>1009</v>
      </c>
      <c r="B10" s="2" t="s">
        <v>35</v>
      </c>
      <c r="C10" s="2" t="s">
        <v>75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f t="shared" si="0"/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L3" sqref="L3"/>
    </sheetView>
  </sheetViews>
  <sheetFormatPr defaultRowHeight="1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  <col min="11" max="11" width="27.855468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76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>
        <f>CONCATENATE(B2:B10, "  ",C2:C10)</f>
        <v>Jim  Halpert</v>
      </c>
      <c r="K2" t="str">
        <f>CONCATENATE(B2:B10,".",C2:C10,"@email.com")</f>
        <v>Jim.Halpert@email.com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f t="shared" ref="J3:J10" si="0">CONCATENATE(B3:B11, " ",C3:C11)</f>
        <v>Pam Beasley</v>
      </c>
      <c r="K3" t="str">
        <f t="shared" ref="K3:K10" si="1">CONCATENATE(B3:B11,".",C3:C11,"@email.com")</f>
        <v>Pam.Beasley@email.com</v>
      </c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Dwight.Schrute@email.com</v>
      </c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Angela.Martin@email.com</v>
      </c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Toby.Flenderson@email.com</v>
      </c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Michael.Scott@email.com</v>
      </c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Meredith.Palmer@email.com</v>
      </c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Stanley.Hudson@email.com</v>
      </c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Kevin.Malone@email.com</v>
      </c>
    </row>
    <row r="11" spans="1:11">
      <c r="H11" t="str">
        <f t="shared" ref="H11:H12" si="2">CONCATENATE(B11," ",C11)</f>
        <v xml:space="preserve"> </v>
      </c>
    </row>
    <row r="12" spans="1:11">
      <c r="H12" t="str">
        <f t="shared" si="2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M3" sqref="M3"/>
    </sheetView>
  </sheetViews>
  <sheetFormatPr defaultColWidth="13.7109375" defaultRowHeight="15"/>
  <cols>
    <col min="1" max="1" width="10.7109375" bestFit="1" customWidth="1"/>
    <col min="4" max="4" width="7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77</v>
      </c>
      <c r="K1" t="s">
        <v>78</v>
      </c>
      <c r="L1" t="s">
        <v>79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2" t="s">
        <v>44</v>
      </c>
      <c r="I2" s="2" t="s">
        <v>45</v>
      </c>
      <c r="J2" t="str">
        <f>SUBSTITUTE(H2:H10,"/","-",1)</f>
        <v>11-2/2001</v>
      </c>
      <c r="K2" t="str">
        <f>SUBSTITUTE(H2:H10,"/","-",2)</f>
        <v>11/2-2001</v>
      </c>
      <c r="L2" t="str">
        <f>SUBSTITUTE(H2:H10,"/","-")</f>
        <v>11-2-2001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2" t="s">
        <v>47</v>
      </c>
      <c r="I3" s="2" t="s">
        <v>48</v>
      </c>
      <c r="J3" t="str">
        <f t="shared" ref="J3:J10" si="0">SUBSTITUTE(H3:H11,"/","-",1)</f>
        <v>10-3/1999</v>
      </c>
      <c r="K3" t="str">
        <f t="shared" ref="K3:K10" si="1">SUBSTITUTE(H3:H11,"/","-",2)</f>
        <v>10/3-1999</v>
      </c>
      <c r="L3" t="str">
        <f t="shared" ref="L3:L10" si="2">SUBSTITUTE(H3:H11,"/","-")</f>
        <v>10-3-1999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2" t="s">
        <v>50</v>
      </c>
      <c r="I4" s="2" t="s">
        <v>51</v>
      </c>
      <c r="J4" t="str">
        <f t="shared" si="0"/>
        <v>7-4/2000</v>
      </c>
      <c r="K4" t="str">
        <f t="shared" si="1"/>
        <v>7/4-2000</v>
      </c>
      <c r="L4" t="str">
        <f t="shared" si="2"/>
        <v>7-4-2000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2" t="s">
        <v>80</v>
      </c>
      <c r="I5" s="2" t="s">
        <v>81</v>
      </c>
      <c r="J5" t="str">
        <f t="shared" si="0"/>
        <v>1-5-2000</v>
      </c>
      <c r="K5" t="str">
        <f t="shared" si="1"/>
        <v>1-5-2000</v>
      </c>
      <c r="L5" t="str">
        <f t="shared" si="2"/>
        <v>1-5-2000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2" t="s">
        <v>56</v>
      </c>
      <c r="I6" s="2" t="s">
        <v>57</v>
      </c>
      <c r="J6" t="str">
        <f t="shared" si="0"/>
        <v>5-6/2001</v>
      </c>
      <c r="K6" t="str">
        <f t="shared" si="1"/>
        <v>5/6-2001</v>
      </c>
      <c r="L6" t="str">
        <f t="shared" si="2"/>
        <v>5-6-2001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2" t="s">
        <v>56</v>
      </c>
      <c r="I7" s="2" t="s">
        <v>59</v>
      </c>
      <c r="J7" t="str">
        <f t="shared" si="0"/>
        <v>5-6/2001</v>
      </c>
      <c r="K7" t="str">
        <f t="shared" si="1"/>
        <v>5/6-2001</v>
      </c>
      <c r="L7" t="str">
        <f t="shared" si="2"/>
        <v>5-6-2001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2" t="s">
        <v>61</v>
      </c>
      <c r="I8" s="2" t="s">
        <v>59</v>
      </c>
      <c r="J8" t="str">
        <f t="shared" si="0"/>
        <v>11-8/2003</v>
      </c>
      <c r="K8" t="str">
        <f t="shared" si="1"/>
        <v>11/8-2003</v>
      </c>
      <c r="L8" t="str">
        <f t="shared" si="2"/>
        <v>11-8-2003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2" t="s">
        <v>63</v>
      </c>
      <c r="I9" s="2" t="s">
        <v>64</v>
      </c>
      <c r="J9" t="str">
        <f t="shared" si="0"/>
        <v>6-9/2002</v>
      </c>
      <c r="K9" t="str">
        <f t="shared" si="1"/>
        <v>6/9-2002</v>
      </c>
      <c r="L9" t="str">
        <f t="shared" si="2"/>
        <v>6-9-2002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2" t="s">
        <v>66</v>
      </c>
      <c r="I10" s="2" t="s">
        <v>64</v>
      </c>
      <c r="J10" t="str">
        <f t="shared" si="0"/>
        <v>8-10/2003</v>
      </c>
      <c r="K10" t="str">
        <f t="shared" si="1"/>
        <v>8/10-2003</v>
      </c>
      <c r="L10" t="str">
        <f t="shared" si="2"/>
        <v>8-10-2003</v>
      </c>
    </row>
    <row r="12" spans="1:12">
      <c r="H12" s="2"/>
      <c r="I12" s="2"/>
    </row>
    <row r="13" spans="1:12">
      <c r="H13" s="2"/>
      <c r="I13" s="2"/>
    </row>
    <row r="14" spans="1:12">
      <c r="H14" s="2"/>
      <c r="I14" s="2"/>
    </row>
    <row r="15" spans="1:12">
      <c r="H15" s="2"/>
      <c r="I15" s="2"/>
    </row>
    <row r="16" spans="1:12">
      <c r="H16" s="2"/>
      <c r="I16" s="2"/>
    </row>
    <row r="17" spans="8:9">
      <c r="H17" s="2"/>
      <c r="I17" s="2"/>
    </row>
    <row r="18" spans="8:9">
      <c r="H18" s="2"/>
      <c r="I18" s="2"/>
    </row>
    <row r="19" spans="8:9">
      <c r="H19" s="2"/>
      <c r="I19" s="2"/>
    </row>
    <row r="20" spans="8:9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N3" sqref="N3"/>
    </sheetView>
  </sheetViews>
  <sheetFormatPr defaultColWidth="13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82</v>
      </c>
      <c r="K1" t="s">
        <v>83</v>
      </c>
      <c r="L1" t="s">
        <v>84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>
        <f t="shared" ref="J3:J10" si="0">SUM(G3:G11)</f>
        <v>392000</v>
      </c>
      <c r="K3">
        <f t="shared" ref="K3:K10" si="1">SUMIF(G3:G11,"&gt;50000")</f>
        <v>128000</v>
      </c>
      <c r="L3">
        <f t="shared" ref="L3:L10" si="2">SUMIFS(G3:G11,E3:E11,"Female",D3:D11,"&gt;30")</f>
        <v>88000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>
        <f t="shared" si="0"/>
        <v>356000</v>
      </c>
      <c r="K4">
        <f t="shared" si="1"/>
        <v>128000</v>
      </c>
      <c r="L4">
        <f t="shared" si="2"/>
        <v>88000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>
        <f t="shared" si="0"/>
        <v>293000</v>
      </c>
      <c r="K5">
        <f t="shared" si="1"/>
        <v>65000</v>
      </c>
      <c r="L5">
        <f t="shared" si="2"/>
        <v>88000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>
        <f t="shared" si="0"/>
        <v>246000</v>
      </c>
      <c r="K6">
        <f t="shared" si="1"/>
        <v>65000</v>
      </c>
      <c r="L6">
        <f t="shared" si="2"/>
        <v>41000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>
        <f t="shared" si="0"/>
        <v>196000</v>
      </c>
      <c r="K7">
        <f t="shared" si="1"/>
        <v>65000</v>
      </c>
      <c r="L7">
        <f t="shared" si="2"/>
        <v>41000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131000</v>
      </c>
      <c r="K8">
        <f t="shared" si="1"/>
        <v>0</v>
      </c>
      <c r="L8">
        <f t="shared" si="2"/>
        <v>41000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>
        <f t="shared" si="0"/>
        <v>90000</v>
      </c>
      <c r="K9">
        <f t="shared" si="1"/>
        <v>0</v>
      </c>
      <c r="L9">
        <f t="shared" si="2"/>
        <v>0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>
        <f t="shared" si="0"/>
        <v>42000</v>
      </c>
      <c r="K10">
        <f t="shared" si="1"/>
        <v>0</v>
      </c>
      <c r="L10">
        <f t="shared" si="2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M3" sqref="M3"/>
    </sheetView>
  </sheetViews>
  <sheetFormatPr defaultColWidth="13.7109375" defaultRowHeight="15"/>
  <cols>
    <col min="1" max="1" width="10.7109375" bestFit="1" customWidth="1"/>
    <col min="4" max="4" width="7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85</v>
      </c>
      <c r="K1" t="s">
        <v>86</v>
      </c>
      <c r="L1" t="s">
        <v>87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>
        <f t="shared" ref="J3:J10" si="0">COUNT(G3:G11)</f>
        <v>8</v>
      </c>
      <c r="K3">
        <f t="shared" ref="K3:K10" si="1">COUNTIF(G3:G11,"&gt;45000")</f>
        <v>5</v>
      </c>
      <c r="L3">
        <f t="shared" ref="L3:L10" si="2">COUNTIFS(A3:A11,"&gt;1005",E3:E11,"Male")</f>
        <v>3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>
        <f t="shared" si="0"/>
        <v>7</v>
      </c>
      <c r="K4">
        <f t="shared" si="1"/>
        <v>5</v>
      </c>
      <c r="L4">
        <f t="shared" si="2"/>
        <v>3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>
        <f t="shared" si="0"/>
        <v>6</v>
      </c>
      <c r="K5">
        <f t="shared" si="1"/>
        <v>4</v>
      </c>
      <c r="L5">
        <f t="shared" si="2"/>
        <v>3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>
        <f t="shared" si="0"/>
        <v>5</v>
      </c>
      <c r="K6">
        <f t="shared" si="1"/>
        <v>3</v>
      </c>
      <c r="L6">
        <f t="shared" si="2"/>
        <v>3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>
        <f t="shared" si="0"/>
        <v>4</v>
      </c>
      <c r="K7">
        <f t="shared" si="1"/>
        <v>2</v>
      </c>
      <c r="L7">
        <f t="shared" si="2"/>
        <v>3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3</v>
      </c>
      <c r="K8">
        <f t="shared" si="1"/>
        <v>1</v>
      </c>
      <c r="L8">
        <f t="shared" si="2"/>
        <v>2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>
        <f t="shared" si="0"/>
        <v>2</v>
      </c>
      <c r="K9">
        <f t="shared" si="1"/>
        <v>1</v>
      </c>
      <c r="L9">
        <f t="shared" si="2"/>
        <v>2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>
        <f t="shared" si="0"/>
        <v>1</v>
      </c>
      <c r="K10">
        <f t="shared" si="1"/>
        <v>0</v>
      </c>
      <c r="L10">
        <f t="shared" si="2"/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M6" sqref="M6"/>
    </sheetView>
  </sheetViews>
  <sheetFormatPr defaultRowHeight="15"/>
  <cols>
    <col min="8" max="8" width="14.42578125" customWidth="1"/>
    <col min="9" max="9" width="13.28515625" customWidth="1"/>
    <col min="10" max="10" width="17.140625" customWidth="1"/>
    <col min="11" max="11" width="14.71093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88</v>
      </c>
      <c r="K1" t="s">
        <v>89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 t="s">
        <v>44</v>
      </c>
      <c r="I2" s="1" t="s">
        <v>45</v>
      </c>
      <c r="J2">
        <f>_xlfn.DAYS(I2,H2)</f>
        <v>5231</v>
      </c>
      <c r="K2">
        <f>NETWORKDAYS(H2,I2)</f>
        <v>3737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 t="s">
        <v>47</v>
      </c>
      <c r="I3" s="1" t="s">
        <v>48</v>
      </c>
      <c r="J3">
        <f t="shared" ref="J3:J10" si="0">_xlfn.DAYS(I3,H3)</f>
        <v>6058</v>
      </c>
      <c r="K3">
        <f t="shared" ref="K3:K10" si="1">NETWORKDAYS(H3,I3)</f>
        <v>4328</v>
      </c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 t="s">
        <v>50</v>
      </c>
      <c r="I4" s="1" t="s">
        <v>51</v>
      </c>
      <c r="J4">
        <f t="shared" si="0"/>
        <v>6333</v>
      </c>
      <c r="K4">
        <f t="shared" si="1"/>
        <v>4524</v>
      </c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 t="s">
        <v>53</v>
      </c>
      <c r="I5" s="1" t="s">
        <v>54</v>
      </c>
      <c r="J5">
        <f t="shared" si="0"/>
        <v>5428</v>
      </c>
      <c r="K5">
        <f t="shared" si="1"/>
        <v>3879</v>
      </c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2" t="s">
        <v>56</v>
      </c>
      <c r="I6" s="2" t="s">
        <v>57</v>
      </c>
      <c r="J6" t="e">
        <f>_xlfn.DAYS(I6,H6)</f>
        <v>#VALUE!</v>
      </c>
      <c r="K6" t="e">
        <f t="shared" si="1"/>
        <v>#VALUE!</v>
      </c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 t="s">
        <v>56</v>
      </c>
      <c r="I7" s="1" t="s">
        <v>59</v>
      </c>
      <c r="J7">
        <f t="shared" si="0"/>
        <v>4540</v>
      </c>
      <c r="K7">
        <f t="shared" si="1"/>
        <v>3244</v>
      </c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 t="s">
        <v>61</v>
      </c>
      <c r="I8" s="1" t="s">
        <v>59</v>
      </c>
      <c r="J8">
        <f t="shared" si="0"/>
        <v>3743</v>
      </c>
      <c r="K8">
        <f t="shared" si="1"/>
        <v>2675</v>
      </c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2" t="s">
        <v>63</v>
      </c>
      <c r="I9" s="2" t="s">
        <v>64</v>
      </c>
      <c r="J9" t="e">
        <f t="shared" si="0"/>
        <v>#VALUE!</v>
      </c>
      <c r="K9" t="e">
        <f t="shared" si="1"/>
        <v>#VALUE!</v>
      </c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2" t="s">
        <v>66</v>
      </c>
      <c r="I10" s="2" t="s">
        <v>64</v>
      </c>
      <c r="J10" t="e">
        <f t="shared" si="0"/>
        <v>#VALUE!</v>
      </c>
      <c r="K10" t="e">
        <f t="shared" si="1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Freberg</dc:creator>
  <cp:keywords/>
  <dc:description/>
  <cp:lastModifiedBy>Jean-Pierre Mulder</cp:lastModifiedBy>
  <cp:revision/>
  <dcterms:created xsi:type="dcterms:W3CDTF">2021-12-16T14:18:34Z</dcterms:created>
  <dcterms:modified xsi:type="dcterms:W3CDTF">2023-01-01T09:41:31Z</dcterms:modified>
  <cp:category/>
  <cp:contentStatus/>
</cp:coreProperties>
</file>