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Orozco\OneDrive\Escritorio\"/>
    </mc:Choice>
  </mc:AlternateContent>
  <xr:revisionPtr revIDLastSave="0" documentId="13_ncr:1_{06F0CBFB-EE64-40EB-8DAE-96F335043594}" xr6:coauthVersionLast="47" xr6:coauthVersionMax="47" xr10:uidLastSave="{00000000-0000-0000-0000-000000000000}"/>
  <bookViews>
    <workbookView xWindow="11424" yWindow="0" windowWidth="11712" windowHeight="12336" xr2:uid="{4ED0EA16-3600-4246-B3F5-62BB63F8EC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 s="1"/>
  <c r="I24" i="1"/>
  <c r="H24" i="1" s="1"/>
  <c r="I23" i="1"/>
  <c r="J23" i="1" s="1"/>
  <c r="I22" i="1"/>
  <c r="J22" i="1" s="1"/>
  <c r="I21" i="1"/>
  <c r="J21" i="1" s="1"/>
  <c r="I26" i="1"/>
  <c r="H26" i="1" s="1"/>
  <c r="H25" i="1" l="1"/>
  <c r="K25" i="1"/>
  <c r="L25" i="1" s="1"/>
  <c r="H23" i="1"/>
  <c r="K23" i="1" s="1"/>
  <c r="J24" i="1"/>
  <c r="K24" i="1"/>
  <c r="H22" i="1"/>
  <c r="K22" i="1" s="1"/>
  <c r="H21" i="1"/>
  <c r="K21" i="1" s="1"/>
  <c r="J26" i="1"/>
  <c r="K26" i="1" s="1"/>
  <c r="F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7" i="1"/>
  <c r="H27" i="1" s="1"/>
  <c r="I28" i="1"/>
  <c r="H28" i="1" s="1"/>
  <c r="I29" i="1"/>
  <c r="H29" i="1" s="1"/>
  <c r="I2" i="1"/>
  <c r="D35" i="1"/>
  <c r="D36" i="1"/>
  <c r="D34" i="1"/>
  <c r="D33" i="1"/>
  <c r="D37" i="1" l="1"/>
  <c r="J28" i="1"/>
  <c r="K28" i="1" s="1"/>
  <c r="J29" i="1"/>
  <c r="K29" i="1" s="1"/>
  <c r="J27" i="1"/>
  <c r="K27" i="1" s="1"/>
  <c r="L23" i="1" l="1"/>
  <c r="L24" i="1"/>
  <c r="L22" i="1"/>
  <c r="L21" i="1"/>
  <c r="L26" i="1"/>
  <c r="L27" i="1"/>
  <c r="L29" i="1"/>
  <c r="L28" i="1"/>
  <c r="J3" i="1" l="1"/>
  <c r="J4" i="1"/>
  <c r="J5" i="1"/>
  <c r="J6" i="1"/>
  <c r="H7" i="1"/>
  <c r="H8" i="1"/>
  <c r="H9" i="1"/>
  <c r="H10" i="1"/>
  <c r="H11" i="1"/>
  <c r="H12" i="1"/>
  <c r="H13" i="1"/>
  <c r="H14" i="1"/>
  <c r="J15" i="1"/>
  <c r="J16" i="1"/>
  <c r="H17" i="1"/>
  <c r="H18" i="1"/>
  <c r="J19" i="1"/>
  <c r="H20" i="1"/>
  <c r="G30" i="1"/>
  <c r="E30" i="1"/>
  <c r="D30" i="1"/>
  <c r="H2" i="1"/>
  <c r="H19" i="1" l="1"/>
  <c r="K19" i="1" s="1"/>
  <c r="L19" i="1" s="1"/>
  <c r="J17" i="1"/>
  <c r="K17" i="1" s="1"/>
  <c r="L17" i="1" s="1"/>
  <c r="H16" i="1"/>
  <c r="K16" i="1" s="1"/>
  <c r="L16" i="1" s="1"/>
  <c r="J11" i="1"/>
  <c r="K11" i="1" s="1"/>
  <c r="L11" i="1" s="1"/>
  <c r="J10" i="1"/>
  <c r="K10" i="1" s="1"/>
  <c r="L10" i="1" s="1"/>
  <c r="J9" i="1"/>
  <c r="K9" i="1" s="1"/>
  <c r="L9" i="1" s="1"/>
  <c r="J8" i="1"/>
  <c r="K8" i="1" s="1"/>
  <c r="L8" i="1" s="1"/>
  <c r="J7" i="1"/>
  <c r="K7" i="1" s="1"/>
  <c r="L7" i="1" s="1"/>
  <c r="H6" i="1"/>
  <c r="K6" i="1" s="1"/>
  <c r="L6" i="1" s="1"/>
  <c r="H5" i="1"/>
  <c r="K5" i="1" s="1"/>
  <c r="L5" i="1" s="1"/>
  <c r="H3" i="1"/>
  <c r="K3" i="1" s="1"/>
  <c r="L3" i="1" s="1"/>
  <c r="H15" i="1"/>
  <c r="K15" i="1" s="1"/>
  <c r="L15" i="1" s="1"/>
  <c r="H4" i="1"/>
  <c r="K4" i="1" s="1"/>
  <c r="L4" i="1" s="1"/>
  <c r="J20" i="1"/>
  <c r="K20" i="1" s="1"/>
  <c r="L20" i="1" s="1"/>
  <c r="J18" i="1"/>
  <c r="K18" i="1" s="1"/>
  <c r="L18" i="1" s="1"/>
  <c r="J14" i="1"/>
  <c r="K14" i="1" s="1"/>
  <c r="L14" i="1" s="1"/>
  <c r="J13" i="1"/>
  <c r="K13" i="1" s="1"/>
  <c r="L13" i="1" s="1"/>
  <c r="J12" i="1"/>
  <c r="K12" i="1" s="1"/>
  <c r="L12" i="1" s="1"/>
  <c r="I30" i="1"/>
  <c r="J2" i="1"/>
  <c r="K2" i="1" s="1"/>
  <c r="L2" i="1" s="1"/>
  <c r="L30" i="1" l="1"/>
  <c r="I35" i="1" s="1"/>
  <c r="J30" i="1"/>
  <c r="H30" i="1"/>
  <c r="K30" i="1" l="1"/>
  <c r="I33" i="1" s="1"/>
  <c r="I34" i="1" s="1"/>
</calcChain>
</file>

<file path=xl/sharedStrings.xml><?xml version="1.0" encoding="utf-8"?>
<sst xmlns="http://schemas.openxmlformats.org/spreadsheetml/2006/main" count="70" uniqueCount="60">
  <si>
    <t>Funcionalidad</t>
  </si>
  <si>
    <t>Tarea</t>
  </si>
  <si>
    <t>Tiempo Optimista (O)</t>
  </si>
  <si>
    <t>Tiempo Más Probable (M)</t>
  </si>
  <si>
    <t>Tiempo Pesimista (P)</t>
  </si>
  <si>
    <t>Estimación PERT (h)</t>
  </si>
  <si>
    <t>Costo Estimado (Q)</t>
  </si>
  <si>
    <t>Total</t>
  </si>
  <si>
    <t>1. Modelado de datos</t>
  </si>
  <si>
    <t>Diseño de esquema para usuarios, recetas y relaciones</t>
  </si>
  <si>
    <t>Encargado</t>
  </si>
  <si>
    <t>2. Integración con backend</t>
  </si>
  <si>
    <t>Entrega estructurada para conexión con API</t>
  </si>
  <si>
    <t>Migraciones iniciales y prueba de integridad de datos</t>
  </si>
  <si>
    <t>Database Architect</t>
  </si>
  <si>
    <t>3. Diseño visual del sitio</t>
  </si>
  <si>
    <t>Investigación de referencias visuales y benchmarks</t>
  </si>
  <si>
    <t>Creación de guía de estilos</t>
  </si>
  <si>
    <t>Diseño de wireframes y mockups de las pantallas principales</t>
  </si>
  <si>
    <t>Definición de UI consistente</t>
  </si>
  <si>
    <t>Revisión y ajustes visuales tras pruebas</t>
  </si>
  <si>
    <t>UI/UX Lead Designer</t>
  </si>
  <si>
    <t>4. API y lógica del negocio</t>
  </si>
  <si>
    <t>5. Base de datos y autenticación</t>
  </si>
  <si>
    <t>Creación de endpoints para login, registro y recetas</t>
  </si>
  <si>
    <t>Validaciones en el backend y mensajes de error</t>
  </si>
  <si>
    <t>Configuración de modelo de usuarios y recetas</t>
  </si>
  <si>
    <t>Implementación de sistema de autenticación</t>
  </si>
  <si>
    <t>6. DevOps</t>
  </si>
  <si>
    <t>Configuración de entorno</t>
  </si>
  <si>
    <t>Monitoreo y gestión de errores</t>
  </si>
  <si>
    <t>Backend &amp; DevOps Engineer</t>
  </si>
  <si>
    <t>7. Pantalla Login</t>
  </si>
  <si>
    <t>8. Pantalla registro</t>
  </si>
  <si>
    <t>9. Dashboard</t>
  </si>
  <si>
    <t>10. Registro y visualización de talleres</t>
  </si>
  <si>
    <t>Cuadro de ingreso Email y contraseña</t>
  </si>
  <si>
    <t>Inclusión de logo MasterCook</t>
  </si>
  <si>
    <t>Validaciones de campos con mensajes de error</t>
  </si>
  <si>
    <t>Estilo coherente con el login</t>
  </si>
  <si>
    <t>Maquetación del formulario con validaciones</t>
  </si>
  <si>
    <t>Estructura de navegación y diseño responsivo</t>
  </si>
  <si>
    <t>Estructura visual consistente</t>
  </si>
  <si>
    <t>Creación de componentes visuales</t>
  </si>
  <si>
    <t>Implementación de filtros y búsqueda</t>
  </si>
  <si>
    <t>Frontend Engineer</t>
  </si>
  <si>
    <t>Configuración de contenedores</t>
  </si>
  <si>
    <t>Docker-compose.yml</t>
  </si>
  <si>
    <t>Persistencia de datos</t>
  </si>
  <si>
    <t>Dockerización</t>
  </si>
  <si>
    <t>Rol</t>
  </si>
  <si>
    <t>Cantidad</t>
  </si>
  <si>
    <t>Tarifa promedio</t>
  </si>
  <si>
    <t>Total de horas necesarias para terminar el proyecto</t>
  </si>
  <si>
    <t>Total de días laborales necesarios para terminar el proyecto</t>
  </si>
  <si>
    <t>Costo toal para terminar el proyecto</t>
  </si>
  <si>
    <t>12. Dockerización</t>
  </si>
  <si>
    <t>Diseño para la pantalla de pago</t>
  </si>
  <si>
    <t>Implementación de mocks de proceso de pago (simulación)</t>
  </si>
  <si>
    <t>11. Pantalla de pago de talleres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</si>
</sst>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44" fontId="2" fillId="3" borderId="0" xfId="1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3" fillId="7" borderId="1" xfId="0" applyFont="1" applyFill="1" applyBorder="1" applyAlignment="1">
      <alignment horizontal="center" vertical="center" textRotation="90" wrapText="1"/>
    </xf>
    <xf numFmtId="0" fontId="3" fillId="6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textRotation="90" wrapText="1"/>
    </xf>
    <xf numFmtId="0" fontId="3" fillId="8" borderId="3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3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015C-F06F-487D-8E27-A6E4CB6BE2AD}">
  <dimension ref="A1:O37"/>
  <sheetViews>
    <sheetView tabSelected="1" topLeftCell="A15" zoomScale="67" workbookViewId="0">
      <selection activeCell="C25" sqref="C25"/>
    </sheetView>
  </sheetViews>
  <sheetFormatPr baseColWidth="10" defaultRowHeight="14.4" x14ac:dyDescent="0.3"/>
  <cols>
    <col min="2" max="2" width="15.33203125" customWidth="1"/>
    <col min="3" max="3" width="34.6640625" customWidth="1"/>
    <col min="7" max="7" width="9.77734375" bestFit="1" customWidth="1"/>
    <col min="8" max="8" width="19.109375" bestFit="1" customWidth="1"/>
    <col min="9" max="9" width="22.109375" bestFit="1" customWidth="1"/>
    <col min="10" max="10" width="18.77734375" bestFit="1" customWidth="1"/>
    <col min="11" max="11" width="17.5546875" bestFit="1" customWidth="1"/>
    <col min="12" max="12" width="17.109375" bestFit="1" customWidth="1"/>
    <col min="14" max="14" width="23.21875" customWidth="1"/>
    <col min="16" max="16" width="23.21875" customWidth="1"/>
    <col min="22" max="22" width="11.5546875" customWidth="1"/>
  </cols>
  <sheetData>
    <row r="1" spans="1:15" ht="28.8" customHeight="1" x14ac:dyDescent="0.3">
      <c r="A1" s="1" t="s">
        <v>10</v>
      </c>
      <c r="B1" s="1" t="s">
        <v>0</v>
      </c>
      <c r="C1" s="1" t="s">
        <v>1</v>
      </c>
      <c r="D1" s="1" t="s">
        <v>14</v>
      </c>
      <c r="E1" s="1" t="s">
        <v>21</v>
      </c>
      <c r="F1" s="1" t="s">
        <v>31</v>
      </c>
      <c r="G1" s="1" t="s">
        <v>45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5" ht="95.4" customHeight="1" x14ac:dyDescent="0.3">
      <c r="A2" s="14" t="s">
        <v>14</v>
      </c>
      <c r="B2" s="13" t="s">
        <v>8</v>
      </c>
      <c r="C2" s="3" t="s">
        <v>9</v>
      </c>
      <c r="D2" s="3">
        <v>4</v>
      </c>
      <c r="E2" s="3">
        <v>0</v>
      </c>
      <c r="F2" s="3">
        <v>0</v>
      </c>
      <c r="G2" s="3">
        <v>0</v>
      </c>
      <c r="H2" s="4">
        <f>I2-2</f>
        <v>2</v>
      </c>
      <c r="I2" s="4">
        <f>D2+E2+F2+G2</f>
        <v>4</v>
      </c>
      <c r="J2" s="4">
        <f>I2+4</f>
        <v>8</v>
      </c>
      <c r="K2" s="5">
        <f>(H2+4*(I2)+J2)/6</f>
        <v>4.333333333333333</v>
      </c>
      <c r="L2" s="6">
        <f>K2*$D$37</f>
        <v>736.66666666666663</v>
      </c>
    </row>
    <row r="3" spans="1:15" ht="28.8" x14ac:dyDescent="0.3">
      <c r="A3" s="14"/>
      <c r="B3" s="17" t="s">
        <v>11</v>
      </c>
      <c r="C3" s="3" t="s">
        <v>12</v>
      </c>
      <c r="D3" s="3">
        <v>3</v>
      </c>
      <c r="E3" s="3">
        <v>0</v>
      </c>
      <c r="F3" s="3">
        <v>5</v>
      </c>
      <c r="G3" s="3">
        <v>0</v>
      </c>
      <c r="H3" s="4">
        <f t="shared" ref="H3:H29" si="0">I3-2</f>
        <v>6</v>
      </c>
      <c r="I3" s="4">
        <f t="shared" ref="I3:I29" si="1">D3+E3+F3+G3</f>
        <v>8</v>
      </c>
      <c r="J3" s="4">
        <f t="shared" ref="J3:J29" si="2">I3+4</f>
        <v>12</v>
      </c>
      <c r="K3" s="5">
        <f t="shared" ref="K3:K29" si="3">(H3+4*(I3)+J3)/6</f>
        <v>8.3333333333333339</v>
      </c>
      <c r="L3" s="6">
        <f>K3*$D$37</f>
        <v>1416.6666666666667</v>
      </c>
    </row>
    <row r="4" spans="1:15" ht="82.2" customHeight="1" x14ac:dyDescent="0.3">
      <c r="A4" s="14"/>
      <c r="B4" s="17"/>
      <c r="C4" s="3" t="s">
        <v>13</v>
      </c>
      <c r="D4" s="3">
        <v>4</v>
      </c>
      <c r="E4" s="3">
        <v>0</v>
      </c>
      <c r="F4" s="3">
        <v>0</v>
      </c>
      <c r="G4" s="3">
        <v>0</v>
      </c>
      <c r="H4" s="4">
        <f t="shared" si="0"/>
        <v>2</v>
      </c>
      <c r="I4" s="4">
        <f t="shared" si="1"/>
        <v>4</v>
      </c>
      <c r="J4" s="4">
        <f t="shared" si="2"/>
        <v>8</v>
      </c>
      <c r="K4" s="5">
        <f t="shared" si="3"/>
        <v>4.333333333333333</v>
      </c>
      <c r="L4" s="6">
        <f>K4*$D$37</f>
        <v>736.66666666666663</v>
      </c>
    </row>
    <row r="5" spans="1:15" ht="28.8" x14ac:dyDescent="0.3">
      <c r="A5" s="15" t="s">
        <v>21</v>
      </c>
      <c r="B5" s="17" t="s">
        <v>15</v>
      </c>
      <c r="C5" s="3" t="s">
        <v>16</v>
      </c>
      <c r="D5" s="3">
        <v>0</v>
      </c>
      <c r="E5" s="3">
        <v>5</v>
      </c>
      <c r="F5" s="3">
        <v>0</v>
      </c>
      <c r="G5" s="3">
        <v>0</v>
      </c>
      <c r="H5" s="4">
        <f t="shared" si="0"/>
        <v>3</v>
      </c>
      <c r="I5" s="4">
        <f t="shared" si="1"/>
        <v>5</v>
      </c>
      <c r="J5" s="4">
        <f t="shared" si="2"/>
        <v>9</v>
      </c>
      <c r="K5" s="5">
        <f t="shared" si="3"/>
        <v>5.333333333333333</v>
      </c>
      <c r="L5" s="6">
        <f>K5*$D$37</f>
        <v>906.66666666666663</v>
      </c>
    </row>
    <row r="6" spans="1:15" x14ac:dyDescent="0.3">
      <c r="A6" s="15"/>
      <c r="B6" s="17"/>
      <c r="C6" s="3" t="s">
        <v>17</v>
      </c>
      <c r="D6" s="3">
        <v>0</v>
      </c>
      <c r="E6" s="3">
        <v>4</v>
      </c>
      <c r="F6" s="3">
        <v>0</v>
      </c>
      <c r="G6" s="3">
        <v>0</v>
      </c>
      <c r="H6" s="4">
        <f t="shared" si="0"/>
        <v>2</v>
      </c>
      <c r="I6" s="4">
        <f t="shared" si="1"/>
        <v>4</v>
      </c>
      <c r="J6" s="4">
        <f t="shared" si="2"/>
        <v>8</v>
      </c>
      <c r="K6" s="5">
        <f t="shared" si="3"/>
        <v>4.333333333333333</v>
      </c>
      <c r="L6" s="6">
        <f>K6*$D$37</f>
        <v>736.66666666666663</v>
      </c>
    </row>
    <row r="7" spans="1:15" ht="28.8" x14ac:dyDescent="0.3">
      <c r="A7" s="15"/>
      <c r="B7" s="17"/>
      <c r="C7" s="3" t="s">
        <v>18</v>
      </c>
      <c r="D7" s="3">
        <v>0</v>
      </c>
      <c r="E7" s="3">
        <v>4</v>
      </c>
      <c r="F7" s="3">
        <v>0</v>
      </c>
      <c r="G7" s="3">
        <v>0</v>
      </c>
      <c r="H7" s="4">
        <f t="shared" si="0"/>
        <v>2</v>
      </c>
      <c r="I7" s="4">
        <f t="shared" si="1"/>
        <v>4</v>
      </c>
      <c r="J7" s="4">
        <f t="shared" si="2"/>
        <v>8</v>
      </c>
      <c r="K7" s="5">
        <f t="shared" si="3"/>
        <v>4.333333333333333</v>
      </c>
      <c r="L7" s="6">
        <f>K7*$D$37</f>
        <v>736.66666666666663</v>
      </c>
      <c r="N7" s="22"/>
      <c r="O7" s="22"/>
    </row>
    <row r="8" spans="1:15" x14ac:dyDescent="0.3">
      <c r="A8" s="15"/>
      <c r="B8" s="17"/>
      <c r="C8" s="3" t="s">
        <v>19</v>
      </c>
      <c r="D8" s="3">
        <v>0</v>
      </c>
      <c r="E8" s="3">
        <v>6</v>
      </c>
      <c r="F8" s="3">
        <v>0</v>
      </c>
      <c r="G8" s="3">
        <v>0</v>
      </c>
      <c r="H8" s="4">
        <f t="shared" si="0"/>
        <v>4</v>
      </c>
      <c r="I8" s="4">
        <f t="shared" si="1"/>
        <v>6</v>
      </c>
      <c r="J8" s="4">
        <f t="shared" si="2"/>
        <v>10</v>
      </c>
      <c r="K8" s="5">
        <f t="shared" si="3"/>
        <v>6.333333333333333</v>
      </c>
      <c r="L8" s="6">
        <f>K8*$D$37</f>
        <v>1076.6666666666665</v>
      </c>
    </row>
    <row r="9" spans="1:15" ht="30" customHeight="1" x14ac:dyDescent="0.3">
      <c r="A9" s="15"/>
      <c r="B9" s="17"/>
      <c r="C9" s="3" t="s">
        <v>20</v>
      </c>
      <c r="D9" s="3">
        <v>0</v>
      </c>
      <c r="E9" s="3">
        <v>3</v>
      </c>
      <c r="F9" s="3">
        <v>0</v>
      </c>
      <c r="G9" s="29">
        <v>2</v>
      </c>
      <c r="H9" s="4">
        <f>I9-2</f>
        <v>3</v>
      </c>
      <c r="I9" s="4">
        <f t="shared" si="1"/>
        <v>5</v>
      </c>
      <c r="J9" s="4">
        <f t="shared" si="2"/>
        <v>9</v>
      </c>
      <c r="K9" s="5">
        <f t="shared" si="3"/>
        <v>5.333333333333333</v>
      </c>
      <c r="L9" s="6">
        <f>K9*$D$37</f>
        <v>906.66666666666663</v>
      </c>
    </row>
    <row r="10" spans="1:15" ht="61.2" customHeight="1" x14ac:dyDescent="0.3">
      <c r="A10" s="16" t="s">
        <v>31</v>
      </c>
      <c r="B10" s="17" t="s">
        <v>22</v>
      </c>
      <c r="C10" s="3" t="s">
        <v>24</v>
      </c>
      <c r="D10" s="3">
        <v>0</v>
      </c>
      <c r="E10" s="3">
        <v>0</v>
      </c>
      <c r="F10" s="3">
        <v>7</v>
      </c>
      <c r="G10" s="3">
        <v>0</v>
      </c>
      <c r="H10" s="4">
        <f t="shared" si="0"/>
        <v>5</v>
      </c>
      <c r="I10" s="4">
        <f t="shared" si="1"/>
        <v>7</v>
      </c>
      <c r="J10" s="4">
        <f t="shared" si="2"/>
        <v>11</v>
      </c>
      <c r="K10" s="5">
        <f t="shared" si="3"/>
        <v>7.333333333333333</v>
      </c>
      <c r="L10" s="6">
        <f>K10*$D$37</f>
        <v>1246.6666666666665</v>
      </c>
    </row>
    <row r="11" spans="1:15" ht="68.400000000000006" customHeight="1" x14ac:dyDescent="0.3">
      <c r="A11" s="16"/>
      <c r="B11" s="17"/>
      <c r="C11" s="3" t="s">
        <v>25</v>
      </c>
      <c r="D11" s="3">
        <v>0</v>
      </c>
      <c r="E11" s="3">
        <v>0</v>
      </c>
      <c r="F11" s="3">
        <v>6</v>
      </c>
      <c r="G11" s="3">
        <v>0</v>
      </c>
      <c r="H11" s="4">
        <f t="shared" si="0"/>
        <v>4</v>
      </c>
      <c r="I11" s="4">
        <f t="shared" si="1"/>
        <v>6</v>
      </c>
      <c r="J11" s="4">
        <f t="shared" si="2"/>
        <v>10</v>
      </c>
      <c r="K11" s="5">
        <f t="shared" si="3"/>
        <v>6.333333333333333</v>
      </c>
      <c r="L11" s="6">
        <f>K11*$D$37</f>
        <v>1076.6666666666665</v>
      </c>
    </row>
    <row r="12" spans="1:15" ht="40.200000000000003" customHeight="1" x14ac:dyDescent="0.3">
      <c r="A12" s="16"/>
      <c r="B12" s="17" t="s">
        <v>23</v>
      </c>
      <c r="C12" s="3" t="s">
        <v>29</v>
      </c>
      <c r="D12" s="3">
        <v>0</v>
      </c>
      <c r="E12" s="3">
        <v>0</v>
      </c>
      <c r="F12" s="3">
        <v>5</v>
      </c>
      <c r="G12" s="3">
        <v>0</v>
      </c>
      <c r="H12" s="4">
        <f t="shared" si="0"/>
        <v>3</v>
      </c>
      <c r="I12" s="4">
        <f t="shared" si="1"/>
        <v>5</v>
      </c>
      <c r="J12" s="4">
        <f t="shared" si="2"/>
        <v>9</v>
      </c>
      <c r="K12" s="5">
        <f t="shared" si="3"/>
        <v>5.333333333333333</v>
      </c>
      <c r="L12" s="6">
        <f>K12*$D$37</f>
        <v>906.66666666666663</v>
      </c>
    </row>
    <row r="13" spans="1:15" ht="91.2" customHeight="1" x14ac:dyDescent="0.3">
      <c r="A13" s="16"/>
      <c r="B13" s="17"/>
      <c r="C13" s="3" t="s">
        <v>30</v>
      </c>
      <c r="D13" s="3">
        <v>0</v>
      </c>
      <c r="E13" s="3">
        <v>0</v>
      </c>
      <c r="F13" s="3">
        <v>5</v>
      </c>
      <c r="G13" s="3">
        <v>0</v>
      </c>
      <c r="H13" s="4">
        <f t="shared" si="0"/>
        <v>3</v>
      </c>
      <c r="I13" s="4">
        <f t="shared" si="1"/>
        <v>5</v>
      </c>
      <c r="J13" s="4">
        <f t="shared" si="2"/>
        <v>9</v>
      </c>
      <c r="K13" s="5">
        <f t="shared" si="3"/>
        <v>5.333333333333333</v>
      </c>
      <c r="L13" s="6">
        <f>K13*$D$37</f>
        <v>906.66666666666663</v>
      </c>
    </row>
    <row r="14" spans="1:15" ht="55.8" customHeight="1" x14ac:dyDescent="0.3">
      <c r="A14" s="16"/>
      <c r="B14" s="17" t="s">
        <v>28</v>
      </c>
      <c r="C14" s="3" t="s">
        <v>26</v>
      </c>
      <c r="D14" s="3">
        <v>3</v>
      </c>
      <c r="E14" s="3">
        <v>0</v>
      </c>
      <c r="F14" s="3">
        <v>5</v>
      </c>
      <c r="G14" s="3">
        <v>0</v>
      </c>
      <c r="H14" s="4">
        <f t="shared" si="0"/>
        <v>6</v>
      </c>
      <c r="I14" s="4">
        <f t="shared" si="1"/>
        <v>8</v>
      </c>
      <c r="J14" s="4">
        <f t="shared" si="2"/>
        <v>12</v>
      </c>
      <c r="K14" s="5">
        <f t="shared" si="3"/>
        <v>8.3333333333333339</v>
      </c>
      <c r="L14" s="6">
        <f>K14*$D$37</f>
        <v>1416.6666666666667</v>
      </c>
    </row>
    <row r="15" spans="1:15" ht="58.2" customHeight="1" x14ac:dyDescent="0.3">
      <c r="A15" s="16"/>
      <c r="B15" s="17"/>
      <c r="C15" s="3" t="s">
        <v>27</v>
      </c>
      <c r="D15" s="3">
        <v>0</v>
      </c>
      <c r="E15" s="3">
        <v>0</v>
      </c>
      <c r="F15" s="3">
        <v>6</v>
      </c>
      <c r="G15" s="3">
        <v>0</v>
      </c>
      <c r="H15" s="4">
        <f t="shared" si="0"/>
        <v>4</v>
      </c>
      <c r="I15" s="4">
        <f t="shared" si="1"/>
        <v>6</v>
      </c>
      <c r="J15" s="4">
        <f t="shared" si="2"/>
        <v>10</v>
      </c>
      <c r="K15" s="5">
        <f t="shared" si="3"/>
        <v>6.333333333333333</v>
      </c>
      <c r="L15" s="6">
        <f>K15*$D$37</f>
        <v>1076.6666666666665</v>
      </c>
    </row>
    <row r="16" spans="1:15" ht="36" customHeight="1" x14ac:dyDescent="0.3">
      <c r="A16" s="23" t="s">
        <v>45</v>
      </c>
      <c r="B16" s="17" t="s">
        <v>32</v>
      </c>
      <c r="C16" s="3" t="s">
        <v>36</v>
      </c>
      <c r="D16" s="3">
        <v>0</v>
      </c>
      <c r="E16" s="3">
        <v>0</v>
      </c>
      <c r="F16" s="3">
        <v>0</v>
      </c>
      <c r="G16" s="3">
        <v>3</v>
      </c>
      <c r="H16" s="4">
        <f t="shared" si="0"/>
        <v>1</v>
      </c>
      <c r="I16" s="4">
        <f t="shared" si="1"/>
        <v>3</v>
      </c>
      <c r="J16" s="4">
        <f t="shared" si="2"/>
        <v>7</v>
      </c>
      <c r="K16" s="5">
        <f t="shared" si="3"/>
        <v>3.3333333333333335</v>
      </c>
      <c r="L16" s="6">
        <f>K16*$D$37</f>
        <v>566.66666666666674</v>
      </c>
    </row>
    <row r="17" spans="1:12" ht="36.6" customHeight="1" x14ac:dyDescent="0.3">
      <c r="A17" s="24"/>
      <c r="B17" s="17"/>
      <c r="C17" s="3" t="s">
        <v>37</v>
      </c>
      <c r="D17" s="3">
        <v>0</v>
      </c>
      <c r="E17" s="3">
        <v>2</v>
      </c>
      <c r="F17" s="3">
        <v>0</v>
      </c>
      <c r="G17" s="3">
        <v>3</v>
      </c>
      <c r="H17" s="4">
        <f t="shared" si="0"/>
        <v>3</v>
      </c>
      <c r="I17" s="4">
        <f t="shared" si="1"/>
        <v>5</v>
      </c>
      <c r="J17" s="4">
        <f t="shared" si="2"/>
        <v>9</v>
      </c>
      <c r="K17" s="5">
        <f t="shared" si="3"/>
        <v>5.333333333333333</v>
      </c>
      <c r="L17" s="6">
        <f>K17*$D$37</f>
        <v>906.66666666666663</v>
      </c>
    </row>
    <row r="18" spans="1:12" ht="38.4" customHeight="1" x14ac:dyDescent="0.3">
      <c r="A18" s="24"/>
      <c r="B18" s="17"/>
      <c r="C18" s="3" t="s">
        <v>38</v>
      </c>
      <c r="D18" s="3">
        <v>0</v>
      </c>
      <c r="E18" s="3">
        <v>0</v>
      </c>
      <c r="F18" s="3">
        <v>0</v>
      </c>
      <c r="G18" s="3">
        <v>3</v>
      </c>
      <c r="H18" s="4">
        <f t="shared" si="0"/>
        <v>1</v>
      </c>
      <c r="I18" s="4">
        <f t="shared" si="1"/>
        <v>3</v>
      </c>
      <c r="J18" s="4">
        <f t="shared" si="2"/>
        <v>7</v>
      </c>
      <c r="K18" s="5">
        <f t="shared" si="3"/>
        <v>3.3333333333333335</v>
      </c>
      <c r="L18" s="6">
        <f>K18*$D$37</f>
        <v>566.66666666666674</v>
      </c>
    </row>
    <row r="19" spans="1:12" ht="38.4" customHeight="1" x14ac:dyDescent="0.3">
      <c r="A19" s="24"/>
      <c r="B19" s="17" t="s">
        <v>33</v>
      </c>
      <c r="C19" s="3" t="s">
        <v>39</v>
      </c>
      <c r="D19" s="3">
        <v>0</v>
      </c>
      <c r="E19" s="3">
        <v>2</v>
      </c>
      <c r="F19" s="3">
        <v>0</v>
      </c>
      <c r="G19" s="3">
        <v>3</v>
      </c>
      <c r="H19" s="4">
        <f t="shared" si="0"/>
        <v>3</v>
      </c>
      <c r="I19" s="4">
        <f t="shared" si="1"/>
        <v>5</v>
      </c>
      <c r="J19" s="4">
        <f t="shared" si="2"/>
        <v>9</v>
      </c>
      <c r="K19" s="5">
        <f t="shared" si="3"/>
        <v>5.333333333333333</v>
      </c>
      <c r="L19" s="6">
        <f>K19*$D$37</f>
        <v>906.66666666666663</v>
      </c>
    </row>
    <row r="20" spans="1:12" ht="41.4" customHeight="1" x14ac:dyDescent="0.3">
      <c r="A20" s="24"/>
      <c r="B20" s="17"/>
      <c r="C20" s="3" t="s">
        <v>40</v>
      </c>
      <c r="D20" s="3">
        <v>0</v>
      </c>
      <c r="E20" s="3">
        <v>0</v>
      </c>
      <c r="F20" s="3">
        <v>0</v>
      </c>
      <c r="G20" s="3">
        <v>4</v>
      </c>
      <c r="H20" s="4">
        <f t="shared" si="0"/>
        <v>2</v>
      </c>
      <c r="I20" s="4">
        <f t="shared" si="1"/>
        <v>4</v>
      </c>
      <c r="J20" s="4">
        <f t="shared" si="2"/>
        <v>8</v>
      </c>
      <c r="K20" s="5">
        <f t="shared" si="3"/>
        <v>4.333333333333333</v>
      </c>
      <c r="L20" s="6">
        <f>K20*$D$37</f>
        <v>736.66666666666663</v>
      </c>
    </row>
    <row r="21" spans="1:12" ht="41.4" customHeight="1" x14ac:dyDescent="0.3">
      <c r="A21" s="24"/>
      <c r="B21" s="17" t="s">
        <v>34</v>
      </c>
      <c r="C21" s="3" t="s">
        <v>41</v>
      </c>
      <c r="D21" s="3">
        <v>0</v>
      </c>
      <c r="E21" s="3">
        <v>0</v>
      </c>
      <c r="F21" s="3">
        <v>0</v>
      </c>
      <c r="G21" s="3">
        <v>5</v>
      </c>
      <c r="H21" s="4">
        <f t="shared" ref="H21:H24" si="4">I21-2</f>
        <v>3</v>
      </c>
      <c r="I21" s="4">
        <f t="shared" ref="I21:I24" si="5">D21+E21+F21+G21</f>
        <v>5</v>
      </c>
      <c r="J21" s="4">
        <f t="shared" ref="J21:J24" si="6">I21+4</f>
        <v>9</v>
      </c>
      <c r="K21" s="5">
        <f t="shared" ref="K21:K24" si="7">(H21+4*(I21)+J21)/6</f>
        <v>5.333333333333333</v>
      </c>
      <c r="L21" s="6">
        <f>K21*$D$37</f>
        <v>906.66666666666663</v>
      </c>
    </row>
    <row r="22" spans="1:12" ht="41.4" customHeight="1" x14ac:dyDescent="0.3">
      <c r="A22" s="24"/>
      <c r="B22" s="17"/>
      <c r="C22" s="3" t="s">
        <v>42</v>
      </c>
      <c r="D22" s="3">
        <v>0</v>
      </c>
      <c r="E22" s="3">
        <v>0</v>
      </c>
      <c r="F22" s="3">
        <v>0</v>
      </c>
      <c r="G22" s="3">
        <v>3</v>
      </c>
      <c r="H22" s="4">
        <f t="shared" si="4"/>
        <v>1</v>
      </c>
      <c r="I22" s="4">
        <f t="shared" si="5"/>
        <v>3</v>
      </c>
      <c r="J22" s="4">
        <f t="shared" si="6"/>
        <v>7</v>
      </c>
      <c r="K22" s="5">
        <f t="shared" si="7"/>
        <v>3.3333333333333335</v>
      </c>
      <c r="L22" s="6">
        <f>K22*$D$37</f>
        <v>566.66666666666674</v>
      </c>
    </row>
    <row r="23" spans="1:12" ht="41.4" customHeight="1" x14ac:dyDescent="0.3">
      <c r="A23" s="24"/>
      <c r="B23" s="25" t="s">
        <v>35</v>
      </c>
      <c r="C23" s="3" t="s">
        <v>43</v>
      </c>
      <c r="D23" s="3">
        <v>0</v>
      </c>
      <c r="E23" s="3">
        <v>0</v>
      </c>
      <c r="F23" s="3">
        <v>0</v>
      </c>
      <c r="G23" s="3">
        <v>3</v>
      </c>
      <c r="H23" s="4">
        <f t="shared" si="4"/>
        <v>1</v>
      </c>
      <c r="I23" s="4">
        <f t="shared" si="5"/>
        <v>3</v>
      </c>
      <c r="J23" s="4">
        <f t="shared" si="6"/>
        <v>7</v>
      </c>
      <c r="K23" s="5">
        <f t="shared" si="7"/>
        <v>3.3333333333333335</v>
      </c>
      <c r="L23" s="6">
        <f>K23*$D$37</f>
        <v>566.66666666666674</v>
      </c>
    </row>
    <row r="24" spans="1:12" ht="46.2" customHeight="1" x14ac:dyDescent="0.3">
      <c r="A24" s="24"/>
      <c r="B24" s="27"/>
      <c r="C24" s="3" t="s">
        <v>44</v>
      </c>
      <c r="D24" s="3">
        <v>0</v>
      </c>
      <c r="E24" s="3">
        <v>0</v>
      </c>
      <c r="F24" s="3">
        <v>0</v>
      </c>
      <c r="G24" s="3">
        <v>3</v>
      </c>
      <c r="H24" s="4">
        <f t="shared" si="4"/>
        <v>1</v>
      </c>
      <c r="I24" s="4">
        <f t="shared" si="5"/>
        <v>3</v>
      </c>
      <c r="J24" s="4">
        <f t="shared" si="6"/>
        <v>7</v>
      </c>
      <c r="K24" s="5">
        <f t="shared" si="7"/>
        <v>3.3333333333333335</v>
      </c>
      <c r="L24" s="6">
        <f>K24*$D$37</f>
        <v>566.66666666666674</v>
      </c>
    </row>
    <row r="25" spans="1:12" ht="46.2" customHeight="1" x14ac:dyDescent="0.3">
      <c r="A25" s="24"/>
      <c r="B25" s="25" t="s">
        <v>59</v>
      </c>
      <c r="C25" s="3" t="s">
        <v>57</v>
      </c>
      <c r="D25" s="3">
        <v>0</v>
      </c>
      <c r="E25" s="3">
        <v>4</v>
      </c>
      <c r="F25" s="3">
        <v>0</v>
      </c>
      <c r="G25" s="3">
        <v>4</v>
      </c>
      <c r="H25" s="4">
        <f t="shared" ref="H25" si="8">I25-2</f>
        <v>6</v>
      </c>
      <c r="I25" s="4">
        <f t="shared" ref="I25" si="9">D25+E25+F25+G25</f>
        <v>8</v>
      </c>
      <c r="J25" s="4">
        <f t="shared" ref="J25" si="10">I25+4</f>
        <v>12</v>
      </c>
      <c r="K25" s="5">
        <f t="shared" ref="K25" si="11">(H25+4*(I25)+J25)/6</f>
        <v>8.3333333333333339</v>
      </c>
      <c r="L25" s="6">
        <f>K25*$D$37</f>
        <v>1416.6666666666667</v>
      </c>
    </row>
    <row r="26" spans="1:12" ht="46.2" customHeight="1" x14ac:dyDescent="0.3">
      <c r="A26" s="24"/>
      <c r="B26" s="26"/>
      <c r="C26" s="3" t="s">
        <v>58</v>
      </c>
      <c r="D26" s="3">
        <v>2</v>
      </c>
      <c r="E26" s="3">
        <v>0</v>
      </c>
      <c r="F26" s="3">
        <v>3</v>
      </c>
      <c r="G26" s="3">
        <v>5</v>
      </c>
      <c r="H26" s="4">
        <f t="shared" si="0"/>
        <v>8</v>
      </c>
      <c r="I26" s="4">
        <f t="shared" si="1"/>
        <v>10</v>
      </c>
      <c r="J26" s="4">
        <f t="shared" si="2"/>
        <v>14</v>
      </c>
      <c r="K26" s="5">
        <f t="shared" si="3"/>
        <v>10.333333333333334</v>
      </c>
      <c r="L26" s="6">
        <f>K26*$D$37</f>
        <v>1756.6666666666667</v>
      </c>
    </row>
    <row r="27" spans="1:12" ht="46.2" customHeight="1" x14ac:dyDescent="0.3">
      <c r="A27" s="19" t="s">
        <v>49</v>
      </c>
      <c r="B27" s="25" t="s">
        <v>56</v>
      </c>
      <c r="C27" s="3" t="s">
        <v>46</v>
      </c>
      <c r="D27" s="3">
        <v>3</v>
      </c>
      <c r="E27" s="3">
        <v>0</v>
      </c>
      <c r="F27" s="3">
        <v>0</v>
      </c>
      <c r="G27" s="3">
        <v>4</v>
      </c>
      <c r="H27" s="4">
        <f t="shared" si="0"/>
        <v>5</v>
      </c>
      <c r="I27" s="4">
        <f t="shared" si="1"/>
        <v>7</v>
      </c>
      <c r="J27" s="4">
        <f t="shared" si="2"/>
        <v>11</v>
      </c>
      <c r="K27" s="5">
        <f t="shared" si="3"/>
        <v>7.333333333333333</v>
      </c>
      <c r="L27" s="6">
        <f>K27*$D$37</f>
        <v>1246.6666666666665</v>
      </c>
    </row>
    <row r="28" spans="1:12" ht="46.2" customHeight="1" x14ac:dyDescent="0.3">
      <c r="A28" s="20"/>
      <c r="B28" s="26"/>
      <c r="C28" s="3" t="s">
        <v>47</v>
      </c>
      <c r="D28" s="3">
        <v>2</v>
      </c>
      <c r="E28" s="3">
        <v>0</v>
      </c>
      <c r="F28" s="3">
        <v>0</v>
      </c>
      <c r="G28" s="3">
        <v>4</v>
      </c>
      <c r="H28" s="4">
        <f t="shared" si="0"/>
        <v>4</v>
      </c>
      <c r="I28" s="4">
        <f t="shared" si="1"/>
        <v>6</v>
      </c>
      <c r="J28" s="4">
        <f t="shared" si="2"/>
        <v>10</v>
      </c>
      <c r="K28" s="5">
        <f t="shared" si="3"/>
        <v>6.333333333333333</v>
      </c>
      <c r="L28" s="6">
        <f>K28*$D$37</f>
        <v>1076.6666666666665</v>
      </c>
    </row>
    <row r="29" spans="1:12" ht="46.2" customHeight="1" x14ac:dyDescent="0.3">
      <c r="A29" s="20"/>
      <c r="B29" s="27"/>
      <c r="C29" s="3" t="s">
        <v>48</v>
      </c>
      <c r="D29" s="3">
        <v>3</v>
      </c>
      <c r="E29" s="3">
        <v>0</v>
      </c>
      <c r="F29" s="3">
        <v>0</v>
      </c>
      <c r="G29" s="3">
        <v>4</v>
      </c>
      <c r="H29" s="4">
        <f t="shared" si="0"/>
        <v>5</v>
      </c>
      <c r="I29" s="4">
        <f t="shared" si="1"/>
        <v>7</v>
      </c>
      <c r="J29" s="4">
        <f t="shared" si="2"/>
        <v>11</v>
      </c>
      <c r="K29" s="5">
        <f t="shared" si="3"/>
        <v>7.333333333333333</v>
      </c>
      <c r="L29" s="6">
        <f>K29*$D$37</f>
        <v>1246.6666666666665</v>
      </c>
    </row>
    <row r="30" spans="1:12" x14ac:dyDescent="0.3">
      <c r="B30" s="28" t="s">
        <v>7</v>
      </c>
      <c r="C30" s="28"/>
      <c r="D30" s="7">
        <f>SUM(D2:D29)</f>
        <v>24</v>
      </c>
      <c r="E30" s="7">
        <f>SUM(E2:E29)</f>
        <v>30</v>
      </c>
      <c r="F30" s="7">
        <f>SUM(F2:F29)</f>
        <v>42</v>
      </c>
      <c r="G30" s="7">
        <f>SUM(G2:G29)</f>
        <v>53</v>
      </c>
      <c r="H30" s="7">
        <f>SUM(H2:H29)</f>
        <v>93</v>
      </c>
      <c r="I30" s="7">
        <f>SUM(I2:I29)</f>
        <v>149</v>
      </c>
      <c r="J30" s="7">
        <f>SUM(J2:J29)</f>
        <v>261</v>
      </c>
      <c r="K30" s="8">
        <f>SUM(K2:K29)</f>
        <v>158.33333333333331</v>
      </c>
      <c r="L30" s="9">
        <f>SUM(L2:L29)</f>
        <v>26916.666666666675</v>
      </c>
    </row>
    <row r="32" spans="1:12" x14ac:dyDescent="0.3">
      <c r="A32" s="2" t="s">
        <v>50</v>
      </c>
      <c r="B32" s="2" t="s">
        <v>51</v>
      </c>
      <c r="C32" s="2" t="s">
        <v>52</v>
      </c>
      <c r="D32" s="2" t="s">
        <v>7</v>
      </c>
    </row>
    <row r="33" spans="1:9" ht="28.8" x14ac:dyDescent="0.3">
      <c r="A33" s="10" t="s">
        <v>14</v>
      </c>
      <c r="B33" s="3">
        <v>1</v>
      </c>
      <c r="C33" s="3">
        <v>35</v>
      </c>
      <c r="D33" s="4">
        <f>B33*C33</f>
        <v>35</v>
      </c>
      <c r="G33" s="18" t="s">
        <v>53</v>
      </c>
      <c r="H33" s="18"/>
      <c r="I33" s="5">
        <f>K30</f>
        <v>158.33333333333331</v>
      </c>
    </row>
    <row r="34" spans="1:9" ht="28.8" x14ac:dyDescent="0.3">
      <c r="A34" s="10" t="s">
        <v>21</v>
      </c>
      <c r="B34" s="3">
        <v>1</v>
      </c>
      <c r="C34" s="3">
        <v>40</v>
      </c>
      <c r="D34" s="4">
        <f t="shared" ref="D34:D36" si="12">B34*C34</f>
        <v>40</v>
      </c>
      <c r="G34" s="18" t="s">
        <v>54</v>
      </c>
      <c r="H34" s="18"/>
      <c r="I34" s="4">
        <f>I33/8</f>
        <v>19.791666666666664</v>
      </c>
    </row>
    <row r="35" spans="1:9" ht="43.2" x14ac:dyDescent="0.3">
      <c r="A35" s="10" t="s">
        <v>31</v>
      </c>
      <c r="B35" s="3">
        <v>1</v>
      </c>
      <c r="C35" s="3">
        <v>45</v>
      </c>
      <c r="D35" s="4">
        <f>B35*C35</f>
        <v>45</v>
      </c>
      <c r="G35" s="18" t="s">
        <v>55</v>
      </c>
      <c r="H35" s="18"/>
      <c r="I35" s="12">
        <f>L30</f>
        <v>26916.666666666675</v>
      </c>
    </row>
    <row r="36" spans="1:9" ht="28.8" x14ac:dyDescent="0.3">
      <c r="A36" s="10" t="s">
        <v>45</v>
      </c>
      <c r="B36" s="3">
        <v>1</v>
      </c>
      <c r="C36" s="3">
        <v>50</v>
      </c>
      <c r="D36" s="4">
        <f t="shared" si="12"/>
        <v>50</v>
      </c>
    </row>
    <row r="37" spans="1:9" x14ac:dyDescent="0.3">
      <c r="A37" s="21" t="s">
        <v>7</v>
      </c>
      <c r="B37" s="21"/>
      <c r="C37" s="21"/>
      <c r="D37" s="11">
        <f>SUM(D33:D36)</f>
        <v>170</v>
      </c>
    </row>
  </sheetData>
  <mergeCells count="22">
    <mergeCell ref="G35:H35"/>
    <mergeCell ref="B12:B13"/>
    <mergeCell ref="A27:A29"/>
    <mergeCell ref="A37:C37"/>
    <mergeCell ref="N7:O7"/>
    <mergeCell ref="G33:H33"/>
    <mergeCell ref="G34:H34"/>
    <mergeCell ref="A16:A26"/>
    <mergeCell ref="B27:B29"/>
    <mergeCell ref="B30:C30"/>
    <mergeCell ref="B23:B24"/>
    <mergeCell ref="B21:B22"/>
    <mergeCell ref="B25:B26"/>
    <mergeCell ref="A2:A4"/>
    <mergeCell ref="A5:A9"/>
    <mergeCell ref="A10:A15"/>
    <mergeCell ref="B16:B18"/>
    <mergeCell ref="B19:B20"/>
    <mergeCell ref="B3:B4"/>
    <mergeCell ref="B5:B9"/>
    <mergeCell ref="B10:B11"/>
    <mergeCell ref="B14:B1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Orozco ramos</dc:creator>
  <cp:lastModifiedBy>Juan pablo Orozco ramos</cp:lastModifiedBy>
  <dcterms:created xsi:type="dcterms:W3CDTF">2025-05-25T02:01:03Z</dcterms:created>
  <dcterms:modified xsi:type="dcterms:W3CDTF">2025-05-25T03:35:50Z</dcterms:modified>
</cp:coreProperties>
</file>