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sie\Documents\Rpackages\JPSiegMetaboMetaloRNA\Figures\SI_Table_2\"/>
    </mc:Choice>
  </mc:AlternateContent>
  <xr:revisionPtr revIDLastSave="0" documentId="13_ncr:1_{706F4697-1DCC-4E96-B866-1CCA976A1C65}" xr6:coauthVersionLast="47" xr6:coauthVersionMax="47" xr10:uidLastSave="{00000000-0000-0000-0000-000000000000}"/>
  <bookViews>
    <workbookView xWindow="-120" yWindow="-120" windowWidth="20730" windowHeight="11160" xr2:uid="{9673044A-A8EC-4526-96BA-EEAA53EAC2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1" i="1" l="1"/>
  <c r="X3" i="1"/>
  <c r="X4" i="1"/>
  <c r="X5" i="1"/>
  <c r="X6" i="1"/>
  <c r="X7" i="1"/>
  <c r="X8" i="1"/>
  <c r="X9" i="1"/>
  <c r="X10" i="1"/>
  <c r="X2" i="1"/>
  <c r="W3" i="1"/>
  <c r="W4" i="1"/>
  <c r="W5" i="1"/>
  <c r="W6" i="1"/>
  <c r="W7" i="1"/>
  <c r="W8" i="1"/>
  <c r="W9" i="1"/>
  <c r="W10" i="1"/>
  <c r="W2" i="1"/>
  <c r="V3" i="1"/>
  <c r="V4" i="1"/>
  <c r="V5" i="1"/>
  <c r="V6" i="1"/>
  <c r="V7" i="1"/>
  <c r="V8" i="1"/>
  <c r="V9" i="1"/>
  <c r="V10" i="1"/>
  <c r="V2" i="1"/>
  <c r="P3" i="1"/>
  <c r="P4" i="1"/>
  <c r="Q4" i="1" s="1"/>
  <c r="P5" i="1"/>
  <c r="P6" i="1"/>
  <c r="P7" i="1"/>
  <c r="Q7" i="1" s="1"/>
  <c r="P8" i="1"/>
  <c r="P9" i="1"/>
  <c r="P10" i="1"/>
  <c r="P2" i="1"/>
  <c r="M5" i="1"/>
  <c r="M6" i="1"/>
  <c r="M7" i="1"/>
  <c r="M8" i="1"/>
  <c r="M9" i="1"/>
  <c r="M10" i="1"/>
  <c r="M3" i="1"/>
  <c r="M2" i="1"/>
  <c r="M4" i="1"/>
  <c r="J3" i="1"/>
  <c r="J4" i="1"/>
  <c r="J5" i="1"/>
  <c r="J6" i="1"/>
  <c r="J7" i="1"/>
  <c r="J8" i="1"/>
  <c r="J9" i="1"/>
  <c r="J10" i="1"/>
  <c r="J2" i="1"/>
  <c r="I2" i="1"/>
  <c r="K4" i="1"/>
  <c r="K9" i="1"/>
  <c r="F3" i="1"/>
  <c r="G3" i="1" s="1"/>
  <c r="K3" i="1" s="1"/>
  <c r="F4" i="1"/>
  <c r="G4" i="1"/>
  <c r="F5" i="1"/>
  <c r="G5" i="1" s="1"/>
  <c r="K5" i="1" s="1"/>
  <c r="F6" i="1"/>
  <c r="G6" i="1"/>
  <c r="F7" i="1"/>
  <c r="G7" i="1" s="1"/>
  <c r="K7" i="1" s="1"/>
  <c r="F8" i="1"/>
  <c r="G8" i="1"/>
  <c r="K8" i="1" s="1"/>
  <c r="F9" i="1"/>
  <c r="G9" i="1" s="1"/>
  <c r="F10" i="1"/>
  <c r="G10" i="1"/>
  <c r="G2" i="1"/>
  <c r="F2" i="1"/>
  <c r="I3" i="1"/>
  <c r="I4" i="1"/>
  <c r="I5" i="1"/>
  <c r="I6" i="1"/>
  <c r="I7" i="1"/>
  <c r="I8" i="1"/>
  <c r="I9" i="1"/>
  <c r="I10" i="1"/>
  <c r="E3" i="1"/>
  <c r="E4" i="1"/>
  <c r="E5" i="1"/>
  <c r="E6" i="1"/>
  <c r="E7" i="1"/>
  <c r="E8" i="1"/>
  <c r="E9" i="1"/>
  <c r="E10" i="1"/>
  <c r="E2" i="1"/>
  <c r="Q5" i="1" l="1"/>
  <c r="Q8" i="1"/>
  <c r="Q3" i="1"/>
  <c r="K2" i="1"/>
  <c r="Q2" i="1" s="1"/>
  <c r="Q9" i="1"/>
  <c r="K10" i="1"/>
  <c r="Q10" i="1" s="1"/>
  <c r="K6" i="1"/>
  <c r="Q6" i="1" s="1"/>
</calcChain>
</file>

<file path=xl/sharedStrings.xml><?xml version="1.0" encoding="utf-8"?>
<sst xmlns="http://schemas.openxmlformats.org/spreadsheetml/2006/main" count="34" uniqueCount="34">
  <si>
    <t>Metabolite</t>
  </si>
  <si>
    <t>Fructose 1,6-BP</t>
  </si>
  <si>
    <t>UDP-GlcNAC</t>
  </si>
  <si>
    <t>Glucose 6-P</t>
  </si>
  <si>
    <t>L-Aspartic acid</t>
  </si>
  <si>
    <t>L-Valine</t>
  </si>
  <si>
    <t>L-Glutamine</t>
  </si>
  <si>
    <t>6-P-gluconic acid</t>
  </si>
  <si>
    <t>Pyruvic acid</t>
  </si>
  <si>
    <t>diOH-ACN-P</t>
  </si>
  <si>
    <t>Molar.mass</t>
  </si>
  <si>
    <t>Purity</t>
  </si>
  <si>
    <t>Moles</t>
  </si>
  <si>
    <t>Mass.g</t>
  </si>
  <si>
    <t>Mass.uncertainty.g</t>
  </si>
  <si>
    <t>V1.L</t>
  </si>
  <si>
    <t>V1.uncertainty.L</t>
  </si>
  <si>
    <t>Stock.conc.mM</t>
  </si>
  <si>
    <t>Stock.conc.uncertainty.mM</t>
  </si>
  <si>
    <t>V3.mL</t>
  </si>
  <si>
    <t>V3.uncertainty.mL</t>
  </si>
  <si>
    <t>2xV.mL</t>
  </si>
  <si>
    <t>2xV.unceratinty.mL</t>
  </si>
  <si>
    <t>2xconc.mL</t>
  </si>
  <si>
    <t>2xconc.unceratinty.mL</t>
  </si>
  <si>
    <t>Final.V.uL</t>
  </si>
  <si>
    <t>Final.V.uncertainty.uL</t>
  </si>
  <si>
    <t>V4.uL</t>
  </si>
  <si>
    <t>V4.uncertainty.uL</t>
  </si>
  <si>
    <t>Final.conc.mM</t>
  </si>
  <si>
    <t>Final.conc.uncertainty.mM</t>
  </si>
  <si>
    <t>Average</t>
  </si>
  <si>
    <t>Moles.uncertainty</t>
  </si>
  <si>
    <t>percent.uncertainty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</si>
</sst>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3600-09C7-4BC9-9962-9470FBF8B94F}">
  <dimension ref="A1:X11"/>
  <sheetViews>
    <sheetView tabSelected="1" topLeftCell="L1" workbookViewId="0">
      <selection activeCell="X2" sqref="X2"/>
    </sheetView>
  </sheetViews>
  <sheetFormatPr defaultRowHeight="15" x14ac:dyDescent="0.25"/>
  <cols>
    <col min="1" max="1" width="16" bestFit="1" customWidth="1"/>
    <col min="2" max="2" width="11.140625" bestFit="1" customWidth="1"/>
    <col min="3" max="3" width="11" bestFit="1" customWidth="1"/>
    <col min="4" max="4" width="11" customWidth="1"/>
    <col min="5" max="5" width="18" bestFit="1" customWidth="1"/>
    <col min="6" max="6" width="12" bestFit="1" customWidth="1"/>
    <col min="7" max="7" width="17.5703125" bestFit="1" customWidth="1"/>
    <col min="9" max="9" width="14.140625" bestFit="1" customWidth="1"/>
    <col min="10" max="10" width="14.140625" customWidth="1"/>
    <col min="11" max="11" width="25.5703125" bestFit="1" customWidth="1"/>
    <col min="13" max="13" width="14.140625" bestFit="1" customWidth="1"/>
    <col min="15" max="15" width="15.140625" bestFit="1" customWidth="1"/>
    <col min="16" max="19" width="15.140625" customWidth="1"/>
    <col min="21" max="21" width="18.140625" bestFit="1" customWidth="1"/>
  </cols>
  <sheetData>
    <row r="1" spans="1:24" x14ac:dyDescent="0.25">
      <c r="A1" t="s">
        <v>0</v>
      </c>
      <c r="B1" t="s">
        <v>10</v>
      </c>
      <c r="C1" t="s">
        <v>13</v>
      </c>
      <c r="D1" t="s">
        <v>11</v>
      </c>
      <c r="E1" t="s">
        <v>14</v>
      </c>
      <c r="F1" t="s">
        <v>12</v>
      </c>
      <c r="G1" t="s">
        <v>32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27</v>
      </c>
      <c r="S1" t="s">
        <v>28</v>
      </c>
      <c r="T1" t="s">
        <v>25</v>
      </c>
      <c r="U1" t="s">
        <v>26</v>
      </c>
      <c r="V1" t="s">
        <v>29</v>
      </c>
      <c r="W1" t="s">
        <v>30</v>
      </c>
      <c r="X1" t="s">
        <v>33</v>
      </c>
    </row>
    <row r="2" spans="1:24" x14ac:dyDescent="0.25">
      <c r="A2" t="s">
        <v>1</v>
      </c>
      <c r="B2">
        <v>406.06</v>
      </c>
      <c r="C2">
        <v>0.22850000000000001</v>
      </c>
      <c r="D2">
        <v>0.02</v>
      </c>
      <c r="E2">
        <f>C2*D2</f>
        <v>4.5700000000000003E-3</v>
      </c>
      <c r="F2">
        <f>C2/B2</f>
        <v>5.6272472048465741E-4</v>
      </c>
      <c r="G2">
        <f>F2*E2</f>
        <v>2.5716519726148847E-6</v>
      </c>
      <c r="H2">
        <v>6.2E-4</v>
      </c>
      <c r="I2">
        <f>0.01*H2</f>
        <v>6.1999999999999999E-6</v>
      </c>
      <c r="J2">
        <f>1000*C2/B2/(H2)</f>
        <v>907.62051691073771</v>
      </c>
      <c r="K2">
        <f>J2*SQRT((I2/H2)^2+(G2/F2)^2)</f>
        <v>9.9790760507164347</v>
      </c>
      <c r="L2">
        <v>0.33400000000000002</v>
      </c>
      <c r="M2">
        <f>0.01*L2</f>
        <v>3.3400000000000001E-3</v>
      </c>
      <c r="N2">
        <v>10</v>
      </c>
      <c r="O2">
        <v>0.01</v>
      </c>
      <c r="P2">
        <f>J2*L2/N2</f>
        <v>30.314525264818638</v>
      </c>
      <c r="Q2">
        <f>P2*SQRT((K2/J2)^2+(M2/L2)^2+(O2/N2)^2)</f>
        <v>0.45155914854321899</v>
      </c>
      <c r="R2">
        <v>50</v>
      </c>
      <c r="S2">
        <v>3</v>
      </c>
      <c r="T2">
        <v>100</v>
      </c>
      <c r="U2">
        <v>6</v>
      </c>
      <c r="V2">
        <f>P2*R2/T2</f>
        <v>15.157262632409321</v>
      </c>
      <c r="W2">
        <f>V2*SQRT((Q2/P2)^2+(S2/R2)^2+(U2/T2)^2)</f>
        <v>1.3058036651099809</v>
      </c>
      <c r="X2">
        <f>100*W2/V2</f>
        <v>8.6150362158263736</v>
      </c>
    </row>
    <row r="3" spans="1:24" x14ac:dyDescent="0.25">
      <c r="A3" t="s">
        <v>2</v>
      </c>
      <c r="B3">
        <v>651.32000000000005</v>
      </c>
      <c r="C3">
        <v>0.18310000000000001</v>
      </c>
      <c r="D3">
        <v>0.02</v>
      </c>
      <c r="E3">
        <f t="shared" ref="E3:E10" si="0">C3*D3</f>
        <v>3.6620000000000003E-3</v>
      </c>
      <c r="F3">
        <f t="shared" ref="F3:F10" si="1">C3/B3</f>
        <v>2.8112141497267087E-4</v>
      </c>
      <c r="G3">
        <f t="shared" ref="G3:G10" si="2">F3*E3</f>
        <v>1.0294666216299208E-6</v>
      </c>
      <c r="H3">
        <v>5.0000000000000001E-4</v>
      </c>
      <c r="I3">
        <f t="shared" ref="I3:I10" si="3">0.01*H3</f>
        <v>5.0000000000000004E-6</v>
      </c>
      <c r="J3">
        <f t="shared" ref="J3:J10" si="4">1000*C3/B3/(H3)</f>
        <v>562.24282994534178</v>
      </c>
      <c r="K3">
        <f t="shared" ref="K3:K10" si="5">J3*SQRT((I3/H3)^2+(G3/F3)^2)</f>
        <v>5.9875626161815747</v>
      </c>
      <c r="L3">
        <v>0.32900000000000001</v>
      </c>
      <c r="M3">
        <f>0.01*L3</f>
        <v>3.2900000000000004E-3</v>
      </c>
      <c r="N3">
        <v>10</v>
      </c>
      <c r="O3">
        <v>0.01</v>
      </c>
      <c r="P3">
        <f t="shared" ref="P3:P10" si="6">J3*L3/N3</f>
        <v>18.497789105201743</v>
      </c>
      <c r="Q3">
        <f t="shared" ref="Q3:Q10" si="7">P3*SQRT((K3/J3)^2+(M3/L3)^2+(O3/N3)^2)</f>
        <v>0.27085857496635141</v>
      </c>
      <c r="R3">
        <v>50</v>
      </c>
      <c r="S3">
        <v>3</v>
      </c>
      <c r="T3">
        <v>100</v>
      </c>
      <c r="U3">
        <v>6</v>
      </c>
      <c r="V3">
        <f t="shared" ref="V3:V10" si="8">P3*R3/T3</f>
        <v>9.2488945526008717</v>
      </c>
      <c r="W3">
        <f t="shared" ref="W3:W10" si="9">V3*SQRT((Q3/P3)^2+(S3/R3)^2+(U3/T3)^2)</f>
        <v>0.79639428370194698</v>
      </c>
      <c r="X3">
        <f t="shared" ref="X3:X10" si="10">100*W3/V3</f>
        <v>8.6106969775971098</v>
      </c>
    </row>
    <row r="4" spans="1:24" x14ac:dyDescent="0.25">
      <c r="A4" t="s">
        <v>3</v>
      </c>
      <c r="B4">
        <v>336.32</v>
      </c>
      <c r="C4">
        <v>0.1986</v>
      </c>
      <c r="D4">
        <v>0.02</v>
      </c>
      <c r="E4">
        <f t="shared" si="0"/>
        <v>3.9719999999999998E-3</v>
      </c>
      <c r="F4">
        <f t="shared" si="1"/>
        <v>5.9050903901046621E-4</v>
      </c>
      <c r="G4">
        <f t="shared" si="2"/>
        <v>2.3455019029495715E-6</v>
      </c>
      <c r="H4">
        <v>5.9000000000000003E-4</v>
      </c>
      <c r="I4">
        <f t="shared" si="3"/>
        <v>5.9000000000000003E-6</v>
      </c>
      <c r="J4">
        <f t="shared" si="4"/>
        <v>1000.8627779838411</v>
      </c>
      <c r="K4">
        <f t="shared" si="5"/>
        <v>10.769245540108646</v>
      </c>
      <c r="L4">
        <v>0.157</v>
      </c>
      <c r="M4">
        <f t="shared" ref="M4:M10" si="11">0.03*L4</f>
        <v>4.7099999999999998E-3</v>
      </c>
      <c r="N4">
        <v>10</v>
      </c>
      <c r="O4">
        <v>0.01</v>
      </c>
      <c r="P4">
        <f t="shared" si="6"/>
        <v>15.713545614346305</v>
      </c>
      <c r="Q4">
        <f t="shared" si="7"/>
        <v>0.50105684712269261</v>
      </c>
      <c r="R4">
        <v>50</v>
      </c>
      <c r="S4">
        <v>3</v>
      </c>
      <c r="T4">
        <v>100</v>
      </c>
      <c r="U4">
        <v>6</v>
      </c>
      <c r="V4">
        <f t="shared" si="8"/>
        <v>7.8567728071731526</v>
      </c>
      <c r="W4">
        <f t="shared" si="9"/>
        <v>0.71218847182862266</v>
      </c>
      <c r="X4">
        <f t="shared" si="10"/>
        <v>9.0646438341503508</v>
      </c>
    </row>
    <row r="5" spans="1:24" x14ac:dyDescent="0.25">
      <c r="A5" t="s">
        <v>4</v>
      </c>
      <c r="B5">
        <v>133.1</v>
      </c>
      <c r="C5">
        <v>0.26229999999999998</v>
      </c>
      <c r="D5">
        <v>0.02</v>
      </c>
      <c r="E5">
        <f t="shared" si="0"/>
        <v>5.2459999999999998E-3</v>
      </c>
      <c r="F5">
        <f t="shared" si="1"/>
        <v>1.9706987227648383E-3</v>
      </c>
      <c r="G5">
        <f t="shared" si="2"/>
        <v>1.0338285499624342E-5</v>
      </c>
      <c r="H5">
        <v>1.5449999999999999E-3</v>
      </c>
      <c r="I5">
        <f t="shared" si="3"/>
        <v>1.5449999999999999E-5</v>
      </c>
      <c r="J5">
        <f t="shared" si="4"/>
        <v>1275.5331538930993</v>
      </c>
      <c r="K5">
        <f t="shared" si="5"/>
        <v>14.403955867138201</v>
      </c>
      <c r="L5">
        <v>6.6000000000000003E-2</v>
      </c>
      <c r="M5">
        <f t="shared" si="11"/>
        <v>1.98E-3</v>
      </c>
      <c r="N5">
        <v>10</v>
      </c>
      <c r="O5">
        <v>0.01</v>
      </c>
      <c r="P5">
        <f t="shared" si="6"/>
        <v>8.4185188156944566</v>
      </c>
      <c r="Q5">
        <f t="shared" si="7"/>
        <v>0.2699865730587101</v>
      </c>
      <c r="R5">
        <v>50</v>
      </c>
      <c r="S5">
        <v>3</v>
      </c>
      <c r="T5">
        <v>100</v>
      </c>
      <c r="U5">
        <v>6</v>
      </c>
      <c r="V5">
        <f t="shared" si="8"/>
        <v>4.2092594078472283</v>
      </c>
      <c r="W5">
        <f t="shared" si="9"/>
        <v>0.3818269420802563</v>
      </c>
      <c r="X5">
        <f t="shared" si="10"/>
        <v>9.0711192892608352</v>
      </c>
    </row>
    <row r="6" spans="1:24" x14ac:dyDescent="0.25">
      <c r="A6" t="s">
        <v>5</v>
      </c>
      <c r="B6">
        <v>117.15</v>
      </c>
      <c r="C6">
        <v>0.14069999999999999</v>
      </c>
      <c r="D6">
        <v>0.02</v>
      </c>
      <c r="E6">
        <f t="shared" si="0"/>
        <v>2.8140000000000001E-3</v>
      </c>
      <c r="F6">
        <f t="shared" si="1"/>
        <v>1.201024327784891E-3</v>
      </c>
      <c r="G6">
        <f t="shared" si="2"/>
        <v>3.3796824583866834E-6</v>
      </c>
      <c r="H6">
        <v>1.1999999999999999E-3</v>
      </c>
      <c r="I6">
        <f t="shared" si="3"/>
        <v>1.1999999999999999E-5</v>
      </c>
      <c r="J6">
        <f t="shared" si="4"/>
        <v>1000.8536064874094</v>
      </c>
      <c r="K6">
        <f t="shared" si="5"/>
        <v>10.397255150353708</v>
      </c>
      <c r="L6">
        <v>0.08</v>
      </c>
      <c r="M6">
        <f t="shared" si="11"/>
        <v>2.3999999999999998E-3</v>
      </c>
      <c r="N6">
        <v>10</v>
      </c>
      <c r="O6">
        <v>0.01</v>
      </c>
      <c r="P6">
        <f t="shared" si="6"/>
        <v>8.0068288518992752</v>
      </c>
      <c r="Q6">
        <f t="shared" si="7"/>
        <v>0.25432473981869957</v>
      </c>
      <c r="R6">
        <v>50</v>
      </c>
      <c r="S6">
        <v>3</v>
      </c>
      <c r="T6">
        <v>100</v>
      </c>
      <c r="U6">
        <v>6</v>
      </c>
      <c r="V6">
        <f t="shared" si="8"/>
        <v>4.0034144259496376</v>
      </c>
      <c r="W6">
        <f t="shared" si="9"/>
        <v>0.36272168834445823</v>
      </c>
      <c r="X6">
        <f t="shared" si="10"/>
        <v>9.0603082706936622</v>
      </c>
    </row>
    <row r="7" spans="1:24" x14ac:dyDescent="0.25">
      <c r="A7" t="s">
        <v>6</v>
      </c>
      <c r="B7">
        <v>146.13999999999999</v>
      </c>
      <c r="C7">
        <v>0.2777</v>
      </c>
      <c r="D7">
        <v>0.01</v>
      </c>
      <c r="E7">
        <f t="shared" si="0"/>
        <v>2.777E-3</v>
      </c>
      <c r="F7">
        <f t="shared" si="1"/>
        <v>1.9002326536198169E-3</v>
      </c>
      <c r="G7">
        <f t="shared" si="2"/>
        <v>5.2769460791022312E-6</v>
      </c>
      <c r="H7">
        <v>1.08E-3</v>
      </c>
      <c r="I7">
        <f t="shared" si="3"/>
        <v>1.08E-5</v>
      </c>
      <c r="J7">
        <f t="shared" si="4"/>
        <v>1759.4746792776079</v>
      </c>
      <c r="K7">
        <f t="shared" si="5"/>
        <v>18.260577991924411</v>
      </c>
      <c r="L7">
        <v>4.2999999999999997E-2</v>
      </c>
      <c r="M7">
        <f t="shared" si="11"/>
        <v>1.2899999999999999E-3</v>
      </c>
      <c r="N7">
        <v>10</v>
      </c>
      <c r="O7">
        <v>0.01</v>
      </c>
      <c r="P7">
        <f t="shared" si="6"/>
        <v>7.5657411208937138</v>
      </c>
      <c r="Q7">
        <f t="shared" si="7"/>
        <v>0.24028962087083702</v>
      </c>
      <c r="R7">
        <v>50</v>
      </c>
      <c r="S7">
        <v>3</v>
      </c>
      <c r="T7">
        <v>100</v>
      </c>
      <c r="U7">
        <v>6</v>
      </c>
      <c r="V7">
        <f t="shared" si="8"/>
        <v>3.7828705604468569</v>
      </c>
      <c r="W7">
        <f t="shared" si="9"/>
        <v>0.34273541566294308</v>
      </c>
      <c r="X7">
        <f t="shared" si="10"/>
        <v>9.060194108847778</v>
      </c>
    </row>
    <row r="8" spans="1:24" x14ac:dyDescent="0.25">
      <c r="A8" t="s">
        <v>7</v>
      </c>
      <c r="B8">
        <v>342.08</v>
      </c>
      <c r="C8">
        <v>9.7600000000000006E-2</v>
      </c>
      <c r="D8">
        <v>0.05</v>
      </c>
      <c r="E8">
        <f t="shared" si="0"/>
        <v>4.8800000000000007E-3</v>
      </c>
      <c r="F8">
        <f t="shared" si="1"/>
        <v>2.8531337698783915E-4</v>
      </c>
      <c r="G8">
        <f t="shared" si="2"/>
        <v>1.3923292797006553E-6</v>
      </c>
      <c r="H8">
        <v>3.4000000000000002E-4</v>
      </c>
      <c r="I8">
        <f t="shared" si="3"/>
        <v>3.4000000000000005E-6</v>
      </c>
      <c r="J8">
        <f t="shared" si="4"/>
        <v>839.15699114070333</v>
      </c>
      <c r="K8">
        <f t="shared" si="5"/>
        <v>9.3374608905080123</v>
      </c>
      <c r="L8">
        <v>0.09</v>
      </c>
      <c r="M8">
        <f t="shared" si="11"/>
        <v>2.6999999999999997E-3</v>
      </c>
      <c r="N8">
        <v>10</v>
      </c>
      <c r="O8">
        <v>0.01</v>
      </c>
      <c r="P8">
        <f t="shared" si="6"/>
        <v>7.5524129202663302</v>
      </c>
      <c r="Q8">
        <f t="shared" si="7"/>
        <v>0.24177329880225923</v>
      </c>
      <c r="R8">
        <v>50</v>
      </c>
      <c r="S8">
        <v>3</v>
      </c>
      <c r="T8">
        <v>100</v>
      </c>
      <c r="U8">
        <v>6</v>
      </c>
      <c r="V8">
        <f t="shared" si="8"/>
        <v>3.7762064601331651</v>
      </c>
      <c r="W8">
        <f t="shared" si="9"/>
        <v>0.34246704316795518</v>
      </c>
      <c r="X8">
        <f t="shared" si="10"/>
        <v>9.0690762484389769</v>
      </c>
    </row>
    <row r="9" spans="1:24" x14ac:dyDescent="0.25">
      <c r="A9" t="s">
        <v>8</v>
      </c>
      <c r="B9">
        <v>110.04</v>
      </c>
      <c r="C9">
        <v>0.66679999999999995</v>
      </c>
      <c r="D9">
        <v>0.01</v>
      </c>
      <c r="E9">
        <f t="shared" si="0"/>
        <v>6.6679999999999994E-3</v>
      </c>
      <c r="F9">
        <f t="shared" si="1"/>
        <v>6.0596146855688834E-3</v>
      </c>
      <c r="G9">
        <f t="shared" si="2"/>
        <v>4.0405510723373312E-5</v>
      </c>
      <c r="H9">
        <v>0.01</v>
      </c>
      <c r="I9">
        <f t="shared" si="3"/>
        <v>1E-4</v>
      </c>
      <c r="J9">
        <f t="shared" si="4"/>
        <v>605.96146855688835</v>
      </c>
      <c r="K9">
        <f t="shared" si="5"/>
        <v>7.2831986864102811</v>
      </c>
      <c r="L9">
        <v>0.121</v>
      </c>
      <c r="M9">
        <f t="shared" si="11"/>
        <v>3.6299999999999995E-3</v>
      </c>
      <c r="N9">
        <v>10</v>
      </c>
      <c r="O9">
        <v>0.01</v>
      </c>
      <c r="P9">
        <f t="shared" si="6"/>
        <v>7.3321337695383493</v>
      </c>
      <c r="Q9">
        <f t="shared" si="7"/>
        <v>0.23707434111495129</v>
      </c>
      <c r="R9">
        <v>50</v>
      </c>
      <c r="S9">
        <v>3</v>
      </c>
      <c r="T9">
        <v>100</v>
      </c>
      <c r="U9">
        <v>6</v>
      </c>
      <c r="V9">
        <f t="shared" si="8"/>
        <v>3.6660668847691742</v>
      </c>
      <c r="W9">
        <f t="shared" si="9"/>
        <v>0.33289547144666959</v>
      </c>
      <c r="X9">
        <f t="shared" si="10"/>
        <v>9.0804527552319776</v>
      </c>
    </row>
    <row r="10" spans="1:24" x14ac:dyDescent="0.25">
      <c r="A10" t="s">
        <v>9</v>
      </c>
      <c r="B10">
        <v>180.19</v>
      </c>
      <c r="C10">
        <v>8.9099999999999999E-2</v>
      </c>
      <c r="D10">
        <v>0.05</v>
      </c>
      <c r="E10">
        <f t="shared" si="0"/>
        <v>4.4549999999999998E-3</v>
      </c>
      <c r="F10">
        <f t="shared" si="1"/>
        <v>4.9447805094622339E-4</v>
      </c>
      <c r="G10">
        <f t="shared" si="2"/>
        <v>2.2028997169654252E-6</v>
      </c>
      <c r="H10">
        <v>4.4000000000000002E-4</v>
      </c>
      <c r="I10">
        <f t="shared" si="3"/>
        <v>4.4000000000000002E-6</v>
      </c>
      <c r="J10">
        <f t="shared" si="4"/>
        <v>1123.8137521505078</v>
      </c>
      <c r="K10">
        <f t="shared" si="5"/>
        <v>12.302913518438189</v>
      </c>
      <c r="L10">
        <v>5.3999999999999999E-2</v>
      </c>
      <c r="M10">
        <f t="shared" si="11"/>
        <v>1.6199999999999999E-3</v>
      </c>
      <c r="N10">
        <v>10</v>
      </c>
      <c r="O10">
        <v>0.01</v>
      </c>
      <c r="P10">
        <f t="shared" si="6"/>
        <v>6.0685942616127422</v>
      </c>
      <c r="Q10">
        <f t="shared" si="7"/>
        <v>0.19389581515951532</v>
      </c>
      <c r="R10">
        <v>50</v>
      </c>
      <c r="S10">
        <v>3</v>
      </c>
      <c r="T10">
        <v>100</v>
      </c>
      <c r="U10">
        <v>6</v>
      </c>
      <c r="V10">
        <f t="shared" si="8"/>
        <v>3.0342971308063711</v>
      </c>
      <c r="W10">
        <f t="shared" si="9"/>
        <v>0.27511634292756149</v>
      </c>
      <c r="X10">
        <f t="shared" si="10"/>
        <v>9.0668886752843729</v>
      </c>
    </row>
    <row r="11" spans="1:24" x14ac:dyDescent="0.25">
      <c r="W11" t="s">
        <v>31</v>
      </c>
      <c r="X11">
        <f>AVERAGE(X2:X10)</f>
        <v>8.9664907083701593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Sieg</dc:creator>
  <cp:lastModifiedBy>Jacob Sieg</cp:lastModifiedBy>
  <dcterms:created xsi:type="dcterms:W3CDTF">2022-02-04T15:49:37Z</dcterms:created>
  <dcterms:modified xsi:type="dcterms:W3CDTF">2022-02-04T18:20:56Z</dcterms:modified>
</cp:coreProperties>
</file>