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Rpackages\JPSiegMetaboMetaloRNA\Figures\SI_Table_2\"/>
    </mc:Choice>
  </mc:AlternateContent>
  <xr:revisionPtr revIDLastSave="0" documentId="13_ncr:1_{D71DC133-9889-4E63-B54D-CEF81C8AD48A}" xr6:coauthVersionLast="47" xr6:coauthVersionMax="47" xr10:uidLastSave="{00000000-0000-0000-0000-000000000000}"/>
  <bookViews>
    <workbookView xWindow="30" yWindow="2115" windowWidth="20295" windowHeight="6000" xr2:uid="{9BD51B85-909D-47E4-BB1E-C387DFE48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P2" i="1"/>
  <c r="Q2" i="1"/>
  <c r="K3" i="1"/>
  <c r="Q3" i="1" s="1"/>
  <c r="R3" i="1" s="1"/>
  <c r="P3" i="1"/>
  <c r="R2" i="1"/>
  <c r="J3" i="1"/>
  <c r="J2" i="1"/>
  <c r="G3" i="1"/>
  <c r="G2" i="1"/>
  <c r="F3" i="1"/>
  <c r="F2" i="1"/>
  <c r="E3" i="1"/>
  <c r="E2" i="1"/>
</calcChain>
</file>

<file path=xl/sharedStrings.xml><?xml version="1.0" encoding="utf-8"?>
<sst xmlns="http://schemas.openxmlformats.org/spreadsheetml/2006/main" count="20" uniqueCount="20">
  <si>
    <t>Metabolite</t>
  </si>
  <si>
    <t>Molar.mass</t>
  </si>
  <si>
    <t>Mass.g</t>
  </si>
  <si>
    <t>Purity</t>
  </si>
  <si>
    <t>Mass.uncertainty.g</t>
  </si>
  <si>
    <t>Moles</t>
  </si>
  <si>
    <t>Moles.uncertainty</t>
  </si>
  <si>
    <t>V4.uL</t>
  </si>
  <si>
    <t>V4.uncertainty.uL</t>
  </si>
  <si>
    <t>Final.V.uL</t>
  </si>
  <si>
    <t>Final.V.uncertainty.uL</t>
  </si>
  <si>
    <t>Final.conc.mM</t>
  </si>
  <si>
    <t>Final.conc.uncertainty.mM</t>
  </si>
  <si>
    <t>Glutamate</t>
  </si>
  <si>
    <t>Glutathione</t>
  </si>
  <si>
    <t>2xV.L</t>
  </si>
  <si>
    <t>2xV.unceratinty.L</t>
  </si>
  <si>
    <t>2xconc.mM</t>
  </si>
  <si>
    <t>2xconc.unceratinty.mM</t>
  </si>
  <si>
    <t>percent.uncert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</si>
</sst>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D388-8ACF-4B8F-8656-7946F5FF77B1}">
  <dimension ref="A1:R3"/>
  <sheetViews>
    <sheetView tabSelected="1" workbookViewId="0">
      <selection activeCell="P2" sqref="P2:R3"/>
    </sheetView>
  </sheetViews>
  <sheetFormatPr defaultRowHeight="15" x14ac:dyDescent="0.25"/>
  <cols>
    <col min="7" max="7" width="12" bestFit="1" customWidth="1"/>
    <col min="9" max="9" width="16.5703125" bestFit="1" customWidth="1"/>
    <col min="10" max="10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17</v>
      </c>
      <c r="K1" t="s">
        <v>18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19</v>
      </c>
    </row>
    <row r="2" spans="1:18" x14ac:dyDescent="0.25">
      <c r="A2" t="s">
        <v>13</v>
      </c>
      <c r="B2">
        <v>203.23</v>
      </c>
      <c r="C2">
        <v>0.39019999999999999</v>
      </c>
      <c r="D2">
        <v>0.02</v>
      </c>
      <c r="E2">
        <f>C2*D2</f>
        <v>7.8040000000000002E-3</v>
      </c>
      <c r="F2">
        <f>C2/B2</f>
        <v>1.9199921271465827E-3</v>
      </c>
      <c r="G2">
        <f>F2*E2</f>
        <v>1.4983618560251931E-5</v>
      </c>
      <c r="H2">
        <v>0.01</v>
      </c>
      <c r="I2">
        <v>1.0000000000000001E-5</v>
      </c>
      <c r="J2">
        <f>1000*F2/H2</f>
        <v>191.99921271465826</v>
      </c>
      <c r="K2">
        <f>J2*SQRT((I2/H2)^2+(G2/F2)^2)</f>
        <v>1.5106131037675765</v>
      </c>
      <c r="L2">
        <v>50</v>
      </c>
      <c r="M2">
        <v>3</v>
      </c>
      <c r="N2">
        <v>100</v>
      </c>
      <c r="O2">
        <v>6</v>
      </c>
      <c r="P2">
        <f>J2*L2/N2</f>
        <v>95.999606357329128</v>
      </c>
      <c r="Q2">
        <f>P2*SQRT((K2/J2)^2+(M2/L2)^2+(O2/N2)^2)</f>
        <v>8.1807789248216487</v>
      </c>
      <c r="R2">
        <f>100*Q2/P2</f>
        <v>8.5216796560302601</v>
      </c>
    </row>
    <row r="3" spans="1:18" x14ac:dyDescent="0.25">
      <c r="A3" t="s">
        <v>14</v>
      </c>
      <c r="B3">
        <v>307.32</v>
      </c>
      <c r="C3">
        <v>0.10199999999999999</v>
      </c>
      <c r="D3">
        <v>0.02</v>
      </c>
      <c r="E3">
        <f>C3*D3</f>
        <v>2.0399999999999997E-3</v>
      </c>
      <c r="F3">
        <f>C3/B3</f>
        <v>3.3190160093713394E-4</v>
      </c>
      <c r="G3">
        <f>F3*E3</f>
        <v>6.7707926591175315E-7</v>
      </c>
      <c r="H3">
        <v>0.01</v>
      </c>
      <c r="I3">
        <v>1.0000000000000001E-5</v>
      </c>
      <c r="J3">
        <f>1000*F3/H3</f>
        <v>33.190160093713395</v>
      </c>
      <c r="K3">
        <f>J3*SQRT((I3/H3)^2+(G3/F3)^2)</f>
        <v>7.5405238878491126E-2</v>
      </c>
      <c r="L3">
        <v>50</v>
      </c>
      <c r="M3">
        <v>3</v>
      </c>
      <c r="N3">
        <v>100</v>
      </c>
      <c r="O3">
        <v>6</v>
      </c>
      <c r="P3">
        <f t="shared" ref="P3" si="0">J3*L3/N3</f>
        <v>16.595080046856697</v>
      </c>
      <c r="Q3">
        <f t="shared" ref="Q3" si="1">P3*SQRT((K3/J3)^2+(M3/L3)^2+(O3/N3)^2)</f>
        <v>1.4086438855139951</v>
      </c>
      <c r="R3">
        <f t="shared" ref="R3" si="2">100*Q3/P3</f>
        <v>8.4883223312972742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Sieg</dc:creator>
  <cp:lastModifiedBy>Jacob Sieg</cp:lastModifiedBy>
  <dcterms:created xsi:type="dcterms:W3CDTF">2022-02-04T17:34:05Z</dcterms:created>
  <dcterms:modified xsi:type="dcterms:W3CDTF">2022-02-04T18:27:13Z</dcterms:modified>
</cp:coreProperties>
</file>