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AIPRAKASH\Downloads\"/>
    </mc:Choice>
  </mc:AlternateContent>
  <bookViews>
    <workbookView xWindow="0" yWindow="0" windowWidth="20496" windowHeight="7152"/>
  </bookViews>
  <sheets>
    <sheet name="BOQ" sheetId="2" r:id="rId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9" i="2" l="1"/>
  <c r="F58" i="2"/>
  <c r="F57" i="2"/>
  <c r="F56" i="2"/>
  <c r="F55" i="2"/>
  <c r="F54" i="2"/>
  <c r="F53" i="2"/>
  <c r="F52" i="2"/>
  <c r="F51" i="2"/>
  <c r="F48" i="2"/>
  <c r="F47" i="2"/>
  <c r="F46" i="2"/>
  <c r="F45" i="2"/>
  <c r="F44" i="2"/>
  <c r="F43" i="2"/>
  <c r="F42" i="2"/>
  <c r="F41" i="2"/>
  <c r="F40" i="2"/>
  <c r="F39" i="2"/>
  <c r="F38" i="2"/>
  <c r="F37" i="2"/>
  <c r="F36" i="2"/>
  <c r="F35" i="2"/>
  <c r="F34" i="2"/>
  <c r="F33" i="2"/>
  <c r="F32" i="2"/>
  <c r="F31" i="2"/>
  <c r="F30" i="2"/>
  <c r="F29" i="2"/>
  <c r="F28" i="2"/>
  <c r="F27" i="2"/>
  <c r="F26" i="2"/>
  <c r="F25" i="2"/>
  <c r="F24" i="2"/>
  <c r="F49" i="2" s="1"/>
  <c r="F21" i="2"/>
  <c r="F20" i="2"/>
  <c r="F19" i="2"/>
  <c r="F18" i="2"/>
  <c r="F17" i="2"/>
  <c r="F16" i="2"/>
  <c r="F15" i="2"/>
  <c r="F14" i="2"/>
  <c r="F13" i="2"/>
  <c r="F12" i="2"/>
  <c r="F11" i="2"/>
  <c r="F10" i="2"/>
  <c r="F22" i="2" s="1"/>
  <c r="F60" i="2" l="1"/>
  <c r="F61" i="2" s="1"/>
  <c r="F62" i="2" s="1"/>
  <c r="F63" i="2" s="1"/>
</calcChain>
</file>

<file path=xl/sharedStrings.xml><?xml version="1.0" encoding="utf-8"?>
<sst xmlns="http://schemas.openxmlformats.org/spreadsheetml/2006/main" count="111" uniqueCount="65">
  <si>
    <t>TOTAL</t>
  </si>
  <si>
    <t xml:space="preserve">Sr.No </t>
  </si>
  <si>
    <t>Particulars</t>
  </si>
  <si>
    <t xml:space="preserve">Unit </t>
  </si>
  <si>
    <t>Rate Rs</t>
  </si>
  <si>
    <t>Amount Rs</t>
  </si>
  <si>
    <t>Monitor 32 " Samsung /Eq</t>
  </si>
  <si>
    <t>Rack 17 U along with plates  for CCTV &amp; EPABX</t>
  </si>
  <si>
    <t>GST @ 18%</t>
  </si>
  <si>
    <t>IT SERVICES</t>
  </si>
  <si>
    <t>42U Networking Rack for server room,  4 nos.cable managers, 12 socket power manager, 2 nos cooling fans, castors mounted, all four sides openable, powder coated, Floor mount</t>
  </si>
  <si>
    <t>QTY</t>
  </si>
  <si>
    <t>EACH</t>
  </si>
  <si>
    <t xml:space="preserve">Supplying, installing, testing &amp; commissioning push button telephone instrument desk top/wall mount with caller IDunit as per specification complete. </t>
  </si>
  <si>
    <t xml:space="preserve">Supplying, erecting &amp; commissioning 10 pair KRONE module for connection &amp; disconnection of telephone cable as per specification </t>
  </si>
  <si>
    <t>Supplying &amp; erecting over voltage protection magazine suitable for 10 pair as per specification</t>
  </si>
  <si>
    <t xml:space="preserve">Supplying, erecting &amp; commissioning of operator phone system as per specification </t>
  </si>
  <si>
    <t>Supplying &amp; erecting jelly filled armoured telephone copper cable 20 pair with 0.5 mm dia. laid in provided trench as per 
specification</t>
  </si>
  <si>
    <t>Supplying &amp; erecting jelly filled armoured telephone copper cable 10 pair with 0.5 mm dia. laid in provided trench as per 
specification</t>
  </si>
  <si>
    <t>METER</t>
  </si>
  <si>
    <t xml:space="preserve">Supplying, erecting &amp; commissioning junction box suitable for 50 pairs as per specification </t>
  </si>
  <si>
    <t xml:space="preserve">Supplying, erecting &amp; commissioning junction box suitable for 20 pairs as per specification </t>
  </si>
  <si>
    <t>BILL OF QUANTITIES FOR ELV SERVICES FOR GHD ANGHAAN</t>
  </si>
  <si>
    <t>TELEPHONE SYSTEM</t>
  </si>
  <si>
    <t>CCTV SYSTEM</t>
  </si>
  <si>
    <t>Supplying and fixing 9U wall mount rack (Dimension-DxWxH 
– 450x550x500 mm) as per specification (9 U Wall mount Networking Rack, 2 nos cable managers, 6 socket power manager, 1 no cooling fan, powder coated)</t>
  </si>
  <si>
    <t>Supply,Installation, Testing and Commissioning Ceiling Mount Wreless Dual Band Access Point, Gigabit Ethernet PoE Port ( 802.3af/at PoE) ,Antennas : 3 Internal Omni,2.4 GHz: 4 dBi, 5 GHz: 5 dB' MU - MIMO, Mounting Kit,  Seamless Roaming, Signal rate : 5 GHz:Up to 867 Mbps,  2.4 GHz:Up to 450 Mbps, Transmission power : ≤20 dBm(2.4 GHz, EIRP), ≤23 dBm(5 GHz, EIRP)</t>
  </si>
  <si>
    <t>Supply,Installation, Testing and CommissioningIn Wall Dual Bank Access Point, PoE Gigabit LAN Port, 1  Non PoE Gigabit LAN Port, 802.3af/802.3at PoE, 2 Dual-Band Antennas,  2.4 GHz: 2× 4 dBi,  5 GHz: 2× 3.6 dB, Signal Rate :  5 GHz: Up to 867 Mbps, 2.4 GHz: Up to 300 Mbps,  IEEE 802.11n/g/b/ac; MU-MIMO, Transmission Power : ≤20 dBm (2.4 GHz, ` ≤23 dBm (5 GHz, EIRP)</t>
  </si>
  <si>
    <t>Supply,Installation, Testing and Commissioning24 Port Unmanaged Ethernet Gigabit PoE Switch, 2 Uplink ports, 2 SFP ports, 450 Watts power budget, Upto 30W loading on port, Rack Mountable</t>
  </si>
  <si>
    <t>Supply,Installation, Testing and Commissioning 16 port Unmanaged Ethernet  Gigabit  PoE Switch, 2 Uplink ports, 2 SFP ports, 350 Watts power budget, upto 30 watts loading on port, Rack Mountable</t>
  </si>
  <si>
    <t>Supply,Installation, Testing and Commissioning24 Port Unmanaged Ethernet Gigabit  Switch ( Server Room), Rack mountable</t>
  </si>
  <si>
    <t>Supply,Installation, Testing and Commissioning 8 Port desktop Gigabit Ethernet Switch</t>
  </si>
  <si>
    <t xml:space="preserve">Supplying and erecting of Pro series IP Dome / Bullet Camera , 4MP 3.6mm Make: CP Plus / Dahua </t>
  </si>
  <si>
    <t xml:space="preserve">Supplying and erecting Pro series NVR 32 Channel with 4 SATA Make : CP Plus /Dahua </t>
  </si>
  <si>
    <t>Supplying and erecting of Mounting Box for Indoor Cameras</t>
  </si>
  <si>
    <t>Supplying &amp; installing single mode OS1/OS2 - armoured - 12  core OS1/OS2 armoured single mode optical fibre of size 
50/125µm. 10/40 gbps speed in provided underground HDPE pipe complete.</t>
  </si>
  <si>
    <t>Supplying &amp; installing single mode fibre patch cord 3 m complete</t>
  </si>
  <si>
    <t>Supplying &amp; installing single mode fibre adapter with plate - 6 port complete.</t>
  </si>
  <si>
    <t>Supplying &amp; installing single mode simplex pigtail complete</t>
  </si>
  <si>
    <t xml:space="preserve">Supplying and fixing IP66 enclosure for fibre splicing as per specification complete. </t>
  </si>
  <si>
    <t>Supplying and fixing 9U IP66 outdoor mount server rack with pole mount bracket (Dimension- DxW - 450X550 mm) as 
per specification</t>
  </si>
  <si>
    <t>Supplying &amp; installing UTP networking cat-6 armoured cable suitable for LAN / WAN Computer net-working as per specification</t>
  </si>
  <si>
    <t>Supplying and fixing 1 meter length, UTP patch cord of Cat 6 type in position as per specification</t>
  </si>
  <si>
    <t>Supplying and fixing 3 meter length, UTP patch cord of Cat 6 type in position as per specification</t>
  </si>
  <si>
    <t xml:space="preserve">Supplying and fixing 24 port patch panel with tool-less keystone jacks in provided U Rack complete as per specification </t>
  </si>
  <si>
    <t>Supplying and fixing rack type 24 ports, light guide interconnect unit with adapter panel for termination of optical fibre cables on wall/ provided U rack complete as per specification</t>
  </si>
  <si>
    <t>Supplying, fixing, and configuring media convertor 1000Base T to 1000 base-SX SC single-mode media converter (550m) 
complete.</t>
  </si>
  <si>
    <t>Supplying, fixing, and configuring 8-ports 10/100/1000Mbps unmanaged gigabit PoE Switch complete</t>
  </si>
  <si>
    <t>Supplying, fixing, and configuring 16-ports 10/100/1000Mbps unmanaged gigabit PoE Switch complete</t>
  </si>
  <si>
    <t>Supplying, fixing, and configuring 24-ports 10/100/1000Mbps unmanaged gigabit PoE Switch complete</t>
  </si>
  <si>
    <t>Supplying, erecting &amp; commissioning MDF Box 300 x 300 pairs with krones as per specification</t>
  </si>
  <si>
    <t xml:space="preserve">Supplying, installing of Outdoor Housing for cameras ( Fibre body) </t>
  </si>
  <si>
    <r>
      <t xml:space="preserve">Supplying   and  laying (including excavation of suitable width &amp; depth up to 90 cm) </t>
    </r>
    <r>
      <rPr>
        <b/>
        <sz val="11"/>
        <rFont val="Calibri"/>
        <family val="2"/>
        <scheme val="minor"/>
      </rPr>
      <t xml:space="preserve">50 mm  outside   dia. double   wall corrugated  pipes  (DWC) </t>
    </r>
    <r>
      <rPr>
        <sz val="11"/>
        <rFont val="Calibri"/>
        <family val="2"/>
        <scheme val="minor"/>
      </rPr>
      <t>of  HDPE for enclosing cable below ground/road surface, to required depth complete.</t>
    </r>
  </si>
  <si>
    <t>Supplying &amp; erecting jelly filled armoured telephone copper cable 50 pair with 0.5 mm dia. laid in provided trench as per 
specification</t>
  </si>
  <si>
    <t>Supplying &amp; erecting jelly filled armoured telephone copper cable 5 pair with 0.5 mm dia. laid in provided trench as per 
specification</t>
  </si>
  <si>
    <t>GRAND TOTAL</t>
  </si>
  <si>
    <t>Supplying, erecting &amp; commissioning of Digital EPABX System  configured fo 1 PRI, 10 Digital Extensions &amp; 250 Analog Extensions matrix or similar</t>
  </si>
  <si>
    <t xml:space="preserve">Supplying and erecting of Surveillance Hard disk 6 TB Make : Seagate </t>
  </si>
  <si>
    <t>Supplying, fixing, and configuring 32-ports 10/100/1000Mbps unmanaged gigabit PoE Switch complete tp link (16 port 2 qty)</t>
  </si>
  <si>
    <t>Supplying, installing &amp; testing UTP connector (RJ-45) as per specification with crimping</t>
  </si>
  <si>
    <t>Supply,Installation, Testing and CommissioningUTM Firewall with builtin Hotspot gateway, Interfacing with popular PMS to generate WiFi password for guest when guest checks in, Captive portal with SMS integration, One year subscription make : SOPHOS firewall 4000 users</t>
  </si>
  <si>
    <t>Total</t>
  </si>
  <si>
    <t>Company name - JP Techatronics</t>
  </si>
  <si>
    <t>GST number - 30BBPPP8605M1Z7</t>
  </si>
  <si>
    <t>Company address- 114, Gera Imperium Green, Neugi Nagar Mala Panaji Goa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</si>
</sst>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 #,##0.00_ ;_ * \-#,##0.00_ ;_ * &quot;-&quot;??_ ;_ @_ "/>
  </numFmts>
  <fonts count="8" x14ac:knownFonts="1">
    <font>
      <sz val="11"/>
      <color theme="1"/>
      <name val="Calibri"/>
      <family val="2"/>
      <scheme val="minor"/>
    </font>
    <font>
      <sz val="11"/>
      <name val="Arial"/>
      <family val="2"/>
    </font>
    <font>
      <sz val="10"/>
      <name val="Arial"/>
      <family val="2"/>
    </font>
    <font>
      <b/>
      <sz val="11"/>
      <color theme="1"/>
      <name val="Calibri"/>
      <family val="2"/>
      <scheme val="minor"/>
    </font>
    <font>
      <sz val="11"/>
      <color theme="1"/>
      <name val="Calibri"/>
      <family val="2"/>
      <scheme val="minor"/>
    </font>
    <font>
      <sz val="11"/>
      <name val="Calibri"/>
      <family val="2"/>
      <scheme val="minor"/>
    </font>
    <font>
      <b/>
      <sz val="11"/>
      <name val="Calibri"/>
      <family val="2"/>
      <scheme val="minor"/>
    </font>
    <font>
      <sz val="16"/>
      <color theme="1"/>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s>
  <cellStyleXfs count="3">
    <xf numFmtId="0" fontId="0" fillId="0" borderId="0"/>
    <xf numFmtId="0" fontId="2" fillId="0" borderId="0"/>
    <xf numFmtId="164" fontId="4" fillId="0" borderId="0" applyFont="0" applyFill="0" applyBorder="0" applyAlignment="0" applyProtection="0"/>
  </cellStyleXfs>
  <cellXfs count="31">
    <xf numFmtId="0" fontId="0" fillId="0" borderId="0" xfId="0"/>
    <xf numFmtId="0" fontId="0" fillId="0" borderId="0" xfId="0" applyBorder="1"/>
    <xf numFmtId="0" fontId="1" fillId="0" borderId="0"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xf numFmtId="0" fontId="0" fillId="0" borderId="1" xfId="0" applyBorder="1" applyAlignment="1">
      <alignment wrapText="1"/>
    </xf>
    <xf numFmtId="0" fontId="0" fillId="0" borderId="1" xfId="0" applyBorder="1" applyAlignment="1">
      <alignment horizontal="center"/>
    </xf>
    <xf numFmtId="0" fontId="0" fillId="0" borderId="1" xfId="0" applyBorder="1" applyAlignment="1">
      <alignment horizontal="right"/>
    </xf>
    <xf numFmtId="0" fontId="0" fillId="0" borderId="1" xfId="0" applyNumberFormat="1" applyBorder="1"/>
    <xf numFmtId="0" fontId="0" fillId="0" borderId="1" xfId="0" applyFont="1" applyBorder="1" applyAlignment="1">
      <alignment horizontal="center"/>
    </xf>
    <xf numFmtId="0" fontId="0" fillId="0" borderId="3" xfId="0" applyFont="1" applyBorder="1" applyAlignment="1"/>
    <xf numFmtId="164" fontId="3" fillId="0" borderId="1" xfId="2" applyFont="1" applyBorder="1"/>
    <xf numFmtId="0" fontId="0" fillId="0" borderId="4" xfId="0" applyBorder="1"/>
    <xf numFmtId="0" fontId="0" fillId="0" borderId="4" xfId="0" applyBorder="1" applyAlignment="1">
      <alignment horizontal="left"/>
    </xf>
    <xf numFmtId="0" fontId="0" fillId="0" borderId="1" xfId="0" applyBorder="1" applyAlignment="1">
      <alignment horizontal="left" vertical="top" wrapText="1"/>
    </xf>
    <xf numFmtId="0" fontId="0" fillId="0" borderId="2" xfId="0" applyBorder="1" applyAlignment="1">
      <alignment horizontal="center"/>
    </xf>
    <xf numFmtId="0" fontId="0" fillId="0" borderId="8" xfId="0" applyBorder="1" applyAlignment="1">
      <alignment horizontal="center"/>
    </xf>
    <xf numFmtId="0" fontId="0" fillId="0" borderId="3" xfId="0" applyBorder="1"/>
    <xf numFmtId="0" fontId="0" fillId="0" borderId="1" xfId="0" applyBorder="1" applyAlignment="1">
      <alignment horizontal="left" wrapText="1"/>
    </xf>
    <xf numFmtId="0" fontId="3" fillId="0" borderId="1" xfId="0" applyFont="1" applyBorder="1" applyAlignment="1">
      <alignment wrapText="1"/>
    </xf>
    <xf numFmtId="0" fontId="0" fillId="0" borderId="1" xfId="0" applyFont="1" applyBorder="1" applyAlignment="1">
      <alignment wrapText="1"/>
    </xf>
    <xf numFmtId="0" fontId="0" fillId="0" borderId="1" xfId="0" applyFont="1" applyBorder="1" applyAlignment="1">
      <alignment vertical="top" wrapText="1"/>
    </xf>
    <xf numFmtId="0" fontId="5" fillId="0" borderId="1" xfId="0" applyFont="1" applyBorder="1" applyAlignment="1">
      <alignment horizontal="justify" vertical="top" wrapText="1"/>
    </xf>
    <xf numFmtId="0" fontId="3" fillId="0" borderId="4" xfId="0" applyFont="1" applyBorder="1"/>
    <xf numFmtId="0" fontId="3" fillId="0" borderId="2" xfId="0" applyFont="1" applyBorder="1" applyAlignment="1">
      <alignment horizontal="center"/>
    </xf>
    <xf numFmtId="0" fontId="3" fillId="0" borderId="8" xfId="0" applyFont="1" applyBorder="1" applyAlignment="1">
      <alignment horizontal="center"/>
    </xf>
    <xf numFmtId="0" fontId="3" fillId="0" borderId="3"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7" fillId="0" borderId="0" xfId="0" applyFont="1"/>
  </cellXfs>
  <cellStyles count="3">
    <cellStyle name="Comma 2" xfId="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63"/>
  <sheetViews>
    <sheetView tabSelected="1" zoomScale="87" zoomScaleNormal="87" workbookViewId="0">
      <selection activeCell="A3" sqref="A3"/>
    </sheetView>
  </sheetViews>
  <sheetFormatPr defaultRowHeight="14.4" x14ac:dyDescent="0.3"/>
  <cols>
    <col min="2" max="2" width="39.5546875" customWidth="1"/>
    <col min="3" max="4" width="12.33203125" customWidth="1"/>
    <col min="5" max="5" width="15.21875" customWidth="1"/>
    <col min="6" max="6" width="19.109375" customWidth="1"/>
    <col min="7" max="7" width="9.5546875" customWidth="1"/>
    <col min="8" max="8" width="13" customWidth="1"/>
  </cols>
  <sheetData>
    <row r="2" spans="1:11" ht="21" x14ac:dyDescent="0.4">
      <c r="A2" s="30" t="s">
        <v>62</v>
      </c>
    </row>
    <row r="3" spans="1:11" ht="21" x14ac:dyDescent="0.4">
      <c r="A3" s="30" t="s">
        <v>64</v>
      </c>
    </row>
    <row r="4" spans="1:11" ht="21" x14ac:dyDescent="0.4">
      <c r="A4" s="30" t="s">
        <v>63</v>
      </c>
    </row>
    <row r="6" spans="1:11" ht="15" thickBot="1" x14ac:dyDescent="0.35"/>
    <row r="7" spans="1:11" ht="15" thickBot="1" x14ac:dyDescent="0.35">
      <c r="A7" s="27" t="s">
        <v>22</v>
      </c>
      <c r="B7" s="28"/>
      <c r="C7" s="28"/>
      <c r="D7" s="28"/>
      <c r="E7" s="28"/>
      <c r="F7" s="29"/>
      <c r="K7" s="2"/>
    </row>
    <row r="8" spans="1:11" x14ac:dyDescent="0.3">
      <c r="A8" s="12" t="s">
        <v>1</v>
      </c>
      <c r="B8" s="12" t="s">
        <v>2</v>
      </c>
      <c r="C8" s="12" t="s">
        <v>3</v>
      </c>
      <c r="D8" s="12" t="s">
        <v>11</v>
      </c>
      <c r="E8" s="13" t="s">
        <v>4</v>
      </c>
      <c r="F8" s="12" t="s">
        <v>5</v>
      </c>
      <c r="K8" s="1"/>
    </row>
    <row r="9" spans="1:11" x14ac:dyDescent="0.3">
      <c r="A9" s="12"/>
      <c r="B9" s="23" t="s">
        <v>23</v>
      </c>
      <c r="C9" s="12"/>
      <c r="D9" s="12"/>
      <c r="E9" s="13"/>
      <c r="F9" s="12"/>
      <c r="K9" s="1"/>
    </row>
    <row r="10" spans="1:11" ht="57.6" x14ac:dyDescent="0.3">
      <c r="A10" s="3">
        <v>1</v>
      </c>
      <c r="B10" s="5" t="s">
        <v>56</v>
      </c>
      <c r="C10" s="6" t="s">
        <v>12</v>
      </c>
      <c r="D10" s="6">
        <v>1</v>
      </c>
      <c r="E10" s="7">
        <v>969330</v>
      </c>
      <c r="F10" s="8">
        <f>D10*E10</f>
        <v>969330</v>
      </c>
      <c r="K10" s="1"/>
    </row>
    <row r="11" spans="1:11" ht="28.8" x14ac:dyDescent="0.3">
      <c r="A11" s="3">
        <v>2</v>
      </c>
      <c r="B11" s="5" t="s">
        <v>16</v>
      </c>
      <c r="C11" s="6" t="s">
        <v>12</v>
      </c>
      <c r="D11" s="6">
        <v>1</v>
      </c>
      <c r="E11" s="7">
        <v>4900</v>
      </c>
      <c r="F11" s="8">
        <f t="shared" ref="F11:F21" si="0">D11*E11</f>
        <v>4900</v>
      </c>
      <c r="K11" s="1"/>
    </row>
    <row r="12" spans="1:11" ht="43.2" x14ac:dyDescent="0.3">
      <c r="A12" s="3">
        <v>3</v>
      </c>
      <c r="B12" s="5" t="s">
        <v>50</v>
      </c>
      <c r="C12" s="6" t="s">
        <v>12</v>
      </c>
      <c r="D12" s="6">
        <v>1</v>
      </c>
      <c r="E12" s="7">
        <v>3780</v>
      </c>
      <c r="F12" s="8">
        <f t="shared" si="0"/>
        <v>3780</v>
      </c>
      <c r="K12" s="1"/>
    </row>
    <row r="13" spans="1:11" ht="28.8" x14ac:dyDescent="0.3">
      <c r="A13" s="3">
        <v>4</v>
      </c>
      <c r="B13" s="5" t="s">
        <v>21</v>
      </c>
      <c r="C13" s="6" t="s">
        <v>12</v>
      </c>
      <c r="D13" s="6">
        <v>15</v>
      </c>
      <c r="E13" s="7">
        <v>990</v>
      </c>
      <c r="F13" s="8">
        <f t="shared" si="0"/>
        <v>14850</v>
      </c>
      <c r="K13" s="1"/>
    </row>
    <row r="14" spans="1:11" ht="28.8" x14ac:dyDescent="0.3">
      <c r="A14" s="3">
        <v>5</v>
      </c>
      <c r="B14" s="5" t="s">
        <v>20</v>
      </c>
      <c r="C14" s="6" t="s">
        <v>12</v>
      </c>
      <c r="D14" s="6">
        <v>2</v>
      </c>
      <c r="E14" s="7">
        <v>1650</v>
      </c>
      <c r="F14" s="8">
        <f t="shared" si="0"/>
        <v>3300</v>
      </c>
      <c r="K14" s="1"/>
    </row>
    <row r="15" spans="1:11" ht="57.6" x14ac:dyDescent="0.3">
      <c r="A15" s="3">
        <v>6</v>
      </c>
      <c r="B15" s="5" t="s">
        <v>14</v>
      </c>
      <c r="C15" s="6" t="s">
        <v>12</v>
      </c>
      <c r="D15" s="6">
        <v>36</v>
      </c>
      <c r="E15" s="7">
        <v>290</v>
      </c>
      <c r="F15" s="8">
        <f t="shared" si="0"/>
        <v>10440</v>
      </c>
      <c r="K15" s="1"/>
    </row>
    <row r="16" spans="1:11" ht="43.2" x14ac:dyDescent="0.3">
      <c r="A16" s="3">
        <v>7</v>
      </c>
      <c r="B16" s="5" t="s">
        <v>15</v>
      </c>
      <c r="C16" s="6" t="s">
        <v>12</v>
      </c>
      <c r="D16" s="6">
        <v>2</v>
      </c>
      <c r="E16" s="7">
        <v>6900</v>
      </c>
      <c r="F16" s="8">
        <f t="shared" si="0"/>
        <v>13800</v>
      </c>
      <c r="K16" s="1"/>
    </row>
    <row r="17" spans="1:11" ht="70.5" customHeight="1" x14ac:dyDescent="0.3">
      <c r="A17" s="3">
        <v>8</v>
      </c>
      <c r="B17" s="5" t="s">
        <v>13</v>
      </c>
      <c r="C17" s="6" t="s">
        <v>12</v>
      </c>
      <c r="D17" s="6">
        <v>230</v>
      </c>
      <c r="E17" s="7">
        <v>2980</v>
      </c>
      <c r="F17" s="8">
        <f t="shared" si="0"/>
        <v>685400</v>
      </c>
      <c r="K17" s="1"/>
    </row>
    <row r="18" spans="1:11" ht="63.75" customHeight="1" x14ac:dyDescent="0.3">
      <c r="A18" s="3">
        <v>9</v>
      </c>
      <c r="B18" s="18" t="s">
        <v>17</v>
      </c>
      <c r="C18" s="6" t="s">
        <v>19</v>
      </c>
      <c r="D18" s="6">
        <v>2500</v>
      </c>
      <c r="E18" s="7">
        <v>280</v>
      </c>
      <c r="F18" s="8">
        <f t="shared" si="0"/>
        <v>700000</v>
      </c>
      <c r="K18" s="1"/>
    </row>
    <row r="19" spans="1:11" ht="63.75" customHeight="1" x14ac:dyDescent="0.3">
      <c r="A19" s="3">
        <v>10</v>
      </c>
      <c r="B19" s="18" t="s">
        <v>54</v>
      </c>
      <c r="C19" s="6" t="s">
        <v>19</v>
      </c>
      <c r="D19" s="6">
        <v>250</v>
      </c>
      <c r="E19" s="7">
        <v>125</v>
      </c>
      <c r="F19" s="8">
        <f t="shared" si="0"/>
        <v>31250</v>
      </c>
      <c r="K19" s="1"/>
    </row>
    <row r="20" spans="1:11" ht="63.75" customHeight="1" x14ac:dyDescent="0.3">
      <c r="A20" s="3">
        <v>11</v>
      </c>
      <c r="B20" s="18" t="s">
        <v>53</v>
      </c>
      <c r="C20" s="6" t="s">
        <v>19</v>
      </c>
      <c r="D20" s="6">
        <v>120</v>
      </c>
      <c r="E20" s="7">
        <v>495</v>
      </c>
      <c r="F20" s="8">
        <f t="shared" si="0"/>
        <v>59400</v>
      </c>
      <c r="K20" s="1"/>
    </row>
    <row r="21" spans="1:11" ht="63" customHeight="1" x14ac:dyDescent="0.3">
      <c r="A21" s="3">
        <v>12</v>
      </c>
      <c r="B21" s="18" t="s">
        <v>18</v>
      </c>
      <c r="C21" s="6" t="s">
        <v>19</v>
      </c>
      <c r="D21" s="6">
        <v>120</v>
      </c>
      <c r="E21" s="7">
        <v>195</v>
      </c>
      <c r="F21" s="8">
        <f t="shared" si="0"/>
        <v>23400</v>
      </c>
      <c r="K21" s="1"/>
    </row>
    <row r="22" spans="1:11" ht="17.25" customHeight="1" x14ac:dyDescent="0.3">
      <c r="A22" s="6"/>
      <c r="B22" s="19" t="s">
        <v>0</v>
      </c>
      <c r="C22" s="6"/>
      <c r="D22" s="6"/>
      <c r="E22" s="7"/>
      <c r="F22" s="8">
        <f>SUM(F9:F21)</f>
        <v>2519850</v>
      </c>
      <c r="K22" s="1"/>
    </row>
    <row r="23" spans="1:11" ht="17.25" customHeight="1" x14ac:dyDescent="0.3">
      <c r="A23" s="6"/>
      <c r="B23" s="19" t="s">
        <v>24</v>
      </c>
      <c r="C23" s="6"/>
      <c r="D23" s="6"/>
      <c r="E23" s="7"/>
      <c r="F23" s="8"/>
      <c r="K23" s="1"/>
    </row>
    <row r="24" spans="1:11" ht="72" x14ac:dyDescent="0.3">
      <c r="A24" s="6">
        <v>1</v>
      </c>
      <c r="B24" s="20" t="s">
        <v>35</v>
      </c>
      <c r="C24" s="6" t="s">
        <v>19</v>
      </c>
      <c r="D24" s="6">
        <v>2000</v>
      </c>
      <c r="E24" s="7">
        <v>150</v>
      </c>
      <c r="F24" s="8">
        <f>D24*E24</f>
        <v>300000</v>
      </c>
      <c r="K24" s="1"/>
    </row>
    <row r="25" spans="1:11" ht="28.8" x14ac:dyDescent="0.3">
      <c r="A25" s="6">
        <v>2</v>
      </c>
      <c r="B25" s="20" t="s">
        <v>36</v>
      </c>
      <c r="C25" s="6" t="s">
        <v>12</v>
      </c>
      <c r="D25" s="6">
        <v>30</v>
      </c>
      <c r="E25" s="7">
        <v>1800</v>
      </c>
      <c r="F25" s="8">
        <f t="shared" ref="F25:F48" si="1">D25*E25</f>
        <v>54000</v>
      </c>
      <c r="K25" s="1"/>
    </row>
    <row r="26" spans="1:11" ht="28.8" x14ac:dyDescent="0.3">
      <c r="A26" s="6">
        <v>3</v>
      </c>
      <c r="B26" s="20" t="s">
        <v>37</v>
      </c>
      <c r="C26" s="6" t="s">
        <v>12</v>
      </c>
      <c r="D26" s="6">
        <v>16</v>
      </c>
      <c r="E26" s="7">
        <v>660</v>
      </c>
      <c r="F26" s="8">
        <f t="shared" si="1"/>
        <v>10560</v>
      </c>
      <c r="K26" s="1"/>
    </row>
    <row r="27" spans="1:11" ht="57.6" x14ac:dyDescent="0.3">
      <c r="A27" s="6">
        <v>4</v>
      </c>
      <c r="B27" s="20" t="s">
        <v>45</v>
      </c>
      <c r="C27" s="6" t="s">
        <v>12</v>
      </c>
      <c r="D27" s="6">
        <v>16</v>
      </c>
      <c r="E27" s="7">
        <v>6600</v>
      </c>
      <c r="F27" s="8">
        <f t="shared" si="1"/>
        <v>105600</v>
      </c>
      <c r="K27" s="1"/>
    </row>
    <row r="28" spans="1:11" ht="28.8" x14ac:dyDescent="0.3">
      <c r="A28" s="6">
        <v>5</v>
      </c>
      <c r="B28" s="20" t="s">
        <v>38</v>
      </c>
      <c r="C28" s="6" t="s">
        <v>12</v>
      </c>
      <c r="D28" s="6">
        <v>85</v>
      </c>
      <c r="E28" s="7">
        <v>250</v>
      </c>
      <c r="F28" s="8">
        <f t="shared" si="1"/>
        <v>21250</v>
      </c>
      <c r="K28" s="1"/>
    </row>
    <row r="29" spans="1:11" ht="43.2" x14ac:dyDescent="0.3">
      <c r="A29" s="6">
        <v>6</v>
      </c>
      <c r="B29" s="20" t="s">
        <v>44</v>
      </c>
      <c r="C29" s="6" t="s">
        <v>12</v>
      </c>
      <c r="D29" s="6">
        <v>16</v>
      </c>
      <c r="E29" s="7">
        <v>6600</v>
      </c>
      <c r="F29" s="8">
        <f t="shared" si="1"/>
        <v>105600</v>
      </c>
      <c r="K29" s="1"/>
    </row>
    <row r="30" spans="1:11" ht="58.5" customHeight="1" x14ac:dyDescent="0.3">
      <c r="A30" s="6">
        <v>7</v>
      </c>
      <c r="B30" s="21" t="s">
        <v>40</v>
      </c>
      <c r="C30" s="6" t="s">
        <v>12</v>
      </c>
      <c r="D30" s="6">
        <v>2</v>
      </c>
      <c r="E30" s="7">
        <v>18000</v>
      </c>
      <c r="F30" s="8">
        <f t="shared" si="1"/>
        <v>36000</v>
      </c>
      <c r="K30" s="1"/>
    </row>
    <row r="31" spans="1:11" ht="51" customHeight="1" x14ac:dyDescent="0.3">
      <c r="A31" s="6">
        <v>8</v>
      </c>
      <c r="B31" s="21" t="s">
        <v>41</v>
      </c>
      <c r="C31" s="6" t="s">
        <v>19</v>
      </c>
      <c r="D31" s="6">
        <v>800</v>
      </c>
      <c r="E31" s="7">
        <v>195</v>
      </c>
      <c r="F31" s="8">
        <f t="shared" si="1"/>
        <v>156000</v>
      </c>
      <c r="K31" s="1"/>
    </row>
    <row r="32" spans="1:11" ht="28.8" x14ac:dyDescent="0.3">
      <c r="A32" s="6">
        <v>9</v>
      </c>
      <c r="B32" s="20" t="s">
        <v>39</v>
      </c>
      <c r="C32" s="6" t="s">
        <v>12</v>
      </c>
      <c r="D32" s="6">
        <v>6</v>
      </c>
      <c r="E32" s="7">
        <v>2500</v>
      </c>
      <c r="F32" s="8">
        <f t="shared" si="1"/>
        <v>15000</v>
      </c>
      <c r="K32" s="1"/>
    </row>
    <row r="33" spans="1:11" ht="43.2" x14ac:dyDescent="0.3">
      <c r="A33" s="6">
        <v>10</v>
      </c>
      <c r="B33" s="20" t="s">
        <v>42</v>
      </c>
      <c r="C33" s="6" t="s">
        <v>12</v>
      </c>
      <c r="D33" s="6">
        <v>350</v>
      </c>
      <c r="E33" s="7">
        <v>150</v>
      </c>
      <c r="F33" s="8">
        <f t="shared" si="1"/>
        <v>52500</v>
      </c>
      <c r="K33" s="1"/>
    </row>
    <row r="34" spans="1:11" ht="43.2" x14ac:dyDescent="0.3">
      <c r="A34" s="6">
        <v>11</v>
      </c>
      <c r="B34" s="20" t="s">
        <v>43</v>
      </c>
      <c r="C34" s="6" t="s">
        <v>12</v>
      </c>
      <c r="D34" s="6">
        <v>30</v>
      </c>
      <c r="E34" s="7">
        <v>175</v>
      </c>
      <c r="F34" s="8">
        <f t="shared" si="1"/>
        <v>5250</v>
      </c>
      <c r="K34" s="1"/>
    </row>
    <row r="35" spans="1:11" ht="57.6" x14ac:dyDescent="0.3">
      <c r="A35" s="6">
        <v>12</v>
      </c>
      <c r="B35" s="5" t="s">
        <v>46</v>
      </c>
      <c r="C35" s="6" t="s">
        <v>12</v>
      </c>
      <c r="D35" s="6">
        <v>15</v>
      </c>
      <c r="E35" s="7">
        <v>9900</v>
      </c>
      <c r="F35" s="8">
        <f t="shared" si="1"/>
        <v>148500</v>
      </c>
      <c r="K35" s="1"/>
    </row>
    <row r="36" spans="1:11" ht="43.2" x14ac:dyDescent="0.3">
      <c r="A36" s="6">
        <v>13</v>
      </c>
      <c r="B36" s="5" t="s">
        <v>32</v>
      </c>
      <c r="C36" s="6" t="s">
        <v>12</v>
      </c>
      <c r="D36" s="6">
        <v>55</v>
      </c>
      <c r="E36" s="7">
        <v>6600</v>
      </c>
      <c r="F36" s="8">
        <f t="shared" si="1"/>
        <v>363000</v>
      </c>
      <c r="K36" s="1"/>
    </row>
    <row r="37" spans="1:11" ht="28.8" x14ac:dyDescent="0.3">
      <c r="A37" s="6">
        <v>14</v>
      </c>
      <c r="B37" s="5" t="s">
        <v>33</v>
      </c>
      <c r="C37" s="6" t="s">
        <v>12</v>
      </c>
      <c r="D37" s="6">
        <v>2</v>
      </c>
      <c r="E37" s="7">
        <v>48900</v>
      </c>
      <c r="F37" s="8">
        <f t="shared" si="1"/>
        <v>97800</v>
      </c>
      <c r="K37" s="1"/>
    </row>
    <row r="38" spans="1:11" ht="28.8" x14ac:dyDescent="0.3">
      <c r="A38" s="6">
        <v>15</v>
      </c>
      <c r="B38" s="5" t="s">
        <v>57</v>
      </c>
      <c r="C38" s="6" t="s">
        <v>12</v>
      </c>
      <c r="D38" s="6">
        <v>4</v>
      </c>
      <c r="E38" s="7">
        <v>14400</v>
      </c>
      <c r="F38" s="8">
        <f t="shared" si="1"/>
        <v>57600</v>
      </c>
      <c r="K38" s="1"/>
    </row>
    <row r="39" spans="1:11" ht="43.2" x14ac:dyDescent="0.3">
      <c r="A39" s="6">
        <v>16</v>
      </c>
      <c r="B39" s="5" t="s">
        <v>48</v>
      </c>
      <c r="C39" s="6" t="s">
        <v>12</v>
      </c>
      <c r="D39" s="6">
        <v>26</v>
      </c>
      <c r="E39" s="7">
        <v>18000</v>
      </c>
      <c r="F39" s="8">
        <f t="shared" si="1"/>
        <v>468000</v>
      </c>
      <c r="K39" s="1"/>
    </row>
    <row r="40" spans="1:11" ht="43.2" x14ac:dyDescent="0.3">
      <c r="A40" s="6">
        <v>17</v>
      </c>
      <c r="B40" s="5" t="s">
        <v>47</v>
      </c>
      <c r="C40" s="6" t="s">
        <v>12</v>
      </c>
      <c r="D40" s="6">
        <v>26</v>
      </c>
      <c r="E40" s="7">
        <v>9900</v>
      </c>
      <c r="F40" s="8">
        <f t="shared" si="1"/>
        <v>257400</v>
      </c>
      <c r="K40" s="1"/>
    </row>
    <row r="41" spans="1:11" ht="43.2" x14ac:dyDescent="0.3">
      <c r="A41" s="6">
        <v>18</v>
      </c>
      <c r="B41" s="5" t="s">
        <v>49</v>
      </c>
      <c r="C41" s="6" t="s">
        <v>12</v>
      </c>
      <c r="D41" s="6">
        <v>2</v>
      </c>
      <c r="E41" s="7">
        <v>29400</v>
      </c>
      <c r="F41" s="8">
        <f t="shared" si="1"/>
        <v>58800</v>
      </c>
      <c r="K41" s="1"/>
    </row>
    <row r="42" spans="1:11" ht="43.2" x14ac:dyDescent="0.3">
      <c r="A42" s="6">
        <v>19</v>
      </c>
      <c r="B42" s="5" t="s">
        <v>58</v>
      </c>
      <c r="C42" s="6" t="s">
        <v>12</v>
      </c>
      <c r="D42" s="6">
        <v>2</v>
      </c>
      <c r="E42" s="7">
        <v>36000</v>
      </c>
      <c r="F42" s="8">
        <f t="shared" si="1"/>
        <v>72000</v>
      </c>
      <c r="K42" s="1"/>
    </row>
    <row r="43" spans="1:11" ht="28.8" x14ac:dyDescent="0.3">
      <c r="A43" s="6">
        <v>20</v>
      </c>
      <c r="B43" s="5" t="s">
        <v>34</v>
      </c>
      <c r="C43" s="6" t="s">
        <v>12</v>
      </c>
      <c r="D43" s="6">
        <v>55</v>
      </c>
      <c r="E43" s="7">
        <v>150</v>
      </c>
      <c r="F43" s="8">
        <f t="shared" si="1"/>
        <v>8250</v>
      </c>
      <c r="K43" s="1"/>
    </row>
    <row r="44" spans="1:11" ht="28.8" x14ac:dyDescent="0.3">
      <c r="A44" s="6">
        <v>21</v>
      </c>
      <c r="B44" s="5" t="s">
        <v>59</v>
      </c>
      <c r="C44" s="6" t="s">
        <v>12</v>
      </c>
      <c r="D44" s="6">
        <v>230</v>
      </c>
      <c r="E44" s="7">
        <v>175</v>
      </c>
      <c r="F44" s="8">
        <f t="shared" si="1"/>
        <v>40250</v>
      </c>
      <c r="K44" s="1"/>
    </row>
    <row r="45" spans="1:11" ht="28.8" x14ac:dyDescent="0.3">
      <c r="A45" s="6">
        <v>22</v>
      </c>
      <c r="B45" s="5" t="s">
        <v>51</v>
      </c>
      <c r="C45" s="6" t="s">
        <v>12</v>
      </c>
      <c r="D45" s="6">
        <v>1</v>
      </c>
      <c r="E45" s="4">
        <v>1800</v>
      </c>
      <c r="F45" s="8">
        <f t="shared" si="1"/>
        <v>1800</v>
      </c>
      <c r="K45" s="1"/>
    </row>
    <row r="46" spans="1:11" x14ac:dyDescent="0.3">
      <c r="A46" s="6">
        <v>23</v>
      </c>
      <c r="B46" s="5" t="s">
        <v>6</v>
      </c>
      <c r="C46" s="6" t="s">
        <v>12</v>
      </c>
      <c r="D46" s="9">
        <v>2</v>
      </c>
      <c r="E46" s="10">
        <v>32599</v>
      </c>
      <c r="F46" s="8">
        <f t="shared" si="1"/>
        <v>65198</v>
      </c>
      <c r="K46" s="1"/>
    </row>
    <row r="47" spans="1:11" ht="28.8" x14ac:dyDescent="0.3">
      <c r="A47" s="6">
        <v>24</v>
      </c>
      <c r="B47" s="5" t="s">
        <v>7</v>
      </c>
      <c r="C47" s="6" t="s">
        <v>12</v>
      </c>
      <c r="D47" s="9">
        <v>1</v>
      </c>
      <c r="E47" s="10">
        <v>29400</v>
      </c>
      <c r="F47" s="8">
        <f t="shared" si="1"/>
        <v>29400</v>
      </c>
      <c r="K47" s="1"/>
    </row>
    <row r="48" spans="1:11" ht="86.4" x14ac:dyDescent="0.3">
      <c r="A48" s="6">
        <v>25</v>
      </c>
      <c r="B48" s="22" t="s">
        <v>52</v>
      </c>
      <c r="C48" s="6" t="s">
        <v>19</v>
      </c>
      <c r="D48" s="9">
        <v>1600</v>
      </c>
      <c r="E48" s="10">
        <v>975</v>
      </c>
      <c r="F48" s="8">
        <f t="shared" si="1"/>
        <v>1560000</v>
      </c>
      <c r="K48" s="1"/>
    </row>
    <row r="49" spans="1:11" x14ac:dyDescent="0.3">
      <c r="A49" s="6"/>
      <c r="B49" s="19" t="s">
        <v>0</v>
      </c>
      <c r="C49" s="6"/>
      <c r="D49" s="9"/>
      <c r="E49" s="10"/>
      <c r="F49" s="8">
        <f>SUM(F24:F48)</f>
        <v>4089758</v>
      </c>
      <c r="K49" s="1"/>
    </row>
    <row r="50" spans="1:11" x14ac:dyDescent="0.3">
      <c r="A50" s="6"/>
      <c r="B50" s="19" t="s">
        <v>9</v>
      </c>
      <c r="C50" s="6"/>
      <c r="D50" s="6"/>
      <c r="E50" s="4"/>
      <c r="F50" s="4"/>
      <c r="K50" s="1"/>
    </row>
    <row r="51" spans="1:11" ht="129.6" x14ac:dyDescent="0.3">
      <c r="A51" s="6">
        <v>1</v>
      </c>
      <c r="B51" s="14" t="s">
        <v>26</v>
      </c>
      <c r="C51" s="6" t="s">
        <v>12</v>
      </c>
      <c r="D51" s="6">
        <v>12</v>
      </c>
      <c r="E51" s="4">
        <v>39940</v>
      </c>
      <c r="F51" s="4">
        <f>D51*E51</f>
        <v>479280</v>
      </c>
      <c r="K51" s="1"/>
    </row>
    <row r="52" spans="1:11" ht="129.6" x14ac:dyDescent="0.3">
      <c r="A52" s="6">
        <v>2</v>
      </c>
      <c r="B52" s="5" t="s">
        <v>27</v>
      </c>
      <c r="C52" s="6" t="s">
        <v>12</v>
      </c>
      <c r="D52" s="6">
        <v>230</v>
      </c>
      <c r="E52" s="4">
        <v>18900</v>
      </c>
      <c r="F52" s="4">
        <f t="shared" ref="F52:F59" si="2">D52*E52</f>
        <v>4347000</v>
      </c>
      <c r="K52" s="1"/>
    </row>
    <row r="53" spans="1:11" ht="72" x14ac:dyDescent="0.3">
      <c r="A53" s="6">
        <v>3</v>
      </c>
      <c r="B53" s="5" t="s">
        <v>28</v>
      </c>
      <c r="C53" s="6" t="s">
        <v>12</v>
      </c>
      <c r="D53" s="6">
        <v>2</v>
      </c>
      <c r="E53" s="4">
        <v>148500</v>
      </c>
      <c r="F53" s="4">
        <f t="shared" si="2"/>
        <v>297000</v>
      </c>
      <c r="K53" s="1"/>
    </row>
    <row r="54" spans="1:11" ht="72" x14ac:dyDescent="0.3">
      <c r="A54" s="6">
        <v>4</v>
      </c>
      <c r="B54" s="5" t="s">
        <v>29</v>
      </c>
      <c r="C54" s="6" t="s">
        <v>12</v>
      </c>
      <c r="D54" s="6">
        <v>2</v>
      </c>
      <c r="E54" s="4">
        <v>99000</v>
      </c>
      <c r="F54" s="4">
        <f t="shared" si="2"/>
        <v>198000</v>
      </c>
      <c r="K54" s="1"/>
    </row>
    <row r="55" spans="1:11" ht="100.8" x14ac:dyDescent="0.3">
      <c r="A55" s="6">
        <v>5</v>
      </c>
      <c r="B55" s="5" t="s">
        <v>60</v>
      </c>
      <c r="C55" s="6" t="s">
        <v>12</v>
      </c>
      <c r="D55" s="6">
        <v>2</v>
      </c>
      <c r="E55" s="4">
        <v>1440000</v>
      </c>
      <c r="F55" s="4">
        <f t="shared" si="2"/>
        <v>2880000</v>
      </c>
      <c r="K55" s="1"/>
    </row>
    <row r="56" spans="1:11" ht="57.6" x14ac:dyDescent="0.3">
      <c r="A56" s="6">
        <v>6</v>
      </c>
      <c r="B56" s="5" t="s">
        <v>30</v>
      </c>
      <c r="C56" s="6" t="s">
        <v>12</v>
      </c>
      <c r="D56" s="6">
        <v>2</v>
      </c>
      <c r="E56" s="4">
        <v>8000</v>
      </c>
      <c r="F56" s="4">
        <f t="shared" si="2"/>
        <v>16000</v>
      </c>
      <c r="K56" s="1"/>
    </row>
    <row r="57" spans="1:11" ht="28.8" x14ac:dyDescent="0.3">
      <c r="A57" s="6">
        <v>7</v>
      </c>
      <c r="B57" s="5" t="s">
        <v>31</v>
      </c>
      <c r="C57" s="6" t="s">
        <v>12</v>
      </c>
      <c r="D57" s="6">
        <v>2</v>
      </c>
      <c r="E57" s="4">
        <v>1650</v>
      </c>
      <c r="F57" s="4">
        <f t="shared" si="2"/>
        <v>3300</v>
      </c>
      <c r="K57" s="1"/>
    </row>
    <row r="58" spans="1:11" ht="72" x14ac:dyDescent="0.3">
      <c r="A58" s="6">
        <v>8</v>
      </c>
      <c r="B58" s="5" t="s">
        <v>10</v>
      </c>
      <c r="C58" s="6" t="s">
        <v>12</v>
      </c>
      <c r="D58" s="6">
        <v>1</v>
      </c>
      <c r="E58" s="4">
        <v>29500</v>
      </c>
      <c r="F58" s="4">
        <f t="shared" si="2"/>
        <v>29500</v>
      </c>
      <c r="K58" s="1"/>
    </row>
    <row r="59" spans="1:11" ht="86.4" x14ac:dyDescent="0.3">
      <c r="A59" s="6">
        <v>9</v>
      </c>
      <c r="B59" s="5" t="s">
        <v>25</v>
      </c>
      <c r="C59" s="6" t="s">
        <v>12</v>
      </c>
      <c r="D59" s="6">
        <v>15</v>
      </c>
      <c r="E59" s="4">
        <v>3950</v>
      </c>
      <c r="F59" s="4">
        <f t="shared" si="2"/>
        <v>59250</v>
      </c>
      <c r="K59" s="1"/>
    </row>
    <row r="60" spans="1:11" x14ac:dyDescent="0.3">
      <c r="A60" s="6"/>
      <c r="B60" s="19" t="s">
        <v>61</v>
      </c>
      <c r="C60" s="15"/>
      <c r="D60" s="16"/>
      <c r="E60" s="17"/>
      <c r="F60" s="4">
        <f>SUM(F51:F59)</f>
        <v>8309330</v>
      </c>
      <c r="K60" s="1"/>
    </row>
    <row r="61" spans="1:11" x14ac:dyDescent="0.3">
      <c r="A61" s="6"/>
      <c r="B61" s="19" t="s">
        <v>55</v>
      </c>
      <c r="C61" s="15"/>
      <c r="D61" s="16"/>
      <c r="E61" s="17"/>
      <c r="F61" s="4">
        <f>F22+F49+F60</f>
        <v>14918938</v>
      </c>
      <c r="K61" s="1"/>
    </row>
    <row r="62" spans="1:11" x14ac:dyDescent="0.3">
      <c r="A62" s="4"/>
      <c r="B62" s="4"/>
      <c r="C62" s="24" t="s">
        <v>8</v>
      </c>
      <c r="D62" s="25"/>
      <c r="E62" s="26"/>
      <c r="F62" s="11">
        <f>F61*18%</f>
        <v>2685408.84</v>
      </c>
    </row>
    <row r="63" spans="1:11" x14ac:dyDescent="0.3">
      <c r="A63" s="4"/>
      <c r="B63" s="4"/>
      <c r="C63" s="24" t="s">
        <v>0</v>
      </c>
      <c r="D63" s="25"/>
      <c r="E63" s="26"/>
      <c r="F63" s="11">
        <f>F61+F62</f>
        <v>17604346.84</v>
      </c>
    </row>
  </sheetData>
  <mergeCells count="3">
    <mergeCell ref="C62:E62"/>
    <mergeCell ref="C63:E63"/>
    <mergeCell ref="A7:F7"/>
  </mergeCells>
  <pageMargins left="0.7" right="0.7" top="0.75" bottom="0.75" header="0.3" footer="0.3"/>
  <pageSetup scale="50" fitToHeight="0"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dc:creator>
  <cp:lastModifiedBy>JAIPRAKASH PEDNEKAR</cp:lastModifiedBy>
  <dcterms:created xsi:type="dcterms:W3CDTF">2017-12-05T10:54:18Z</dcterms:created>
  <dcterms:modified xsi:type="dcterms:W3CDTF">2022-11-08T10:22:03Z</dcterms:modified>
</cp:coreProperties>
</file>