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JP TECHATRONICS 2022-2023\2022-2023\Quotation\Supporting quotations\"/>
    </mc:Choice>
  </mc:AlternateContent>
  <bookViews>
    <workbookView xWindow="0" yWindow="0" windowWidth="22260" windowHeight="12648" activeTab="2"/>
  </bookViews>
  <sheets>
    <sheet name="Sun Technologies 208" sheetId="1" r:id="rId1"/>
    <sheet name="Simple Computers 204" sheetId="2" r:id="rId2"/>
    <sheet name="Sun Technologies 301" sheetId="3" r:id="rId3"/>
    <sheet name="Simple Computers 300"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4" i="4" l="1"/>
  <c r="F53" i="4"/>
  <c r="F52" i="4"/>
  <c r="F51" i="4"/>
  <c r="F50" i="4"/>
  <c r="F49" i="4"/>
  <c r="F48" i="4"/>
  <c r="F47" i="4"/>
  <c r="F46" i="4"/>
  <c r="F43" i="4"/>
  <c r="F42" i="4"/>
  <c r="F41" i="4"/>
  <c r="F40" i="4"/>
  <c r="F39" i="4"/>
  <c r="F38" i="4"/>
  <c r="F37" i="4"/>
  <c r="F36" i="4"/>
  <c r="F35" i="4"/>
  <c r="F34" i="4"/>
  <c r="F33" i="4"/>
  <c r="F32" i="4"/>
  <c r="F31" i="4"/>
  <c r="F30" i="4"/>
  <c r="F29" i="4"/>
  <c r="F28" i="4"/>
  <c r="F27" i="4"/>
  <c r="F26" i="4"/>
  <c r="F25" i="4"/>
  <c r="F24" i="4"/>
  <c r="F23" i="4"/>
  <c r="F22" i="4"/>
  <c r="F21" i="4"/>
  <c r="F20" i="4"/>
  <c r="F19" i="4"/>
  <c r="F16" i="4"/>
  <c r="F15" i="4"/>
  <c r="F14" i="4"/>
  <c r="F13" i="4"/>
  <c r="F12" i="4"/>
  <c r="F11" i="4"/>
  <c r="F10" i="4"/>
  <c r="F9" i="4"/>
  <c r="F8" i="4"/>
  <c r="F7" i="4"/>
  <c r="F6" i="4"/>
  <c r="F5" i="4"/>
  <c r="F54" i="3"/>
  <c r="F53" i="3"/>
  <c r="F52" i="3"/>
  <c r="F51" i="3"/>
  <c r="F50" i="3"/>
  <c r="F49" i="3"/>
  <c r="F48" i="3"/>
  <c r="F47" i="3"/>
  <c r="F46" i="3"/>
  <c r="F43" i="3"/>
  <c r="F42" i="3"/>
  <c r="F41" i="3"/>
  <c r="F40" i="3"/>
  <c r="F39" i="3"/>
  <c r="F38" i="3"/>
  <c r="F37" i="3"/>
  <c r="F36" i="3"/>
  <c r="F35" i="3"/>
  <c r="F34" i="3"/>
  <c r="F33" i="3"/>
  <c r="F32" i="3"/>
  <c r="F31" i="3"/>
  <c r="F30" i="3"/>
  <c r="F29" i="3"/>
  <c r="F28" i="3"/>
  <c r="F27" i="3"/>
  <c r="F26" i="3"/>
  <c r="F25" i="3"/>
  <c r="F24" i="3"/>
  <c r="F23" i="3"/>
  <c r="F22" i="3"/>
  <c r="F21" i="3"/>
  <c r="F20" i="3"/>
  <c r="F19" i="3"/>
  <c r="F44" i="3" s="1"/>
  <c r="F16" i="3"/>
  <c r="F15" i="3"/>
  <c r="F14" i="3"/>
  <c r="F13" i="3"/>
  <c r="F12" i="3"/>
  <c r="F11" i="3"/>
  <c r="F10" i="3"/>
  <c r="F9" i="3"/>
  <c r="F8" i="3"/>
  <c r="F7" i="3"/>
  <c r="F6" i="3"/>
  <c r="F5" i="3"/>
  <c r="F17" i="3" l="1"/>
  <c r="F55" i="4"/>
  <c r="F44" i="4"/>
  <c r="F17" i="4"/>
  <c r="F55" i="3"/>
  <c r="F56" i="3" s="1"/>
  <c r="I11" i="2"/>
  <c r="H3" i="2"/>
  <c r="I3" i="2" s="1"/>
  <c r="H4" i="2"/>
  <c r="I4" i="2" s="1"/>
  <c r="H5" i="2"/>
  <c r="I5" i="2" s="1"/>
  <c r="H6" i="2"/>
  <c r="I6" i="2" s="1"/>
  <c r="H7" i="2"/>
  <c r="I7" i="2" s="1"/>
  <c r="H8" i="2"/>
  <c r="I8" i="2" s="1"/>
  <c r="H9" i="2"/>
  <c r="I9" i="2" s="1"/>
  <c r="H10" i="2"/>
  <c r="I10" i="2" s="1"/>
  <c r="H11" i="2"/>
  <c r="H12" i="2"/>
  <c r="I12" i="2" s="1"/>
  <c r="H13" i="2"/>
  <c r="I13" i="2" s="1"/>
  <c r="H2" i="2"/>
  <c r="I2" i="2" s="1"/>
  <c r="E17" i="1"/>
  <c r="E14" i="1"/>
  <c r="E13" i="2"/>
  <c r="E12" i="2"/>
  <c r="E11" i="2"/>
  <c r="E10" i="2"/>
  <c r="E9" i="2"/>
  <c r="E8" i="2"/>
  <c r="E7" i="2"/>
  <c r="E6" i="2"/>
  <c r="E5" i="2"/>
  <c r="E4" i="2"/>
  <c r="E3" i="2"/>
  <c r="E2" i="2"/>
  <c r="E13" i="1"/>
  <c r="E12" i="1"/>
  <c r="E11" i="1"/>
  <c r="E10" i="1"/>
  <c r="E9" i="1"/>
  <c r="E8" i="1"/>
  <c r="E7" i="1"/>
  <c r="E6" i="1"/>
  <c r="E5" i="1"/>
  <c r="E4" i="1"/>
  <c r="E3" i="1"/>
  <c r="E2" i="1"/>
  <c r="F56" i="4" l="1"/>
  <c r="F57" i="4" s="1"/>
  <c r="F58" i="4" s="1"/>
  <c r="F57" i="3"/>
  <c r="F58" i="3" s="1"/>
  <c r="E14" i="2"/>
  <c r="E16" i="1"/>
  <c r="E15" i="1" l="1"/>
  <c r="E15" i="2"/>
  <c r="E16" i="2" s="1"/>
</calcChain>
</file>

<file path=xl/sharedStrings.xml><?xml version="1.0" encoding="utf-8"?>
<sst xmlns="http://schemas.openxmlformats.org/spreadsheetml/2006/main" count="257" uniqueCount="83">
  <si>
    <t>SR NO</t>
  </si>
  <si>
    <t>ITEM DESCRIPTION</t>
  </si>
  <si>
    <t>QTY</t>
  </si>
  <si>
    <t>PRICE</t>
  </si>
  <si>
    <t>AMOUNT</t>
  </si>
  <si>
    <t>Hot dip galvanized octagonal / hexagonal, tripod col (3mm thickness, 4 mtrs height)</t>
  </si>
  <si>
    <t>Base Plate 200 x 200</t>
  </si>
  <si>
    <t>In build junction box Bajaj Similar</t>
  </si>
  <si>
    <t>Double arm / single arm bracket (1 mtr length)</t>
  </si>
  <si>
    <t>Template</t>
  </si>
  <si>
    <t>4 way conector</t>
  </si>
  <si>
    <t>Foundation bold M16 600mm (1 Set)</t>
  </si>
  <si>
    <t>Excavation 40cmx40cmx50cm</t>
  </si>
  <si>
    <t>Foundation with footing and concreting with shuttering etc</t>
  </si>
  <si>
    <t>Fabrication</t>
  </si>
  <si>
    <t>Erection of pole</t>
  </si>
  <si>
    <t>Transportation</t>
  </si>
  <si>
    <t>TOTAL</t>
  </si>
  <si>
    <t>GRAND TOTAL</t>
  </si>
  <si>
    <t>GST 18%</t>
  </si>
  <si>
    <t>CGST @ 9%</t>
  </si>
  <si>
    <t>SGST @ 9%</t>
  </si>
  <si>
    <t>BILL OF QUANTITIES FOR ELV SERVICES FOR GHD ANGHAAN</t>
  </si>
  <si>
    <t xml:space="preserve">Sr.No </t>
  </si>
  <si>
    <t>Particulars</t>
  </si>
  <si>
    <t xml:space="preserve">Unit </t>
  </si>
  <si>
    <t>Rate Rs</t>
  </si>
  <si>
    <t>Amount Rs</t>
  </si>
  <si>
    <t>TELEPHONE SYSTEM</t>
  </si>
  <si>
    <t>Supplying, erecting &amp; commissioning of Digital EPABX System  configured fo 1 PRI, 10 Digital Extensions &amp; 250 Analog Extensions matrix or similar</t>
  </si>
  <si>
    <t>EACH</t>
  </si>
  <si>
    <t xml:space="preserve">Supplying, erecting &amp; commissioning of operator phone system as per specification </t>
  </si>
  <si>
    <t>Supplying, erecting &amp; commissioning MDF Box 300 x 300 pairs with krones as per specification</t>
  </si>
  <si>
    <t xml:space="preserve">Supplying, erecting &amp; commissioning junction box suitable for 20 pairs as per specification </t>
  </si>
  <si>
    <t xml:space="preserve">Supplying, erecting &amp; commissioning junction box suitable for 50 pairs as per specification </t>
  </si>
  <si>
    <t xml:space="preserve">Supplying, erecting &amp; commissioning 10 pair KRONE module for connection &amp; disconnection of telephone cable as per specification </t>
  </si>
  <si>
    <t>Supplying &amp; erecting over voltage protection magazine suitable for 10 pair as per specification</t>
  </si>
  <si>
    <t xml:space="preserve">Supplying, installing, testing &amp; commissioning push button telephone instrument desk top/wall mount with caller IDunit as per specification complete. </t>
  </si>
  <si>
    <t>Supplying &amp; erecting jelly filled armoured telephone copper cable 20 pair with 0.5 mm dia. laid in provided trench as per 
specification</t>
  </si>
  <si>
    <t>METER</t>
  </si>
  <si>
    <t>Supplying &amp; erecting jelly filled armoured telephone copper cable 5 pair with 0.5 mm dia. laid in provided trench as per 
specification</t>
  </si>
  <si>
    <t>Supplying &amp; erecting jelly filled armoured telephone copper cable 50 pair with 0.5 mm dia. laid in provided trench as per 
specification</t>
  </si>
  <si>
    <t>Supplying &amp; erecting jelly filled armoured telephone copper cable 10 pair with 0.5 mm dia. laid in provided trench as per 
specification</t>
  </si>
  <si>
    <t>CCTV SYSTEM</t>
  </si>
  <si>
    <t>Supplying &amp; installing single mode OS1/OS2 - armoured - 12  core OS1/OS2 armoured single mode optical fibre of size 
50/125µm. 10/40 gbps speed in provided underground HDPE pipe complete.</t>
  </si>
  <si>
    <t>Supplying &amp; installing single mode fibre patch cord 3 m complete</t>
  </si>
  <si>
    <t>Supplying &amp; installing single mode fibre adapter with plate - 6 port complete.</t>
  </si>
  <si>
    <t>Supplying and fixing rack type 24 ports, light guide interconnect unit with adapter panel for termination of optical fibre cables on wall/ provided U rack complete as per specification</t>
  </si>
  <si>
    <t>Supplying &amp; installing single mode simplex pigtail complete</t>
  </si>
  <si>
    <t xml:space="preserve">Supplying and fixing 24 port patch panel with tool-less keystone jacks in provided U Rack complete as per specification </t>
  </si>
  <si>
    <t>Supplying and fixing 9U IP66 outdoor mount server rack with pole mount bracket (Dimension- DxW - 450X550 mm) as 
per specification</t>
  </si>
  <si>
    <t>Supplying &amp; installing UTP networking cat-6 armoured cable suitable for LAN / WAN Computer net-working as per specification</t>
  </si>
  <si>
    <t xml:space="preserve">Supplying and fixing IP66 enclosure for fibre splicing as per specification complete. </t>
  </si>
  <si>
    <t>Supplying and fixing 1 meter length, UTP patch cord of Cat 6 type in position as per specification</t>
  </si>
  <si>
    <t>Supplying and fixing 3 meter length, UTP patch cord of Cat 6 type in position as per specification</t>
  </si>
  <si>
    <t>Supplying, fixing, and configuring media convertor 1000Base T to 1000 base-SX SC single-mode media converter (550m) 
complete.</t>
  </si>
  <si>
    <t xml:space="preserve">Supplying and erecting of Pro series IP Dome / Bullet Camera , 4MP 3.6mm Make: CP Plus / Dahua </t>
  </si>
  <si>
    <t xml:space="preserve">Supplying and erecting Pro series NVR 32 Channel with 4 SATA Make : CP Plus /Dahua </t>
  </si>
  <si>
    <t xml:space="preserve">Supplying and erecting of Surveillance Hard disk 6 TB Make : Seagate </t>
  </si>
  <si>
    <t>Supplying, fixing, and configuring 16-ports 10/100/1000Mbps unmanaged gigabit PoE Switch complete</t>
  </si>
  <si>
    <t>Supplying, fixing, and configuring 8-ports 10/100/1000Mbps unmanaged gigabit PoE Switch complete</t>
  </si>
  <si>
    <t>Supplying, fixing, and configuring 24-ports 10/100/1000Mbps unmanaged gigabit PoE Switch complete</t>
  </si>
  <si>
    <t>Supplying, fixing, and configuring 32-ports 10/100/1000Mbps unmanaged gigabit PoE Switch complete tp link (16 port 2 qty)</t>
  </si>
  <si>
    <t>Supplying and erecting of Mounting Box for Indoor Cameras</t>
  </si>
  <si>
    <t>Supplying, installing &amp; testing UTP connector (RJ-45) as per specification with crimping</t>
  </si>
  <si>
    <t xml:space="preserve">Supplying, installing of Outdoor Housing for cameras ( Fibre body) </t>
  </si>
  <si>
    <t>Monitor 32 " Samsung /Eq</t>
  </si>
  <si>
    <t>Rack 17 U along with plates  for CCTV &amp; EPABX</t>
  </si>
  <si>
    <t>IT SERVICES</t>
  </si>
  <si>
    <t>Supply,Installation, Testing and Commissioning Ceiling Mount Wreless Dual Band Access Point, Gigabit Ethernet PoE Port ( 802.3af/at PoE) ,Antennas : 3 Internal Omni,2.4 GHz: 4 dBi, 5 GHz: 5 dB' MU - MIMO, Mounting Kit,  Seamless Roaming, Signal rate : 5 GHz:Up to 867 Mbps,  2.4 GHz:Up to 450 Mbps, Transmission power : ≤20 dBm(2.4 GHz, EIRP), ≤23 dBm(5 GHz, EIRP)</t>
  </si>
  <si>
    <t>Supply,Installation, Testing and CommissioningIn Wall Dual Bank Access Point, PoE Gigabit LAN Port, 1  Non PoE Gigabit LAN Port, 802.3af/802.3at PoE, 2 Dual-Band Antennas,  2.4 GHz: 2× 4 dBi,  5 GHz: 2× 3.6 dB, Signal Rate :  5 GHz: Up to 867 Mbps, 2.4 GHz: Up to 300 Mbps,  IEEE 802.11n/g/b/ac; MU-MIMO, Transmission Power : ≤20 dBm (2.4 GHz, ` ≤23 dBm (5 GHz, EIRP)</t>
  </si>
  <si>
    <t>Supply,Installation, Testing and Commissioning24 Port Unmanaged Ethernet Gigabit PoE Switch, 2 Uplink ports, 2 SFP ports, 450 Watts power budget, Upto 30W loading on port, Rack Mountable</t>
  </si>
  <si>
    <t>Supply,Installation, Testing and Commissioning 16 port Unmanaged Ethernet  Gigabit  PoE Switch, 2 Uplink ports, 2 SFP ports, 350 Watts power budget, upto 30 watts loading on port, Rack Mountable</t>
  </si>
  <si>
    <t>Supply,Installation, Testing and CommissioningUTM Firewall with builtin Hotspot gateway, Interfacing with popular PMS to generate WiFi password for guest when guest checks in, Captive portal with SMS integration, One year subscription make : SOPHOS firewall 4000 users</t>
  </si>
  <si>
    <t>Supply,Installation, Testing and Commissioning24 Port Unmanaged Ethernet Gigabit  Switch ( Server Room), Rack mountable</t>
  </si>
  <si>
    <t>Supply,Installation, Testing and Commissioning 8 Port desktop Gigabit Ethernet Switch</t>
  </si>
  <si>
    <t>42U Networking Rack for server room,  4 nos.cable managers, 12 socket power manager, 2 nos cooling fans, castors mounted, all four sides openable, powder coated, Floor mount</t>
  </si>
  <si>
    <t>Supplying and fixing 9U wall mount rack (Dimension-DxWxH 
– 450x550x500 mm) as per specification (9 U Wall mount Networking Rack, 2 nos cable managers, 6 socket power manager, 1 no cooling fan, powder coated)</t>
  </si>
  <si>
    <t>Total</t>
  </si>
  <si>
    <t>GST @ 18%</t>
  </si>
  <si>
    <t>Supplying   and  laying (including excavation of suitable width &amp; depth up to 90 cm) 50 mm  outside   dia. double   wall corrugated  pipes  (DWC) of  HDPE for enclosing cable below ground/road surface, to required depth complete.</t>
  </si>
  <si>
    <t>Amount</t>
  </si>
  <si>
    <t>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</si>
</sst>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 #,##0.00_ ;_ * \-#,##0.00_ ;_ * &quot;-&quot;??_ ;_ @_ "/>
  </numFmts>
  <fonts count="9">
    <font>
      <sz val="11"/>
      <color theme="1"/>
      <name val="Calibri"/>
      <family val="2"/>
      <scheme val="minor"/>
    </font>
    <font>
      <sz val="11"/>
      <color theme="1"/>
      <name val="Calibri  "/>
    </font>
    <font>
      <sz val="10"/>
      <color theme="1"/>
      <name val="Arial"/>
      <family val="2"/>
    </font>
    <font>
      <sz val="10"/>
      <color theme="1"/>
      <name val="Comic Sans MS"/>
      <family val="4"/>
    </font>
    <font>
      <sz val="11"/>
      <color theme="1"/>
      <name val="Calibri"/>
      <family val="2"/>
      <scheme val="minor"/>
    </font>
    <font>
      <sz val="10"/>
      <color theme="1"/>
      <name val="Arial Narrow"/>
      <family val="2"/>
    </font>
    <font>
      <sz val="10"/>
      <name val="Arial Narrow"/>
      <family val="2"/>
    </font>
    <font>
      <b/>
      <sz val="10"/>
      <color theme="1"/>
      <name val="Comic Sans MS"/>
      <family val="4"/>
    </font>
    <font>
      <sz val="10"/>
      <name val="Comic Sans MS"/>
      <family val="4"/>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4" fillId="0" borderId="0" applyFont="0" applyFill="0" applyBorder="0" applyAlignment="0" applyProtection="0"/>
  </cellStyleXfs>
  <cellXfs count="50">
    <xf numFmtId="0" fontId="0" fillId="0" borderId="0" xfId="0"/>
    <xf numFmtId="0" fontId="1" fillId="0" borderId="1" xfId="0" applyFont="1" applyBorder="1" applyAlignment="1">
      <alignment horizontal="center" vertical="center" wrapText="1"/>
    </xf>
    <xf numFmtId="0" fontId="3" fillId="0" borderId="1" xfId="0" applyFont="1" applyBorder="1" applyAlignment="1">
      <alignment horizontal="left" vertical="top" wrapText="1"/>
    </xf>
    <xf numFmtId="0" fontId="3" fillId="0" borderId="0" xfId="0" applyFont="1" applyAlignment="1">
      <alignment horizontal="left" vertical="top"/>
    </xf>
    <xf numFmtId="0" fontId="2" fillId="0" borderId="0" xfId="0" applyFont="1" applyAlignment="1">
      <alignment horizontal="left"/>
    </xf>
    <xf numFmtId="0" fontId="2" fillId="0" borderId="1" xfId="0" applyFont="1" applyBorder="1" applyAlignment="1">
      <alignment horizontal="left"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wrapText="1"/>
    </xf>
    <xf numFmtId="0" fontId="3" fillId="0" borderId="1" xfId="0" applyFont="1" applyBorder="1" applyAlignment="1">
      <alignment horizontal="left" vertical="top" wrapText="1"/>
    </xf>
    <xf numFmtId="0" fontId="5" fillId="0" borderId="0" xfId="0" applyFont="1" applyAlignment="1">
      <alignment horizontal="center" vertical="top" wrapText="1"/>
    </xf>
    <xf numFmtId="0" fontId="6" fillId="0" borderId="0" xfId="0" applyFont="1" applyFill="1" applyBorder="1" applyAlignment="1">
      <alignment horizontal="center" vertical="top" wrapText="1"/>
    </xf>
    <xf numFmtId="0" fontId="5" fillId="0" borderId="9" xfId="0" applyFont="1" applyBorder="1" applyAlignment="1">
      <alignment horizontal="center" vertical="top" wrapText="1"/>
    </xf>
    <xf numFmtId="0" fontId="5" fillId="0" borderId="0" xfId="0" applyFont="1" applyBorder="1" applyAlignment="1">
      <alignment horizontal="center" vertical="top" wrapText="1"/>
    </xf>
    <xf numFmtId="0" fontId="5" fillId="0" borderId="1" xfId="0" applyFont="1" applyBorder="1" applyAlignment="1">
      <alignment horizontal="center" vertical="top" wrapText="1"/>
    </xf>
    <xf numFmtId="0" fontId="5" fillId="0" borderId="1" xfId="0" applyNumberFormat="1" applyFont="1" applyBorder="1" applyAlignment="1">
      <alignment horizontal="center" vertical="top" wrapText="1"/>
    </xf>
    <xf numFmtId="0" fontId="5" fillId="0" borderId="10" xfId="0" applyFont="1" applyBorder="1" applyAlignment="1">
      <alignment horizontal="center" vertical="top" wrapText="1"/>
    </xf>
    <xf numFmtId="0" fontId="6" fillId="0" borderId="1" xfId="0" applyFont="1" applyBorder="1" applyAlignment="1">
      <alignment horizontal="center" vertical="top" wrapText="1"/>
    </xf>
    <xf numFmtId="0" fontId="5" fillId="0" borderId="6" xfId="0" applyFont="1" applyBorder="1" applyAlignment="1">
      <alignment horizontal="center"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5" fillId="0" borderId="1" xfId="0" applyFont="1" applyBorder="1" applyAlignment="1">
      <alignment horizontal="right"/>
    </xf>
    <xf numFmtId="0" fontId="5" fillId="0" borderId="11" xfId="0" applyFont="1" applyBorder="1" applyAlignment="1">
      <alignment horizontal="center"/>
    </xf>
    <xf numFmtId="0" fontId="5" fillId="0" borderId="12" xfId="0" applyFont="1" applyBorder="1" applyAlignment="1">
      <alignment horizontal="center"/>
    </xf>
    <xf numFmtId="0" fontId="5" fillId="0" borderId="10" xfId="0" applyFont="1" applyBorder="1" applyAlignment="1">
      <alignment horizontal="center"/>
    </xf>
    <xf numFmtId="164" fontId="5" fillId="0" borderId="1" xfId="1" applyFont="1" applyBorder="1" applyAlignment="1">
      <alignment horizontal="right"/>
    </xf>
    <xf numFmtId="0" fontId="3" fillId="0" borderId="1" xfId="0" applyFont="1" applyBorder="1" applyAlignment="1">
      <alignment horizontal="left" wrapText="1"/>
    </xf>
    <xf numFmtId="0" fontId="8" fillId="0" borderId="1" xfId="0" applyFont="1" applyBorder="1" applyAlignment="1">
      <alignment horizontal="left" vertical="top" wrapText="1"/>
    </xf>
    <xf numFmtId="0" fontId="3" fillId="0" borderId="0" xfId="0" applyFont="1" applyAlignment="1">
      <alignment horizontal="left" wrapText="1"/>
    </xf>
    <xf numFmtId="0" fontId="8" fillId="0" borderId="0" xfId="0" applyFont="1" applyFill="1" applyBorder="1" applyAlignment="1">
      <alignment horizontal="left" vertical="center" wrapText="1"/>
    </xf>
    <xf numFmtId="0" fontId="3" fillId="0" borderId="9" xfId="0" applyFont="1" applyBorder="1" applyAlignment="1">
      <alignment horizontal="left" wrapText="1"/>
    </xf>
    <xf numFmtId="0" fontId="3" fillId="0" borderId="0" xfId="0" applyFont="1" applyBorder="1" applyAlignment="1">
      <alignment horizontal="left" wrapText="1"/>
    </xf>
    <xf numFmtId="0" fontId="3" fillId="0" borderId="1" xfId="0" applyFont="1" applyBorder="1" applyAlignment="1">
      <alignment horizontal="left" vertical="center" wrapText="1"/>
    </xf>
    <xf numFmtId="0" fontId="3" fillId="0" borderId="1" xfId="0" applyNumberFormat="1" applyFont="1" applyBorder="1" applyAlignment="1">
      <alignment horizontal="left" wrapText="1"/>
    </xf>
    <xf numFmtId="0" fontId="3" fillId="0" borderId="10" xfId="0" applyFont="1" applyBorder="1" applyAlignment="1">
      <alignment horizontal="left" wrapText="1"/>
    </xf>
    <xf numFmtId="0" fontId="7" fillId="0" borderId="1" xfId="0" applyNumberFormat="1" applyFont="1" applyBorder="1" applyAlignment="1">
      <alignment horizontal="left" wrapText="1"/>
    </xf>
    <xf numFmtId="0" fontId="3" fillId="0" borderId="6" xfId="0" applyFont="1" applyBorder="1" applyAlignment="1">
      <alignment horizontal="left" wrapText="1"/>
    </xf>
    <xf numFmtId="0" fontId="3" fillId="0" borderId="7" xfId="0" applyFont="1" applyBorder="1" applyAlignment="1">
      <alignment horizontal="left" wrapText="1"/>
    </xf>
    <xf numFmtId="0" fontId="3" fillId="0" borderId="8" xfId="0" applyFont="1" applyBorder="1" applyAlignment="1">
      <alignment horizontal="left" wrapText="1"/>
    </xf>
    <xf numFmtId="0" fontId="7" fillId="0" borderId="1" xfId="0" applyFont="1" applyBorder="1" applyAlignment="1">
      <alignment horizontal="center" vertical="top" wrapText="1"/>
    </xf>
    <xf numFmtId="0" fontId="7" fillId="0" borderId="11" xfId="0" applyFont="1" applyBorder="1" applyAlignment="1">
      <alignment horizontal="center" vertical="top" wrapText="1"/>
    </xf>
    <xf numFmtId="0" fontId="7" fillId="0" borderId="12" xfId="0" applyFont="1" applyBorder="1" applyAlignment="1">
      <alignment horizontal="center" vertical="top" wrapText="1"/>
    </xf>
    <xf numFmtId="0" fontId="7" fillId="0" borderId="10" xfId="0" applyFont="1" applyBorder="1" applyAlignment="1">
      <alignment horizontal="center" vertical="top" wrapText="1"/>
    </xf>
    <xf numFmtId="164" fontId="7" fillId="0" borderId="1" xfId="1" applyFont="1" applyBorder="1" applyAlignment="1">
      <alignment horizontal="center" vertical="top" wrapText="1"/>
    </xf>
    <xf numFmtId="0" fontId="7" fillId="0" borderId="11" xfId="0" applyFont="1" applyBorder="1" applyAlignment="1">
      <alignment horizontal="center" wrapText="1"/>
    </xf>
    <xf numFmtId="0" fontId="7" fillId="0" borderId="12" xfId="0" applyFont="1" applyBorder="1" applyAlignment="1">
      <alignment horizontal="center" wrapText="1"/>
    </xf>
    <xf numFmtId="0" fontId="7" fillId="0" borderId="10" xfId="0" applyFont="1" applyBorder="1" applyAlignment="1">
      <alignment horizontal="center" wrapText="1"/>
    </xf>
  </cellXfs>
  <cellStyles count="2">
    <cellStyle name="Comma 2"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heetViews>
  <sheetFormatPr defaultRowHeight="13.2"/>
  <cols>
    <col min="1" max="1" width="8.88671875" style="4"/>
    <col min="2" max="2" width="36.109375" style="4" customWidth="1"/>
    <col min="3" max="16384" width="8.88671875" style="4"/>
  </cols>
  <sheetData>
    <row r="1" spans="1:5" ht="25.8" customHeight="1">
      <c r="A1" s="5" t="s">
        <v>0</v>
      </c>
      <c r="B1" s="5" t="s">
        <v>1</v>
      </c>
      <c r="C1" s="5" t="s">
        <v>2</v>
      </c>
      <c r="D1" s="5" t="s">
        <v>3</v>
      </c>
      <c r="E1" s="5" t="s">
        <v>4</v>
      </c>
    </row>
    <row r="2" spans="1:5" ht="26.4">
      <c r="A2" s="5">
        <v>1</v>
      </c>
      <c r="B2" s="5" t="s">
        <v>5</v>
      </c>
      <c r="C2" s="5">
        <v>4</v>
      </c>
      <c r="D2" s="1">
        <v>40300</v>
      </c>
      <c r="E2" s="5">
        <f t="shared" ref="E2:E13" si="0">C2*D2</f>
        <v>161200</v>
      </c>
    </row>
    <row r="3" spans="1:5" ht="13.8">
      <c r="A3" s="5">
        <v>2</v>
      </c>
      <c r="B3" s="5" t="s">
        <v>6</v>
      </c>
      <c r="C3" s="5">
        <v>4</v>
      </c>
      <c r="D3" s="1">
        <v>1800</v>
      </c>
      <c r="E3" s="5">
        <f t="shared" si="0"/>
        <v>7200</v>
      </c>
    </row>
    <row r="4" spans="1:5" ht="13.8">
      <c r="A4" s="5">
        <v>3</v>
      </c>
      <c r="B4" s="5" t="s">
        <v>7</v>
      </c>
      <c r="C4" s="5">
        <v>4</v>
      </c>
      <c r="D4" s="1">
        <v>4000</v>
      </c>
      <c r="E4" s="5">
        <f t="shared" si="0"/>
        <v>16000</v>
      </c>
    </row>
    <row r="5" spans="1:5" ht="26.4">
      <c r="A5" s="5">
        <v>4</v>
      </c>
      <c r="B5" s="5" t="s">
        <v>8</v>
      </c>
      <c r="C5" s="5">
        <v>4</v>
      </c>
      <c r="D5" s="1">
        <v>4000</v>
      </c>
      <c r="E5" s="5">
        <f t="shared" si="0"/>
        <v>16000</v>
      </c>
    </row>
    <row r="6" spans="1:5" ht="13.8">
      <c r="A6" s="5">
        <v>5</v>
      </c>
      <c r="B6" s="5" t="s">
        <v>9</v>
      </c>
      <c r="C6" s="5">
        <v>4</v>
      </c>
      <c r="D6" s="1">
        <v>600</v>
      </c>
      <c r="E6" s="5">
        <f t="shared" si="0"/>
        <v>2400</v>
      </c>
    </row>
    <row r="7" spans="1:5" ht="13.8">
      <c r="A7" s="5">
        <v>6</v>
      </c>
      <c r="B7" s="5" t="s">
        <v>10</v>
      </c>
      <c r="C7" s="5">
        <v>4</v>
      </c>
      <c r="D7" s="1">
        <v>1100</v>
      </c>
      <c r="E7" s="5">
        <f t="shared" si="0"/>
        <v>4400</v>
      </c>
    </row>
    <row r="8" spans="1:5" ht="13.8">
      <c r="A8" s="5">
        <v>7</v>
      </c>
      <c r="B8" s="5" t="s">
        <v>11</v>
      </c>
      <c r="C8" s="5">
        <v>4</v>
      </c>
      <c r="D8" s="1">
        <v>1800</v>
      </c>
      <c r="E8" s="5">
        <f t="shared" si="0"/>
        <v>7200</v>
      </c>
    </row>
    <row r="9" spans="1:5" ht="13.8">
      <c r="A9" s="5">
        <v>8</v>
      </c>
      <c r="B9" s="5" t="s">
        <v>12</v>
      </c>
      <c r="C9" s="5">
        <v>4</v>
      </c>
      <c r="D9" s="1">
        <v>2300</v>
      </c>
      <c r="E9" s="5">
        <f t="shared" si="0"/>
        <v>9200</v>
      </c>
    </row>
    <row r="10" spans="1:5" ht="26.4">
      <c r="A10" s="5">
        <v>9</v>
      </c>
      <c r="B10" s="5" t="s">
        <v>13</v>
      </c>
      <c r="C10" s="5">
        <v>4</v>
      </c>
      <c r="D10" s="1">
        <v>20700</v>
      </c>
      <c r="E10" s="5">
        <f t="shared" si="0"/>
        <v>82800</v>
      </c>
    </row>
    <row r="11" spans="1:5" ht="13.8">
      <c r="A11" s="5">
        <v>10</v>
      </c>
      <c r="B11" s="5" t="s">
        <v>14</v>
      </c>
      <c r="C11" s="5">
        <v>4</v>
      </c>
      <c r="D11" s="1">
        <v>5700</v>
      </c>
      <c r="E11" s="5">
        <f t="shared" si="0"/>
        <v>22800</v>
      </c>
    </row>
    <row r="12" spans="1:5" ht="13.8">
      <c r="A12" s="5">
        <v>11</v>
      </c>
      <c r="B12" s="5" t="s">
        <v>15</v>
      </c>
      <c r="C12" s="5">
        <v>4</v>
      </c>
      <c r="D12" s="1">
        <v>11500</v>
      </c>
      <c r="E12" s="5">
        <f t="shared" si="0"/>
        <v>46000</v>
      </c>
    </row>
    <row r="13" spans="1:5" ht="13.8">
      <c r="A13" s="5">
        <v>12</v>
      </c>
      <c r="B13" s="5" t="s">
        <v>16</v>
      </c>
      <c r="C13" s="5">
        <v>1</v>
      </c>
      <c r="D13" s="1">
        <v>25500</v>
      </c>
      <c r="E13" s="5">
        <f t="shared" si="0"/>
        <v>25500</v>
      </c>
    </row>
    <row r="14" spans="1:5">
      <c r="A14" s="11" t="s">
        <v>17</v>
      </c>
      <c r="B14" s="11"/>
      <c r="C14" s="11"/>
      <c r="D14" s="11"/>
      <c r="E14" s="5">
        <f>SUM(E2:E13)</f>
        <v>400700</v>
      </c>
    </row>
    <row r="15" spans="1:5">
      <c r="A15" s="11" t="s">
        <v>20</v>
      </c>
      <c r="B15" s="11"/>
      <c r="C15" s="11"/>
      <c r="D15" s="11"/>
      <c r="E15" s="5">
        <f>E14*9%</f>
        <v>36063</v>
      </c>
    </row>
    <row r="16" spans="1:5">
      <c r="A16" s="11" t="s">
        <v>21</v>
      </c>
      <c r="B16" s="11"/>
      <c r="C16" s="11"/>
      <c r="D16" s="11"/>
      <c r="E16" s="5">
        <f>E14*9%</f>
        <v>36063</v>
      </c>
    </row>
    <row r="17" spans="1:5">
      <c r="A17" s="11" t="s">
        <v>18</v>
      </c>
      <c r="B17" s="11"/>
      <c r="C17" s="11"/>
      <c r="D17" s="11"/>
      <c r="E17" s="5">
        <f>SUM(E14:E16)</f>
        <v>472826</v>
      </c>
    </row>
  </sheetData>
  <mergeCells count="4">
    <mergeCell ref="A14:D14"/>
    <mergeCell ref="A15:D15"/>
    <mergeCell ref="A16:D16"/>
    <mergeCell ref="A17:D17"/>
  </mergeCell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F8" sqref="F8"/>
    </sheetView>
  </sheetViews>
  <sheetFormatPr defaultRowHeight="16.2"/>
  <cols>
    <col min="1" max="1" width="8.88671875" style="3"/>
    <col min="2" max="2" width="49.5546875" style="3" customWidth="1"/>
    <col min="3" max="3" width="5.21875" style="3" customWidth="1"/>
    <col min="4" max="4" width="8.88671875" style="3"/>
    <col min="5" max="5" width="9.88671875" style="3" bestFit="1" customWidth="1"/>
    <col min="6" max="16384" width="8.88671875" style="3"/>
  </cols>
  <sheetData>
    <row r="1" spans="1:9" ht="21" customHeight="1">
      <c r="A1" s="2" t="s">
        <v>0</v>
      </c>
      <c r="B1" s="2" t="s">
        <v>1</v>
      </c>
      <c r="C1" s="2" t="s">
        <v>2</v>
      </c>
      <c r="D1" s="2" t="s">
        <v>3</v>
      </c>
      <c r="E1" s="2" t="s">
        <v>4</v>
      </c>
    </row>
    <row r="2" spans="1:9" ht="42.6" customHeight="1">
      <c r="A2" s="2">
        <v>1</v>
      </c>
      <c r="B2" s="2" t="s">
        <v>5</v>
      </c>
      <c r="C2" s="2">
        <v>4</v>
      </c>
      <c r="D2" s="1">
        <v>42000</v>
      </c>
      <c r="E2" s="2">
        <f t="shared" ref="E2:E13" si="0">C2*D2</f>
        <v>168000</v>
      </c>
      <c r="H2" s="3">
        <f>D2*20%</f>
        <v>8400</v>
      </c>
      <c r="I2" s="3">
        <f>D2+H2</f>
        <v>50400</v>
      </c>
    </row>
    <row r="3" spans="1:9" ht="18.600000000000001" customHeight="1">
      <c r="A3" s="2">
        <v>2</v>
      </c>
      <c r="B3" s="2" t="s">
        <v>6</v>
      </c>
      <c r="C3" s="2">
        <v>4</v>
      </c>
      <c r="D3" s="1">
        <v>1600</v>
      </c>
      <c r="E3" s="2">
        <f t="shared" si="0"/>
        <v>6400</v>
      </c>
      <c r="H3" s="3">
        <f t="shared" ref="H3:H13" si="1">D3*20%</f>
        <v>320</v>
      </c>
      <c r="I3" s="3">
        <f t="shared" ref="I3:I13" si="2">D3+H3</f>
        <v>1920</v>
      </c>
    </row>
    <row r="4" spans="1:9" ht="27" customHeight="1">
      <c r="A4" s="2">
        <v>3</v>
      </c>
      <c r="B4" s="2" t="s">
        <v>7</v>
      </c>
      <c r="C4" s="2">
        <v>4</v>
      </c>
      <c r="D4" s="1">
        <v>3600</v>
      </c>
      <c r="E4" s="2">
        <f t="shared" si="0"/>
        <v>14400</v>
      </c>
      <c r="H4" s="3">
        <f t="shared" si="1"/>
        <v>720</v>
      </c>
      <c r="I4" s="3">
        <f t="shared" si="2"/>
        <v>4320</v>
      </c>
    </row>
    <row r="5" spans="1:9" ht="22.2" customHeight="1">
      <c r="A5" s="2">
        <v>4</v>
      </c>
      <c r="B5" s="2" t="s">
        <v>8</v>
      </c>
      <c r="C5" s="2">
        <v>4</v>
      </c>
      <c r="D5" s="1">
        <v>3800</v>
      </c>
      <c r="E5" s="2">
        <f t="shared" si="0"/>
        <v>15200</v>
      </c>
      <c r="H5" s="3">
        <f t="shared" si="1"/>
        <v>760</v>
      </c>
      <c r="I5" s="3">
        <f t="shared" si="2"/>
        <v>4560</v>
      </c>
    </row>
    <row r="6" spans="1:9" ht="15" customHeight="1">
      <c r="A6" s="2">
        <v>5</v>
      </c>
      <c r="B6" s="2" t="s">
        <v>9</v>
      </c>
      <c r="C6" s="2">
        <v>4</v>
      </c>
      <c r="D6" s="1">
        <v>550</v>
      </c>
      <c r="E6" s="2">
        <f t="shared" si="0"/>
        <v>2200</v>
      </c>
      <c r="H6" s="3">
        <f t="shared" si="1"/>
        <v>110</v>
      </c>
      <c r="I6" s="3">
        <f t="shared" si="2"/>
        <v>660</v>
      </c>
    </row>
    <row r="7" spans="1:9" ht="20.399999999999999" customHeight="1">
      <c r="A7" s="2">
        <v>6</v>
      </c>
      <c r="B7" s="2" t="s">
        <v>10</v>
      </c>
      <c r="C7" s="2">
        <v>4</v>
      </c>
      <c r="D7" s="1">
        <v>1100</v>
      </c>
      <c r="E7" s="2">
        <f t="shared" si="0"/>
        <v>4400</v>
      </c>
      <c r="H7" s="3">
        <f t="shared" si="1"/>
        <v>220</v>
      </c>
      <c r="I7" s="3">
        <f t="shared" si="2"/>
        <v>1320</v>
      </c>
    </row>
    <row r="8" spans="1:9" ht="31.8" customHeight="1">
      <c r="A8" s="2">
        <v>7</v>
      </c>
      <c r="B8" s="2" t="s">
        <v>11</v>
      </c>
      <c r="C8" s="2">
        <v>4</v>
      </c>
      <c r="D8" s="1">
        <v>1550</v>
      </c>
      <c r="E8" s="2">
        <f t="shared" si="0"/>
        <v>6200</v>
      </c>
      <c r="H8" s="3">
        <f t="shared" si="1"/>
        <v>310</v>
      </c>
      <c r="I8" s="3">
        <f t="shared" si="2"/>
        <v>1860</v>
      </c>
    </row>
    <row r="9" spans="1:9" ht="30.6" customHeight="1">
      <c r="A9" s="2">
        <v>8</v>
      </c>
      <c r="B9" s="2" t="s">
        <v>12</v>
      </c>
      <c r="C9" s="2">
        <v>4</v>
      </c>
      <c r="D9" s="1">
        <v>2200</v>
      </c>
      <c r="E9" s="2">
        <f t="shared" si="0"/>
        <v>8800</v>
      </c>
      <c r="H9" s="3">
        <f t="shared" si="1"/>
        <v>440</v>
      </c>
      <c r="I9" s="3">
        <f t="shared" si="2"/>
        <v>2640</v>
      </c>
    </row>
    <row r="10" spans="1:9" ht="37.200000000000003" customHeight="1">
      <c r="A10" s="2">
        <v>9</v>
      </c>
      <c r="B10" s="2" t="s">
        <v>13</v>
      </c>
      <c r="C10" s="2">
        <v>4</v>
      </c>
      <c r="D10" s="1">
        <v>21500</v>
      </c>
      <c r="E10" s="2">
        <f t="shared" si="0"/>
        <v>86000</v>
      </c>
      <c r="H10" s="3">
        <f t="shared" si="1"/>
        <v>4300</v>
      </c>
      <c r="I10" s="3">
        <f t="shared" si="2"/>
        <v>25800</v>
      </c>
    </row>
    <row r="11" spans="1:9">
      <c r="A11" s="2">
        <v>10</v>
      </c>
      <c r="B11" s="2" t="s">
        <v>14</v>
      </c>
      <c r="C11" s="2">
        <v>4</v>
      </c>
      <c r="D11" s="1">
        <v>6000</v>
      </c>
      <c r="E11" s="2">
        <f t="shared" si="0"/>
        <v>24000</v>
      </c>
      <c r="H11" s="3">
        <f t="shared" si="1"/>
        <v>1200</v>
      </c>
      <c r="I11" s="3">
        <f t="shared" si="2"/>
        <v>7200</v>
      </c>
    </row>
    <row r="12" spans="1:9" ht="28.2" customHeight="1">
      <c r="A12" s="2">
        <v>11</v>
      </c>
      <c r="B12" s="2" t="s">
        <v>15</v>
      </c>
      <c r="C12" s="2">
        <v>4</v>
      </c>
      <c r="D12" s="1">
        <v>10500</v>
      </c>
      <c r="E12" s="2">
        <f t="shared" si="0"/>
        <v>42000</v>
      </c>
      <c r="H12" s="3">
        <f t="shared" si="1"/>
        <v>2100</v>
      </c>
      <c r="I12" s="3">
        <f t="shared" si="2"/>
        <v>12600</v>
      </c>
    </row>
    <row r="13" spans="1:9" ht="15.6" customHeight="1">
      <c r="A13" s="2">
        <v>12</v>
      </c>
      <c r="B13" s="2" t="s">
        <v>16</v>
      </c>
      <c r="C13" s="2">
        <v>1</v>
      </c>
      <c r="D13" s="1">
        <v>26000</v>
      </c>
      <c r="E13" s="2">
        <f t="shared" si="0"/>
        <v>26000</v>
      </c>
      <c r="H13" s="3">
        <f t="shared" si="1"/>
        <v>5200</v>
      </c>
      <c r="I13" s="3">
        <f t="shared" si="2"/>
        <v>31200</v>
      </c>
    </row>
    <row r="14" spans="1:9">
      <c r="A14" s="12" t="s">
        <v>17</v>
      </c>
      <c r="B14" s="12"/>
      <c r="C14" s="12"/>
      <c r="D14" s="12"/>
      <c r="E14" s="2">
        <f>SUM(E2:E13)</f>
        <v>403600</v>
      </c>
    </row>
    <row r="15" spans="1:9" ht="16.2" customHeight="1">
      <c r="A15" s="6" t="s">
        <v>19</v>
      </c>
      <c r="B15" s="7"/>
      <c r="C15" s="7"/>
      <c r="D15" s="8"/>
      <c r="E15" s="9">
        <f>E14*18%</f>
        <v>72648</v>
      </c>
    </row>
    <row r="16" spans="1:9">
      <c r="A16" s="12" t="s">
        <v>18</v>
      </c>
      <c r="B16" s="12"/>
      <c r="C16" s="12"/>
      <c r="D16" s="12"/>
      <c r="E16" s="2">
        <f>SUM(E14:E15)</f>
        <v>476248</v>
      </c>
    </row>
  </sheetData>
  <mergeCells count="2">
    <mergeCell ref="A14:D14"/>
    <mergeCell ref="A16:D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tabSelected="1" topLeftCell="A53" workbookViewId="0">
      <selection activeCell="C64" sqref="C64"/>
    </sheetView>
  </sheetViews>
  <sheetFormatPr defaultRowHeight="13.8"/>
  <cols>
    <col min="1" max="1" width="5.44140625" style="13" customWidth="1"/>
    <col min="2" max="2" width="51.44140625" style="13" customWidth="1"/>
    <col min="3" max="3" width="15.77734375" style="13" customWidth="1"/>
    <col min="4" max="4" width="8.77734375" style="13" customWidth="1"/>
    <col min="5" max="5" width="12.33203125" style="13" customWidth="1"/>
    <col min="6" max="6" width="13.77734375" style="13" customWidth="1"/>
    <col min="7" max="7" width="9.5546875" style="13" customWidth="1"/>
    <col min="8" max="16384" width="8.88671875" style="13"/>
  </cols>
  <sheetData>
    <row r="1" spans="1:8" ht="14.4" thickBot="1"/>
    <row r="2" spans="1:8" ht="14.4" thickBot="1">
      <c r="A2" s="21" t="s">
        <v>22</v>
      </c>
      <c r="B2" s="22"/>
      <c r="C2" s="22"/>
      <c r="D2" s="22"/>
      <c r="E2" s="22"/>
      <c r="F2" s="23"/>
      <c r="H2" s="14"/>
    </row>
    <row r="3" spans="1:8">
      <c r="A3" s="15" t="s">
        <v>23</v>
      </c>
      <c r="B3" s="15" t="s">
        <v>24</v>
      </c>
      <c r="C3" s="15" t="s">
        <v>25</v>
      </c>
      <c r="D3" s="15" t="s">
        <v>2</v>
      </c>
      <c r="E3" s="15" t="s">
        <v>82</v>
      </c>
      <c r="F3" s="15" t="s">
        <v>81</v>
      </c>
      <c r="H3" s="16"/>
    </row>
    <row r="4" spans="1:8">
      <c r="A4" s="15"/>
      <c r="B4" s="15" t="s">
        <v>28</v>
      </c>
      <c r="C4" s="15"/>
      <c r="D4" s="15"/>
      <c r="E4" s="15"/>
      <c r="F4" s="15"/>
      <c r="H4" s="16"/>
    </row>
    <row r="5" spans="1:8" ht="41.4">
      <c r="A5" s="17">
        <v>1</v>
      </c>
      <c r="B5" s="17" t="s">
        <v>29</v>
      </c>
      <c r="C5" s="17" t="s">
        <v>30</v>
      </c>
      <c r="D5" s="17">
        <v>1</v>
      </c>
      <c r="E5" s="17">
        <v>1066263</v>
      </c>
      <c r="F5" s="18">
        <f>D5*E5</f>
        <v>1066263</v>
      </c>
      <c r="H5" s="16"/>
    </row>
    <row r="6" spans="1:8" ht="27.6">
      <c r="A6" s="17">
        <v>2</v>
      </c>
      <c r="B6" s="17" t="s">
        <v>31</v>
      </c>
      <c r="C6" s="17" t="s">
        <v>30</v>
      </c>
      <c r="D6" s="17">
        <v>1</v>
      </c>
      <c r="E6" s="17">
        <v>5390</v>
      </c>
      <c r="F6" s="18">
        <f t="shared" ref="F6:F16" si="0">D6*E6</f>
        <v>5390</v>
      </c>
      <c r="H6" s="16"/>
    </row>
    <row r="7" spans="1:8" ht="27.6">
      <c r="A7" s="17">
        <v>3</v>
      </c>
      <c r="B7" s="17" t="s">
        <v>32</v>
      </c>
      <c r="C7" s="17" t="s">
        <v>30</v>
      </c>
      <c r="D7" s="17">
        <v>1</v>
      </c>
      <c r="E7" s="17">
        <v>4160</v>
      </c>
      <c r="F7" s="18">
        <f t="shared" si="0"/>
        <v>4160</v>
      </c>
      <c r="H7" s="16"/>
    </row>
    <row r="8" spans="1:8" ht="27.6">
      <c r="A8" s="17">
        <v>4</v>
      </c>
      <c r="B8" s="17" t="s">
        <v>33</v>
      </c>
      <c r="C8" s="17" t="s">
        <v>30</v>
      </c>
      <c r="D8" s="17">
        <v>15</v>
      </c>
      <c r="E8" s="17">
        <v>1090</v>
      </c>
      <c r="F8" s="18">
        <f t="shared" si="0"/>
        <v>16350</v>
      </c>
      <c r="H8" s="16"/>
    </row>
    <row r="9" spans="1:8" ht="27.6">
      <c r="A9" s="17">
        <v>5</v>
      </c>
      <c r="B9" s="17" t="s">
        <v>34</v>
      </c>
      <c r="C9" s="17" t="s">
        <v>30</v>
      </c>
      <c r="D9" s="17">
        <v>2</v>
      </c>
      <c r="E9" s="17">
        <v>1850</v>
      </c>
      <c r="F9" s="18">
        <f t="shared" si="0"/>
        <v>3700</v>
      </c>
      <c r="H9" s="16"/>
    </row>
    <row r="10" spans="1:8" ht="27.6">
      <c r="A10" s="17">
        <v>6</v>
      </c>
      <c r="B10" s="17" t="s">
        <v>35</v>
      </c>
      <c r="C10" s="17" t="s">
        <v>30</v>
      </c>
      <c r="D10" s="17">
        <v>36</v>
      </c>
      <c r="E10" s="17">
        <v>320</v>
      </c>
      <c r="F10" s="18">
        <f t="shared" si="0"/>
        <v>11520</v>
      </c>
      <c r="H10" s="16"/>
    </row>
    <row r="11" spans="1:8" ht="27.6">
      <c r="A11" s="17">
        <v>7</v>
      </c>
      <c r="B11" s="17" t="s">
        <v>36</v>
      </c>
      <c r="C11" s="17" t="s">
        <v>30</v>
      </c>
      <c r="D11" s="17">
        <v>2</v>
      </c>
      <c r="E11" s="17">
        <v>7590</v>
      </c>
      <c r="F11" s="18">
        <f t="shared" si="0"/>
        <v>15180</v>
      </c>
      <c r="H11" s="16"/>
    </row>
    <row r="12" spans="1:8" ht="36" customHeight="1">
      <c r="A12" s="17">
        <v>8</v>
      </c>
      <c r="B12" s="17" t="s">
        <v>37</v>
      </c>
      <c r="C12" s="17" t="s">
        <v>30</v>
      </c>
      <c r="D12" s="17">
        <v>230</v>
      </c>
      <c r="E12" s="17">
        <v>3290</v>
      </c>
      <c r="F12" s="18">
        <f t="shared" si="0"/>
        <v>756700</v>
      </c>
      <c r="H12" s="16"/>
    </row>
    <row r="13" spans="1:8" ht="63.75" customHeight="1">
      <c r="A13" s="17">
        <v>9</v>
      </c>
      <c r="B13" s="17" t="s">
        <v>38</v>
      </c>
      <c r="C13" s="17" t="s">
        <v>39</v>
      </c>
      <c r="D13" s="17">
        <v>2500</v>
      </c>
      <c r="E13" s="17">
        <v>310</v>
      </c>
      <c r="F13" s="18">
        <f t="shared" si="0"/>
        <v>775000</v>
      </c>
      <c r="H13" s="16"/>
    </row>
    <row r="14" spans="1:8" ht="63.75" customHeight="1">
      <c r="A14" s="17">
        <v>10</v>
      </c>
      <c r="B14" s="17" t="s">
        <v>40</v>
      </c>
      <c r="C14" s="17" t="s">
        <v>39</v>
      </c>
      <c r="D14" s="17">
        <v>250</v>
      </c>
      <c r="E14" s="17">
        <v>150</v>
      </c>
      <c r="F14" s="18">
        <f t="shared" si="0"/>
        <v>37500</v>
      </c>
      <c r="H14" s="16"/>
    </row>
    <row r="15" spans="1:8" ht="63.75" customHeight="1">
      <c r="A15" s="17">
        <v>11</v>
      </c>
      <c r="B15" s="17" t="s">
        <v>41</v>
      </c>
      <c r="C15" s="17" t="s">
        <v>39</v>
      </c>
      <c r="D15" s="17">
        <v>120</v>
      </c>
      <c r="E15" s="17">
        <v>550</v>
      </c>
      <c r="F15" s="18">
        <f t="shared" si="0"/>
        <v>66000</v>
      </c>
      <c r="H15" s="16"/>
    </row>
    <row r="16" spans="1:8" ht="63" customHeight="1">
      <c r="A16" s="17">
        <v>12</v>
      </c>
      <c r="B16" s="17" t="s">
        <v>42</v>
      </c>
      <c r="C16" s="17" t="s">
        <v>39</v>
      </c>
      <c r="D16" s="17">
        <v>120</v>
      </c>
      <c r="E16" s="17">
        <v>220</v>
      </c>
      <c r="F16" s="18">
        <f t="shared" si="0"/>
        <v>26400</v>
      </c>
      <c r="H16" s="16"/>
    </row>
    <row r="17" spans="1:8" ht="17.25" customHeight="1">
      <c r="A17" s="17"/>
      <c r="B17" s="17" t="s">
        <v>17</v>
      </c>
      <c r="C17" s="17"/>
      <c r="D17" s="17"/>
      <c r="E17" s="17"/>
      <c r="F17" s="18">
        <f>SUM(F5:F16)</f>
        <v>2784163</v>
      </c>
      <c r="H17" s="16"/>
    </row>
    <row r="18" spans="1:8" ht="17.25" customHeight="1">
      <c r="A18" s="17"/>
      <c r="B18" s="17" t="s">
        <v>43</v>
      </c>
      <c r="C18" s="17"/>
      <c r="D18" s="17"/>
      <c r="E18" s="17"/>
      <c r="F18" s="18"/>
      <c r="H18" s="16"/>
    </row>
    <row r="19" spans="1:8" ht="55.2">
      <c r="A19" s="17">
        <v>1</v>
      </c>
      <c r="B19" s="17" t="s">
        <v>44</v>
      </c>
      <c r="C19" s="17" t="s">
        <v>39</v>
      </c>
      <c r="D19" s="17">
        <v>2000</v>
      </c>
      <c r="E19" s="17">
        <v>170</v>
      </c>
      <c r="F19" s="18">
        <f>D19*E19</f>
        <v>340000</v>
      </c>
      <c r="H19" s="16"/>
    </row>
    <row r="20" spans="1:8">
      <c r="A20" s="17">
        <v>2</v>
      </c>
      <c r="B20" s="17" t="s">
        <v>45</v>
      </c>
      <c r="C20" s="17" t="s">
        <v>30</v>
      </c>
      <c r="D20" s="17">
        <v>30</v>
      </c>
      <c r="E20" s="17">
        <v>1990</v>
      </c>
      <c r="F20" s="18">
        <f t="shared" ref="F20:F43" si="1">D20*E20</f>
        <v>59700</v>
      </c>
      <c r="H20" s="16"/>
    </row>
    <row r="21" spans="1:8" ht="27.6">
      <c r="A21" s="17">
        <v>3</v>
      </c>
      <c r="B21" s="17" t="s">
        <v>46</v>
      </c>
      <c r="C21" s="17" t="s">
        <v>30</v>
      </c>
      <c r="D21" s="17">
        <v>16</v>
      </c>
      <c r="E21" s="17">
        <v>750</v>
      </c>
      <c r="F21" s="18">
        <f t="shared" si="1"/>
        <v>12000</v>
      </c>
      <c r="H21" s="16"/>
    </row>
    <row r="22" spans="1:8" ht="41.4">
      <c r="A22" s="17">
        <v>4</v>
      </c>
      <c r="B22" s="17" t="s">
        <v>47</v>
      </c>
      <c r="C22" s="17" t="s">
        <v>30</v>
      </c>
      <c r="D22" s="17">
        <v>16</v>
      </c>
      <c r="E22" s="17">
        <v>7260</v>
      </c>
      <c r="F22" s="18">
        <f t="shared" si="1"/>
        <v>116160</v>
      </c>
      <c r="H22" s="16"/>
    </row>
    <row r="23" spans="1:8">
      <c r="A23" s="17">
        <v>5</v>
      </c>
      <c r="B23" s="17" t="s">
        <v>48</v>
      </c>
      <c r="C23" s="17" t="s">
        <v>30</v>
      </c>
      <c r="D23" s="17">
        <v>85</v>
      </c>
      <c r="E23" s="17">
        <v>290</v>
      </c>
      <c r="F23" s="18">
        <f t="shared" si="1"/>
        <v>24650</v>
      </c>
      <c r="H23" s="16"/>
    </row>
    <row r="24" spans="1:8" ht="27.6">
      <c r="A24" s="17">
        <v>6</v>
      </c>
      <c r="B24" s="17" t="s">
        <v>49</v>
      </c>
      <c r="C24" s="17" t="s">
        <v>30</v>
      </c>
      <c r="D24" s="17">
        <v>16</v>
      </c>
      <c r="E24" s="17">
        <v>7290</v>
      </c>
      <c r="F24" s="18">
        <f t="shared" si="1"/>
        <v>116640</v>
      </c>
      <c r="H24" s="16"/>
    </row>
    <row r="25" spans="1:8" ht="58.5" customHeight="1">
      <c r="A25" s="17">
        <v>7</v>
      </c>
      <c r="B25" s="17" t="s">
        <v>50</v>
      </c>
      <c r="C25" s="17" t="s">
        <v>30</v>
      </c>
      <c r="D25" s="17">
        <v>2</v>
      </c>
      <c r="E25" s="17">
        <v>19800</v>
      </c>
      <c r="F25" s="18">
        <f t="shared" si="1"/>
        <v>39600</v>
      </c>
      <c r="H25" s="16"/>
    </row>
    <row r="26" spans="1:8" ht="51" customHeight="1">
      <c r="A26" s="17">
        <v>8</v>
      </c>
      <c r="B26" s="17" t="s">
        <v>51</v>
      </c>
      <c r="C26" s="17" t="s">
        <v>39</v>
      </c>
      <c r="D26" s="17">
        <v>800</v>
      </c>
      <c r="E26" s="17">
        <v>220</v>
      </c>
      <c r="F26" s="18">
        <f t="shared" si="1"/>
        <v>176000</v>
      </c>
      <c r="H26" s="16"/>
    </row>
    <row r="27" spans="1:8" ht="27.6">
      <c r="A27" s="17">
        <v>9</v>
      </c>
      <c r="B27" s="17" t="s">
        <v>52</v>
      </c>
      <c r="C27" s="17" t="s">
        <v>30</v>
      </c>
      <c r="D27" s="17">
        <v>6</v>
      </c>
      <c r="E27" s="17">
        <v>2750</v>
      </c>
      <c r="F27" s="18">
        <f t="shared" si="1"/>
        <v>16500</v>
      </c>
      <c r="H27" s="16"/>
    </row>
    <row r="28" spans="1:8" ht="27.6">
      <c r="A28" s="17">
        <v>10</v>
      </c>
      <c r="B28" s="17" t="s">
        <v>53</v>
      </c>
      <c r="C28" s="17" t="s">
        <v>30</v>
      </c>
      <c r="D28" s="17">
        <v>350</v>
      </c>
      <c r="E28" s="17">
        <v>190</v>
      </c>
      <c r="F28" s="18">
        <f t="shared" si="1"/>
        <v>66500</v>
      </c>
      <c r="H28" s="16"/>
    </row>
    <row r="29" spans="1:8" ht="27.6">
      <c r="A29" s="17">
        <v>11</v>
      </c>
      <c r="B29" s="17" t="s">
        <v>54</v>
      </c>
      <c r="C29" s="17" t="s">
        <v>30</v>
      </c>
      <c r="D29" s="17">
        <v>30</v>
      </c>
      <c r="E29" s="17">
        <v>200</v>
      </c>
      <c r="F29" s="18">
        <f t="shared" si="1"/>
        <v>6000</v>
      </c>
      <c r="H29" s="16"/>
    </row>
    <row r="30" spans="1:8" ht="41.4">
      <c r="A30" s="17">
        <v>12</v>
      </c>
      <c r="B30" s="17" t="s">
        <v>55</v>
      </c>
      <c r="C30" s="17" t="s">
        <v>30</v>
      </c>
      <c r="D30" s="17">
        <v>15</v>
      </c>
      <c r="E30" s="17">
        <v>10890</v>
      </c>
      <c r="F30" s="18">
        <f t="shared" si="1"/>
        <v>163350</v>
      </c>
      <c r="H30" s="16"/>
    </row>
    <row r="31" spans="1:8" ht="27.6">
      <c r="A31" s="17">
        <v>13</v>
      </c>
      <c r="B31" s="17" t="s">
        <v>56</v>
      </c>
      <c r="C31" s="17" t="s">
        <v>30</v>
      </c>
      <c r="D31" s="17">
        <v>55</v>
      </c>
      <c r="E31" s="17">
        <v>7260</v>
      </c>
      <c r="F31" s="18">
        <f t="shared" si="1"/>
        <v>399300</v>
      </c>
      <c r="H31" s="16"/>
    </row>
    <row r="32" spans="1:8" ht="27.6">
      <c r="A32" s="17">
        <v>14</v>
      </c>
      <c r="B32" s="17" t="s">
        <v>57</v>
      </c>
      <c r="C32" s="17" t="s">
        <v>30</v>
      </c>
      <c r="D32" s="17">
        <v>2</v>
      </c>
      <c r="E32" s="17">
        <v>53790</v>
      </c>
      <c r="F32" s="18">
        <f t="shared" si="1"/>
        <v>107580</v>
      </c>
      <c r="H32" s="16"/>
    </row>
    <row r="33" spans="1:8">
      <c r="A33" s="17">
        <v>15</v>
      </c>
      <c r="B33" s="17" t="s">
        <v>58</v>
      </c>
      <c r="C33" s="17" t="s">
        <v>30</v>
      </c>
      <c r="D33" s="17">
        <v>4</v>
      </c>
      <c r="E33" s="17">
        <v>15840</v>
      </c>
      <c r="F33" s="18">
        <f t="shared" si="1"/>
        <v>63360</v>
      </c>
      <c r="H33" s="16"/>
    </row>
    <row r="34" spans="1:8" ht="27.6">
      <c r="A34" s="17">
        <v>16</v>
      </c>
      <c r="B34" s="17" t="s">
        <v>59</v>
      </c>
      <c r="C34" s="17" t="s">
        <v>30</v>
      </c>
      <c r="D34" s="17">
        <v>26</v>
      </c>
      <c r="E34" s="17">
        <v>19800</v>
      </c>
      <c r="F34" s="18">
        <f t="shared" si="1"/>
        <v>514800</v>
      </c>
      <c r="H34" s="16"/>
    </row>
    <row r="35" spans="1:8" ht="27.6">
      <c r="A35" s="17">
        <v>17</v>
      </c>
      <c r="B35" s="17" t="s">
        <v>60</v>
      </c>
      <c r="C35" s="17" t="s">
        <v>30</v>
      </c>
      <c r="D35" s="17">
        <v>26</v>
      </c>
      <c r="E35" s="17">
        <v>10890</v>
      </c>
      <c r="F35" s="18">
        <f t="shared" si="1"/>
        <v>283140</v>
      </c>
      <c r="H35" s="16"/>
    </row>
    <row r="36" spans="1:8" ht="27.6">
      <c r="A36" s="17">
        <v>18</v>
      </c>
      <c r="B36" s="17" t="s">
        <v>61</v>
      </c>
      <c r="C36" s="17" t="s">
        <v>30</v>
      </c>
      <c r="D36" s="17">
        <v>2</v>
      </c>
      <c r="E36" s="17">
        <v>32350</v>
      </c>
      <c r="F36" s="18">
        <f t="shared" si="1"/>
        <v>64700</v>
      </c>
      <c r="H36" s="16"/>
    </row>
    <row r="37" spans="1:8" ht="27.6">
      <c r="A37" s="17">
        <v>19</v>
      </c>
      <c r="B37" s="17" t="s">
        <v>62</v>
      </c>
      <c r="C37" s="17" t="s">
        <v>30</v>
      </c>
      <c r="D37" s="17">
        <v>2</v>
      </c>
      <c r="E37" s="17">
        <v>39600</v>
      </c>
      <c r="F37" s="18">
        <f t="shared" si="1"/>
        <v>79200</v>
      </c>
      <c r="H37" s="16"/>
    </row>
    <row r="38" spans="1:8">
      <c r="A38" s="17">
        <v>20</v>
      </c>
      <c r="B38" s="17" t="s">
        <v>63</v>
      </c>
      <c r="C38" s="17" t="s">
        <v>30</v>
      </c>
      <c r="D38" s="17">
        <v>55</v>
      </c>
      <c r="E38" s="17">
        <v>190</v>
      </c>
      <c r="F38" s="18">
        <f t="shared" si="1"/>
        <v>10450</v>
      </c>
      <c r="H38" s="16"/>
    </row>
    <row r="39" spans="1:8" ht="27.6">
      <c r="A39" s="17">
        <v>21</v>
      </c>
      <c r="B39" s="17" t="s">
        <v>64</v>
      </c>
      <c r="C39" s="17" t="s">
        <v>30</v>
      </c>
      <c r="D39" s="17">
        <v>230</v>
      </c>
      <c r="E39" s="17">
        <v>200</v>
      </c>
      <c r="F39" s="18">
        <f t="shared" si="1"/>
        <v>46000</v>
      </c>
      <c r="H39" s="16"/>
    </row>
    <row r="40" spans="1:8">
      <c r="A40" s="17">
        <v>22</v>
      </c>
      <c r="B40" s="17" t="s">
        <v>65</v>
      </c>
      <c r="C40" s="17" t="s">
        <v>30</v>
      </c>
      <c r="D40" s="17">
        <v>1</v>
      </c>
      <c r="E40" s="17">
        <v>1980</v>
      </c>
      <c r="F40" s="18">
        <f t="shared" si="1"/>
        <v>1980</v>
      </c>
      <c r="H40" s="16"/>
    </row>
    <row r="41" spans="1:8">
      <c r="A41" s="17">
        <v>23</v>
      </c>
      <c r="B41" s="17" t="s">
        <v>66</v>
      </c>
      <c r="C41" s="17" t="s">
        <v>30</v>
      </c>
      <c r="D41" s="17">
        <v>2</v>
      </c>
      <c r="E41" s="19">
        <v>35850</v>
      </c>
      <c r="F41" s="18">
        <f t="shared" si="1"/>
        <v>71700</v>
      </c>
      <c r="H41" s="16"/>
    </row>
    <row r="42" spans="1:8">
      <c r="A42" s="17">
        <v>24</v>
      </c>
      <c r="B42" s="17" t="s">
        <v>67</v>
      </c>
      <c r="C42" s="17" t="s">
        <v>30</v>
      </c>
      <c r="D42" s="17">
        <v>1</v>
      </c>
      <c r="E42" s="19">
        <v>32350</v>
      </c>
      <c r="F42" s="18">
        <f t="shared" si="1"/>
        <v>32350</v>
      </c>
      <c r="H42" s="16"/>
    </row>
    <row r="43" spans="1:8" ht="55.2">
      <c r="A43" s="17">
        <v>25</v>
      </c>
      <c r="B43" s="20" t="s">
        <v>80</v>
      </c>
      <c r="C43" s="17" t="s">
        <v>39</v>
      </c>
      <c r="D43" s="17">
        <v>1600</v>
      </c>
      <c r="E43" s="19">
        <v>1090</v>
      </c>
      <c r="F43" s="18">
        <f t="shared" si="1"/>
        <v>1744000</v>
      </c>
      <c r="H43" s="16"/>
    </row>
    <row r="44" spans="1:8">
      <c r="A44" s="17"/>
      <c r="B44" s="17" t="s">
        <v>17</v>
      </c>
      <c r="C44" s="17"/>
      <c r="D44" s="17"/>
      <c r="E44" s="19"/>
      <c r="F44" s="18">
        <f>SUM(F19:F43)</f>
        <v>4555660</v>
      </c>
      <c r="H44" s="16"/>
    </row>
    <row r="45" spans="1:8">
      <c r="A45" s="17"/>
      <c r="B45" s="17" t="s">
        <v>68</v>
      </c>
      <c r="C45" s="17"/>
      <c r="D45" s="17"/>
      <c r="E45" s="17"/>
      <c r="F45" s="17"/>
      <c r="H45" s="16"/>
    </row>
    <row r="46" spans="1:8" ht="82.8">
      <c r="A46" s="17">
        <v>1</v>
      </c>
      <c r="B46" s="17" t="s">
        <v>69</v>
      </c>
      <c r="C46" s="17" t="s">
        <v>30</v>
      </c>
      <c r="D46" s="17">
        <v>12</v>
      </c>
      <c r="E46" s="17">
        <v>44000</v>
      </c>
      <c r="F46" s="17">
        <f>D46*E46</f>
        <v>528000</v>
      </c>
      <c r="H46" s="16"/>
    </row>
    <row r="47" spans="1:8" ht="82.8">
      <c r="A47" s="17">
        <v>2</v>
      </c>
      <c r="B47" s="17" t="s">
        <v>70</v>
      </c>
      <c r="C47" s="17" t="s">
        <v>30</v>
      </c>
      <c r="D47" s="17">
        <v>230</v>
      </c>
      <c r="E47" s="17">
        <v>20790</v>
      </c>
      <c r="F47" s="17">
        <f t="shared" ref="F47:F54" si="2">D47*E47</f>
        <v>4781700</v>
      </c>
      <c r="H47" s="16"/>
    </row>
    <row r="48" spans="1:8" ht="41.4">
      <c r="A48" s="17">
        <v>3</v>
      </c>
      <c r="B48" s="17" t="s">
        <v>71</v>
      </c>
      <c r="C48" s="17" t="s">
        <v>30</v>
      </c>
      <c r="D48" s="17">
        <v>2</v>
      </c>
      <c r="E48" s="17">
        <v>163350</v>
      </c>
      <c r="F48" s="17">
        <f t="shared" si="2"/>
        <v>326700</v>
      </c>
      <c r="H48" s="16"/>
    </row>
    <row r="49" spans="1:8" ht="41.4">
      <c r="A49" s="17">
        <v>4</v>
      </c>
      <c r="B49" s="17" t="s">
        <v>72</v>
      </c>
      <c r="C49" s="17" t="s">
        <v>30</v>
      </c>
      <c r="D49" s="17">
        <v>2</v>
      </c>
      <c r="E49" s="17">
        <v>108900</v>
      </c>
      <c r="F49" s="17">
        <f t="shared" si="2"/>
        <v>217800</v>
      </c>
      <c r="H49" s="16"/>
    </row>
    <row r="50" spans="1:8" ht="55.2">
      <c r="A50" s="17">
        <v>5</v>
      </c>
      <c r="B50" s="17" t="s">
        <v>73</v>
      </c>
      <c r="C50" s="17" t="s">
        <v>30</v>
      </c>
      <c r="D50" s="17">
        <v>2</v>
      </c>
      <c r="E50" s="17">
        <v>1584000</v>
      </c>
      <c r="F50" s="17">
        <f t="shared" si="2"/>
        <v>3168000</v>
      </c>
      <c r="H50" s="16"/>
    </row>
    <row r="51" spans="1:8" ht="27.6">
      <c r="A51" s="17">
        <v>6</v>
      </c>
      <c r="B51" s="17" t="s">
        <v>74</v>
      </c>
      <c r="C51" s="17" t="s">
        <v>30</v>
      </c>
      <c r="D51" s="17">
        <v>2</v>
      </c>
      <c r="E51" s="17">
        <v>8800</v>
      </c>
      <c r="F51" s="17">
        <f t="shared" si="2"/>
        <v>17600</v>
      </c>
      <c r="H51" s="16"/>
    </row>
    <row r="52" spans="1:8" ht="27.6">
      <c r="A52" s="17">
        <v>7</v>
      </c>
      <c r="B52" s="17" t="s">
        <v>75</v>
      </c>
      <c r="C52" s="17" t="s">
        <v>30</v>
      </c>
      <c r="D52" s="17">
        <v>2</v>
      </c>
      <c r="E52" s="17">
        <v>1820</v>
      </c>
      <c r="F52" s="17">
        <f t="shared" si="2"/>
        <v>3640</v>
      </c>
      <c r="H52" s="16"/>
    </row>
    <row r="53" spans="1:8" ht="41.4">
      <c r="A53" s="17">
        <v>8</v>
      </c>
      <c r="B53" s="17" t="s">
        <v>76</v>
      </c>
      <c r="C53" s="17" t="s">
        <v>30</v>
      </c>
      <c r="D53" s="17">
        <v>1</v>
      </c>
      <c r="E53" s="17">
        <v>32450</v>
      </c>
      <c r="F53" s="17">
        <f t="shared" si="2"/>
        <v>32450</v>
      </c>
      <c r="H53" s="16"/>
    </row>
    <row r="54" spans="1:8" ht="55.2">
      <c r="A54" s="17">
        <v>9</v>
      </c>
      <c r="B54" s="17" t="s">
        <v>77</v>
      </c>
      <c r="C54" s="17" t="s">
        <v>30</v>
      </c>
      <c r="D54" s="17">
        <v>15</v>
      </c>
      <c r="E54" s="17">
        <v>4450</v>
      </c>
      <c r="F54" s="17">
        <f t="shared" si="2"/>
        <v>66750</v>
      </c>
      <c r="H54" s="16"/>
    </row>
    <row r="55" spans="1:8" ht="14.4" customHeight="1">
      <c r="A55" s="25" t="s">
        <v>78</v>
      </c>
      <c r="B55" s="26"/>
      <c r="C55" s="26"/>
      <c r="D55" s="26"/>
      <c r="E55" s="27"/>
      <c r="F55" s="24">
        <f>SUM(F46:F54)</f>
        <v>9142640</v>
      </c>
      <c r="H55" s="16"/>
    </row>
    <row r="56" spans="1:8" ht="14.4" customHeight="1">
      <c r="A56" s="25" t="s">
        <v>18</v>
      </c>
      <c r="B56" s="26"/>
      <c r="C56" s="26"/>
      <c r="D56" s="26"/>
      <c r="E56" s="27"/>
      <c r="F56" s="24">
        <f>F17+F44+F55</f>
        <v>16482463</v>
      </c>
      <c r="H56" s="16"/>
    </row>
    <row r="57" spans="1:8" ht="14.4" customHeight="1">
      <c r="A57" s="25" t="s">
        <v>79</v>
      </c>
      <c r="B57" s="26"/>
      <c r="C57" s="26"/>
      <c r="D57" s="26"/>
      <c r="E57" s="27"/>
      <c r="F57" s="28">
        <f>F56*18%</f>
        <v>2966843.34</v>
      </c>
    </row>
    <row r="58" spans="1:8" ht="14.4" customHeight="1">
      <c r="A58" s="25" t="s">
        <v>17</v>
      </c>
      <c r="B58" s="26"/>
      <c r="C58" s="26"/>
      <c r="D58" s="26"/>
      <c r="E58" s="27"/>
      <c r="F58" s="28">
        <f>F56+F57</f>
        <v>19449306.34</v>
      </c>
    </row>
  </sheetData>
  <mergeCells count="5">
    <mergeCell ref="A58:E58"/>
    <mergeCell ref="A2:F2"/>
    <mergeCell ref="A55:E55"/>
    <mergeCell ref="A56:E56"/>
    <mergeCell ref="A57:E57"/>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topLeftCell="A55" workbookViewId="0">
      <selection activeCell="G9" sqref="G9"/>
    </sheetView>
  </sheetViews>
  <sheetFormatPr defaultRowHeight="16.2"/>
  <cols>
    <col min="1" max="1" width="8.88671875" style="31"/>
    <col min="2" max="2" width="61.109375" style="31" customWidth="1"/>
    <col min="3" max="4" width="12.33203125" style="31" customWidth="1"/>
    <col min="5" max="5" width="15.21875" style="31" customWidth="1"/>
    <col min="6" max="6" width="19.109375" style="31" customWidth="1"/>
    <col min="7" max="7" width="9.5546875" style="31" customWidth="1"/>
    <col min="8" max="16384" width="8.88671875" style="31"/>
  </cols>
  <sheetData>
    <row r="1" spans="1:8" ht="16.8" thickBot="1"/>
    <row r="2" spans="1:8" ht="16.8" thickBot="1">
      <c r="A2" s="39" t="s">
        <v>22</v>
      </c>
      <c r="B2" s="40"/>
      <c r="C2" s="40"/>
      <c r="D2" s="40"/>
      <c r="E2" s="40"/>
      <c r="F2" s="41"/>
      <c r="H2" s="32"/>
    </row>
    <row r="3" spans="1:8">
      <c r="A3" s="33" t="s">
        <v>23</v>
      </c>
      <c r="B3" s="33" t="s">
        <v>24</v>
      </c>
      <c r="C3" s="33" t="s">
        <v>25</v>
      </c>
      <c r="D3" s="33" t="s">
        <v>2</v>
      </c>
      <c r="E3" s="33" t="s">
        <v>26</v>
      </c>
      <c r="F3" s="33" t="s">
        <v>27</v>
      </c>
      <c r="H3" s="34"/>
    </row>
    <row r="4" spans="1:8">
      <c r="A4" s="33"/>
      <c r="B4" s="33" t="s">
        <v>28</v>
      </c>
      <c r="C4" s="33"/>
      <c r="D4" s="33"/>
      <c r="E4" s="33"/>
      <c r="F4" s="33"/>
      <c r="H4" s="34"/>
    </row>
    <row r="5" spans="1:8" ht="64.8">
      <c r="A5" s="35">
        <v>1</v>
      </c>
      <c r="B5" s="29" t="s">
        <v>29</v>
      </c>
      <c r="C5" s="29" t="s">
        <v>30</v>
      </c>
      <c r="D5" s="29">
        <v>1</v>
      </c>
      <c r="E5" s="29">
        <v>1163590</v>
      </c>
      <c r="F5" s="36">
        <f>D5*E5</f>
        <v>1163590</v>
      </c>
      <c r="H5" s="34"/>
    </row>
    <row r="6" spans="1:8" ht="48.6">
      <c r="A6" s="35">
        <v>2</v>
      </c>
      <c r="B6" s="29" t="s">
        <v>31</v>
      </c>
      <c r="C6" s="29" t="s">
        <v>30</v>
      </c>
      <c r="D6" s="29">
        <v>1</v>
      </c>
      <c r="E6" s="29">
        <v>5880</v>
      </c>
      <c r="F6" s="36">
        <f t="shared" ref="F6:F16" si="0">D6*E6</f>
        <v>5880</v>
      </c>
      <c r="H6" s="34"/>
    </row>
    <row r="7" spans="1:8" ht="48.6">
      <c r="A7" s="35">
        <v>3</v>
      </c>
      <c r="B7" s="29" t="s">
        <v>32</v>
      </c>
      <c r="C7" s="29" t="s">
        <v>30</v>
      </c>
      <c r="D7" s="29">
        <v>1</v>
      </c>
      <c r="E7" s="29">
        <v>4550</v>
      </c>
      <c r="F7" s="36">
        <f t="shared" si="0"/>
        <v>4550</v>
      </c>
      <c r="H7" s="34"/>
    </row>
    <row r="8" spans="1:8" ht="48.6">
      <c r="A8" s="35">
        <v>4</v>
      </c>
      <c r="B8" s="29" t="s">
        <v>33</v>
      </c>
      <c r="C8" s="29" t="s">
        <v>30</v>
      </c>
      <c r="D8" s="29">
        <v>15</v>
      </c>
      <c r="E8" s="29">
        <v>1190</v>
      </c>
      <c r="F8" s="36">
        <f t="shared" si="0"/>
        <v>17850</v>
      </c>
      <c r="H8" s="34"/>
    </row>
    <row r="9" spans="1:8" ht="48.6">
      <c r="A9" s="35">
        <v>5</v>
      </c>
      <c r="B9" s="29" t="s">
        <v>34</v>
      </c>
      <c r="C9" s="29" t="s">
        <v>30</v>
      </c>
      <c r="D9" s="29">
        <v>2</v>
      </c>
      <c r="E9" s="29">
        <v>1980</v>
      </c>
      <c r="F9" s="36">
        <f t="shared" si="0"/>
        <v>3960</v>
      </c>
      <c r="H9" s="34"/>
    </row>
    <row r="10" spans="1:8" ht="64.8">
      <c r="A10" s="35">
        <v>6</v>
      </c>
      <c r="B10" s="29" t="s">
        <v>35</v>
      </c>
      <c r="C10" s="29" t="s">
        <v>30</v>
      </c>
      <c r="D10" s="29">
        <v>36</v>
      </c>
      <c r="E10" s="29">
        <v>350</v>
      </c>
      <c r="F10" s="36">
        <f t="shared" si="0"/>
        <v>12600</v>
      </c>
      <c r="H10" s="34"/>
    </row>
    <row r="11" spans="1:8" ht="48.6">
      <c r="A11" s="35">
        <v>7</v>
      </c>
      <c r="B11" s="29" t="s">
        <v>36</v>
      </c>
      <c r="C11" s="29" t="s">
        <v>30</v>
      </c>
      <c r="D11" s="29">
        <v>2</v>
      </c>
      <c r="E11" s="29">
        <v>8300</v>
      </c>
      <c r="F11" s="36">
        <f t="shared" si="0"/>
        <v>16600</v>
      </c>
      <c r="H11" s="34"/>
    </row>
    <row r="12" spans="1:8" ht="70.5" customHeight="1">
      <c r="A12" s="35">
        <v>8</v>
      </c>
      <c r="B12" s="29" t="s">
        <v>37</v>
      </c>
      <c r="C12" s="29" t="s">
        <v>30</v>
      </c>
      <c r="D12" s="29">
        <v>230</v>
      </c>
      <c r="E12" s="29">
        <v>3500</v>
      </c>
      <c r="F12" s="36">
        <f t="shared" si="0"/>
        <v>805000</v>
      </c>
      <c r="H12" s="34"/>
    </row>
    <row r="13" spans="1:8" ht="63.75" customHeight="1">
      <c r="A13" s="35">
        <v>9</v>
      </c>
      <c r="B13" s="29" t="s">
        <v>38</v>
      </c>
      <c r="C13" s="29" t="s">
        <v>39</v>
      </c>
      <c r="D13" s="29">
        <v>2500</v>
      </c>
      <c r="E13" s="29">
        <v>350</v>
      </c>
      <c r="F13" s="36">
        <f t="shared" si="0"/>
        <v>875000</v>
      </c>
      <c r="H13" s="34"/>
    </row>
    <row r="14" spans="1:8" ht="63.75" customHeight="1">
      <c r="A14" s="35">
        <v>10</v>
      </c>
      <c r="B14" s="29" t="s">
        <v>40</v>
      </c>
      <c r="C14" s="29" t="s">
        <v>39</v>
      </c>
      <c r="D14" s="29">
        <v>250</v>
      </c>
      <c r="E14" s="29">
        <v>150</v>
      </c>
      <c r="F14" s="36">
        <f t="shared" si="0"/>
        <v>37500</v>
      </c>
      <c r="H14" s="34"/>
    </row>
    <row r="15" spans="1:8" ht="63.75" customHeight="1">
      <c r="A15" s="35">
        <v>11</v>
      </c>
      <c r="B15" s="29" t="s">
        <v>41</v>
      </c>
      <c r="C15" s="29" t="s">
        <v>39</v>
      </c>
      <c r="D15" s="29">
        <v>120</v>
      </c>
      <c r="E15" s="29">
        <v>600</v>
      </c>
      <c r="F15" s="36">
        <f t="shared" si="0"/>
        <v>72000</v>
      </c>
      <c r="H15" s="34"/>
    </row>
    <row r="16" spans="1:8" ht="63" customHeight="1">
      <c r="A16" s="35">
        <v>12</v>
      </c>
      <c r="B16" s="29" t="s">
        <v>42</v>
      </c>
      <c r="C16" s="29" t="s">
        <v>39</v>
      </c>
      <c r="D16" s="29">
        <v>120</v>
      </c>
      <c r="E16" s="29">
        <v>260</v>
      </c>
      <c r="F16" s="36">
        <f t="shared" si="0"/>
        <v>31200</v>
      </c>
      <c r="H16" s="34"/>
    </row>
    <row r="17" spans="1:8" ht="17.25" customHeight="1">
      <c r="A17" s="47" t="s">
        <v>17</v>
      </c>
      <c r="B17" s="48"/>
      <c r="C17" s="48"/>
      <c r="D17" s="48"/>
      <c r="E17" s="49"/>
      <c r="F17" s="38">
        <f>SUM(F4:F16)</f>
        <v>3045730</v>
      </c>
      <c r="H17" s="34"/>
    </row>
    <row r="18" spans="1:8" ht="17.25" customHeight="1">
      <c r="A18" s="29"/>
      <c r="B18" s="29" t="s">
        <v>43</v>
      </c>
      <c r="C18" s="29"/>
      <c r="D18" s="29"/>
      <c r="E18" s="29"/>
      <c r="F18" s="36"/>
      <c r="H18" s="34"/>
    </row>
    <row r="19" spans="1:8" ht="97.2">
      <c r="A19" s="29">
        <v>1</v>
      </c>
      <c r="B19" s="29" t="s">
        <v>44</v>
      </c>
      <c r="C19" s="29" t="s">
        <v>39</v>
      </c>
      <c r="D19" s="29">
        <v>2000</v>
      </c>
      <c r="E19" s="29">
        <v>180</v>
      </c>
      <c r="F19" s="36">
        <f>D19*E19</f>
        <v>360000</v>
      </c>
      <c r="H19" s="34"/>
    </row>
    <row r="20" spans="1:8" ht="32.4">
      <c r="A20" s="29">
        <v>2</v>
      </c>
      <c r="B20" s="29" t="s">
        <v>45</v>
      </c>
      <c r="C20" s="29" t="s">
        <v>30</v>
      </c>
      <c r="D20" s="29">
        <v>30</v>
      </c>
      <c r="E20" s="29">
        <v>2190</v>
      </c>
      <c r="F20" s="36">
        <f t="shared" ref="F20:F43" si="1">D20*E20</f>
        <v>65700</v>
      </c>
      <c r="H20" s="34"/>
    </row>
    <row r="21" spans="1:8" ht="32.4">
      <c r="A21" s="29">
        <v>3</v>
      </c>
      <c r="B21" s="29" t="s">
        <v>46</v>
      </c>
      <c r="C21" s="29" t="s">
        <v>30</v>
      </c>
      <c r="D21" s="29">
        <v>16</v>
      </c>
      <c r="E21" s="29">
        <v>800</v>
      </c>
      <c r="F21" s="36">
        <f t="shared" si="1"/>
        <v>12800</v>
      </c>
      <c r="H21" s="34"/>
    </row>
    <row r="22" spans="1:8" ht="81">
      <c r="A22" s="29">
        <v>4</v>
      </c>
      <c r="B22" s="29" t="s">
        <v>47</v>
      </c>
      <c r="C22" s="29" t="s">
        <v>30</v>
      </c>
      <c r="D22" s="29">
        <v>16</v>
      </c>
      <c r="E22" s="29">
        <v>7920</v>
      </c>
      <c r="F22" s="36">
        <f t="shared" si="1"/>
        <v>126720</v>
      </c>
      <c r="H22" s="34"/>
    </row>
    <row r="23" spans="1:8" ht="32.4">
      <c r="A23" s="29">
        <v>5</v>
      </c>
      <c r="B23" s="29" t="s">
        <v>48</v>
      </c>
      <c r="C23" s="29" t="s">
        <v>30</v>
      </c>
      <c r="D23" s="29">
        <v>85</v>
      </c>
      <c r="E23" s="29">
        <v>300</v>
      </c>
      <c r="F23" s="36">
        <f t="shared" si="1"/>
        <v>25500</v>
      </c>
      <c r="H23" s="34"/>
    </row>
    <row r="24" spans="1:8" ht="48.6">
      <c r="A24" s="29">
        <v>6</v>
      </c>
      <c r="B24" s="29" t="s">
        <v>49</v>
      </c>
      <c r="C24" s="29" t="s">
        <v>30</v>
      </c>
      <c r="D24" s="29">
        <v>16</v>
      </c>
      <c r="E24" s="29">
        <v>7920</v>
      </c>
      <c r="F24" s="36">
        <f t="shared" si="1"/>
        <v>126720</v>
      </c>
      <c r="H24" s="34"/>
    </row>
    <row r="25" spans="1:8" ht="58.5" customHeight="1">
      <c r="A25" s="29">
        <v>7</v>
      </c>
      <c r="B25" s="10" t="s">
        <v>50</v>
      </c>
      <c r="C25" s="29" t="s">
        <v>30</v>
      </c>
      <c r="D25" s="29">
        <v>2</v>
      </c>
      <c r="E25" s="29">
        <v>21600</v>
      </c>
      <c r="F25" s="36">
        <f t="shared" si="1"/>
        <v>43200</v>
      </c>
      <c r="H25" s="34"/>
    </row>
    <row r="26" spans="1:8" ht="51" customHeight="1">
      <c r="A26" s="29">
        <v>8</v>
      </c>
      <c r="B26" s="10" t="s">
        <v>51</v>
      </c>
      <c r="C26" s="29" t="s">
        <v>39</v>
      </c>
      <c r="D26" s="29">
        <v>800</v>
      </c>
      <c r="E26" s="29">
        <v>260</v>
      </c>
      <c r="F26" s="36">
        <f t="shared" si="1"/>
        <v>208000</v>
      </c>
      <c r="H26" s="34"/>
    </row>
    <row r="27" spans="1:8" ht="48.6">
      <c r="A27" s="29">
        <v>9</v>
      </c>
      <c r="B27" s="29" t="s">
        <v>52</v>
      </c>
      <c r="C27" s="29" t="s">
        <v>30</v>
      </c>
      <c r="D27" s="29">
        <v>6</v>
      </c>
      <c r="E27" s="29">
        <v>3000</v>
      </c>
      <c r="F27" s="36">
        <f t="shared" si="1"/>
        <v>18000</v>
      </c>
      <c r="H27" s="34"/>
    </row>
    <row r="28" spans="1:8" ht="48.6">
      <c r="A28" s="29">
        <v>10</v>
      </c>
      <c r="B28" s="29" t="s">
        <v>53</v>
      </c>
      <c r="C28" s="29" t="s">
        <v>30</v>
      </c>
      <c r="D28" s="29">
        <v>350</v>
      </c>
      <c r="E28" s="29">
        <v>200</v>
      </c>
      <c r="F28" s="36">
        <f t="shared" si="1"/>
        <v>70000</v>
      </c>
      <c r="H28" s="34"/>
    </row>
    <row r="29" spans="1:8" ht="48.6">
      <c r="A29" s="29">
        <v>11</v>
      </c>
      <c r="B29" s="29" t="s">
        <v>54</v>
      </c>
      <c r="C29" s="29" t="s">
        <v>30</v>
      </c>
      <c r="D29" s="29">
        <v>30</v>
      </c>
      <c r="E29" s="29">
        <v>220</v>
      </c>
      <c r="F29" s="36">
        <f t="shared" si="1"/>
        <v>6600</v>
      </c>
      <c r="H29" s="34"/>
    </row>
    <row r="30" spans="1:8" ht="64.8">
      <c r="A30" s="29">
        <v>12</v>
      </c>
      <c r="B30" s="29" t="s">
        <v>55</v>
      </c>
      <c r="C30" s="29" t="s">
        <v>30</v>
      </c>
      <c r="D30" s="29">
        <v>15</v>
      </c>
      <c r="E30" s="29">
        <v>11880</v>
      </c>
      <c r="F30" s="36">
        <f t="shared" si="1"/>
        <v>178200</v>
      </c>
      <c r="H30" s="34"/>
    </row>
    <row r="31" spans="1:8" ht="48.6">
      <c r="A31" s="29">
        <v>13</v>
      </c>
      <c r="B31" s="29" t="s">
        <v>56</v>
      </c>
      <c r="C31" s="29" t="s">
        <v>30</v>
      </c>
      <c r="D31" s="29">
        <v>55</v>
      </c>
      <c r="E31" s="29">
        <v>7960</v>
      </c>
      <c r="F31" s="36">
        <f t="shared" si="1"/>
        <v>437800</v>
      </c>
      <c r="H31" s="34"/>
    </row>
    <row r="32" spans="1:8" ht="48.6">
      <c r="A32" s="29">
        <v>14</v>
      </c>
      <c r="B32" s="29" t="s">
        <v>57</v>
      </c>
      <c r="C32" s="29" t="s">
        <v>30</v>
      </c>
      <c r="D32" s="29">
        <v>2</v>
      </c>
      <c r="E32" s="29">
        <v>58680</v>
      </c>
      <c r="F32" s="36">
        <f t="shared" si="1"/>
        <v>117360</v>
      </c>
      <c r="H32" s="34"/>
    </row>
    <row r="33" spans="1:8" ht="32.4">
      <c r="A33" s="29">
        <v>15</v>
      </c>
      <c r="B33" s="29" t="s">
        <v>58</v>
      </c>
      <c r="C33" s="29" t="s">
        <v>30</v>
      </c>
      <c r="D33" s="29">
        <v>4</v>
      </c>
      <c r="E33" s="29">
        <v>17280</v>
      </c>
      <c r="F33" s="36">
        <f t="shared" si="1"/>
        <v>69120</v>
      </c>
      <c r="H33" s="34"/>
    </row>
    <row r="34" spans="1:8" ht="48.6">
      <c r="A34" s="29">
        <v>16</v>
      </c>
      <c r="B34" s="29" t="s">
        <v>59</v>
      </c>
      <c r="C34" s="29" t="s">
        <v>30</v>
      </c>
      <c r="D34" s="29">
        <v>26</v>
      </c>
      <c r="E34" s="29">
        <v>21600</v>
      </c>
      <c r="F34" s="36">
        <f t="shared" si="1"/>
        <v>561600</v>
      </c>
      <c r="H34" s="34"/>
    </row>
    <row r="35" spans="1:8" ht="48.6">
      <c r="A35" s="29">
        <v>17</v>
      </c>
      <c r="B35" s="29" t="s">
        <v>60</v>
      </c>
      <c r="C35" s="29" t="s">
        <v>30</v>
      </c>
      <c r="D35" s="29">
        <v>26</v>
      </c>
      <c r="E35" s="29">
        <v>11890</v>
      </c>
      <c r="F35" s="36">
        <f t="shared" si="1"/>
        <v>309140</v>
      </c>
      <c r="H35" s="34"/>
    </row>
    <row r="36" spans="1:8" ht="48.6">
      <c r="A36" s="29">
        <v>18</v>
      </c>
      <c r="B36" s="29" t="s">
        <v>61</v>
      </c>
      <c r="C36" s="29" t="s">
        <v>30</v>
      </c>
      <c r="D36" s="29">
        <v>2</v>
      </c>
      <c r="E36" s="29">
        <v>35280</v>
      </c>
      <c r="F36" s="36">
        <f t="shared" si="1"/>
        <v>70560</v>
      </c>
      <c r="H36" s="34"/>
    </row>
    <row r="37" spans="1:8" ht="48.6">
      <c r="A37" s="29">
        <v>19</v>
      </c>
      <c r="B37" s="29" t="s">
        <v>62</v>
      </c>
      <c r="C37" s="29" t="s">
        <v>30</v>
      </c>
      <c r="D37" s="29">
        <v>2</v>
      </c>
      <c r="E37" s="29">
        <v>44200</v>
      </c>
      <c r="F37" s="36">
        <f t="shared" si="1"/>
        <v>88400</v>
      </c>
      <c r="H37" s="34"/>
    </row>
    <row r="38" spans="1:8" ht="32.4">
      <c r="A38" s="29">
        <v>20</v>
      </c>
      <c r="B38" s="29" t="s">
        <v>63</v>
      </c>
      <c r="C38" s="29" t="s">
        <v>30</v>
      </c>
      <c r="D38" s="29">
        <v>55</v>
      </c>
      <c r="E38" s="29">
        <v>200</v>
      </c>
      <c r="F38" s="36">
        <f t="shared" si="1"/>
        <v>11000</v>
      </c>
      <c r="H38" s="34"/>
    </row>
    <row r="39" spans="1:8" ht="48.6">
      <c r="A39" s="29">
        <v>21</v>
      </c>
      <c r="B39" s="29" t="s">
        <v>64</v>
      </c>
      <c r="C39" s="29" t="s">
        <v>30</v>
      </c>
      <c r="D39" s="29">
        <v>230</v>
      </c>
      <c r="E39" s="29">
        <v>220</v>
      </c>
      <c r="F39" s="36">
        <f t="shared" si="1"/>
        <v>50600</v>
      </c>
      <c r="H39" s="34"/>
    </row>
    <row r="40" spans="1:8" ht="32.4">
      <c r="A40" s="29">
        <v>22</v>
      </c>
      <c r="B40" s="29" t="s">
        <v>65</v>
      </c>
      <c r="C40" s="29" t="s">
        <v>30</v>
      </c>
      <c r="D40" s="29">
        <v>1</v>
      </c>
      <c r="E40" s="29">
        <v>2160</v>
      </c>
      <c r="F40" s="36">
        <f t="shared" si="1"/>
        <v>2160</v>
      </c>
      <c r="H40" s="34"/>
    </row>
    <row r="41" spans="1:8">
      <c r="A41" s="29">
        <v>23</v>
      </c>
      <c r="B41" s="29" t="s">
        <v>66</v>
      </c>
      <c r="C41" s="29" t="s">
        <v>30</v>
      </c>
      <c r="D41" s="29">
        <v>2</v>
      </c>
      <c r="E41" s="37">
        <v>39120</v>
      </c>
      <c r="F41" s="36">
        <f t="shared" si="1"/>
        <v>78240</v>
      </c>
      <c r="H41" s="34"/>
    </row>
    <row r="42" spans="1:8" ht="32.4">
      <c r="A42" s="29">
        <v>24</v>
      </c>
      <c r="B42" s="29" t="s">
        <v>67</v>
      </c>
      <c r="C42" s="29" t="s">
        <v>30</v>
      </c>
      <c r="D42" s="29">
        <v>1</v>
      </c>
      <c r="E42" s="37">
        <v>35300</v>
      </c>
      <c r="F42" s="36">
        <f t="shared" si="1"/>
        <v>35300</v>
      </c>
      <c r="H42" s="34"/>
    </row>
    <row r="43" spans="1:8" ht="64.8">
      <c r="A43" s="29">
        <v>25</v>
      </c>
      <c r="B43" s="30" t="s">
        <v>80</v>
      </c>
      <c r="C43" s="29" t="s">
        <v>39</v>
      </c>
      <c r="D43" s="29">
        <v>1600</v>
      </c>
      <c r="E43" s="37">
        <v>1190</v>
      </c>
      <c r="F43" s="36">
        <f t="shared" si="1"/>
        <v>1904000</v>
      </c>
      <c r="H43" s="34"/>
    </row>
    <row r="44" spans="1:8" ht="16.8">
      <c r="A44" s="47" t="s">
        <v>17</v>
      </c>
      <c r="B44" s="48"/>
      <c r="C44" s="48"/>
      <c r="D44" s="48"/>
      <c r="E44" s="49"/>
      <c r="F44" s="38">
        <f>SUM(F19:F43)</f>
        <v>4976720</v>
      </c>
      <c r="H44" s="34"/>
    </row>
    <row r="45" spans="1:8">
      <c r="A45" s="29"/>
      <c r="B45" s="29" t="s">
        <v>68</v>
      </c>
      <c r="C45" s="29"/>
      <c r="D45" s="29"/>
      <c r="E45" s="29"/>
      <c r="F45" s="29"/>
      <c r="H45" s="34"/>
    </row>
    <row r="46" spans="1:8" ht="162">
      <c r="A46" s="29">
        <v>1</v>
      </c>
      <c r="B46" s="10" t="s">
        <v>69</v>
      </c>
      <c r="C46" s="29" t="s">
        <v>30</v>
      </c>
      <c r="D46" s="29">
        <v>12</v>
      </c>
      <c r="E46" s="29">
        <v>48000</v>
      </c>
      <c r="F46" s="29">
        <f>D46*E46</f>
        <v>576000</v>
      </c>
      <c r="H46" s="34"/>
    </row>
    <row r="47" spans="1:8" ht="162">
      <c r="A47" s="29">
        <v>2</v>
      </c>
      <c r="B47" s="29" t="s">
        <v>70</v>
      </c>
      <c r="C47" s="29" t="s">
        <v>30</v>
      </c>
      <c r="D47" s="29">
        <v>230</v>
      </c>
      <c r="E47" s="29">
        <v>22680</v>
      </c>
      <c r="F47" s="29">
        <f t="shared" ref="F47:F54" si="2">D47*E47</f>
        <v>5216400</v>
      </c>
      <c r="H47" s="34"/>
    </row>
    <row r="48" spans="1:8" ht="97.2">
      <c r="A48" s="29">
        <v>3</v>
      </c>
      <c r="B48" s="29" t="s">
        <v>71</v>
      </c>
      <c r="C48" s="29" t="s">
        <v>30</v>
      </c>
      <c r="D48" s="29">
        <v>2</v>
      </c>
      <c r="E48" s="29">
        <v>178200</v>
      </c>
      <c r="F48" s="29">
        <f t="shared" si="2"/>
        <v>356400</v>
      </c>
      <c r="H48" s="34"/>
    </row>
    <row r="49" spans="1:8" ht="97.2">
      <c r="A49" s="29">
        <v>4</v>
      </c>
      <c r="B49" s="29" t="s">
        <v>72</v>
      </c>
      <c r="C49" s="29" t="s">
        <v>30</v>
      </c>
      <c r="D49" s="29">
        <v>2</v>
      </c>
      <c r="E49" s="29">
        <v>118800</v>
      </c>
      <c r="F49" s="29">
        <f t="shared" si="2"/>
        <v>237600</v>
      </c>
      <c r="H49" s="34"/>
    </row>
    <row r="50" spans="1:8" ht="129.6">
      <c r="A50" s="29">
        <v>5</v>
      </c>
      <c r="B50" s="29" t="s">
        <v>73</v>
      </c>
      <c r="C50" s="29" t="s">
        <v>30</v>
      </c>
      <c r="D50" s="29">
        <v>2</v>
      </c>
      <c r="E50" s="29">
        <v>1728000</v>
      </c>
      <c r="F50" s="29">
        <f t="shared" si="2"/>
        <v>3456000</v>
      </c>
      <c r="H50" s="34"/>
    </row>
    <row r="51" spans="1:8" ht="64.8">
      <c r="A51" s="29">
        <v>6</v>
      </c>
      <c r="B51" s="29" t="s">
        <v>74</v>
      </c>
      <c r="C51" s="29" t="s">
        <v>30</v>
      </c>
      <c r="D51" s="29">
        <v>2</v>
      </c>
      <c r="E51" s="29">
        <v>9600</v>
      </c>
      <c r="F51" s="29">
        <f t="shared" si="2"/>
        <v>19200</v>
      </c>
      <c r="H51" s="34"/>
    </row>
    <row r="52" spans="1:8" ht="48.6">
      <c r="A52" s="29">
        <v>7</v>
      </c>
      <c r="B52" s="29" t="s">
        <v>75</v>
      </c>
      <c r="C52" s="29" t="s">
        <v>30</v>
      </c>
      <c r="D52" s="29">
        <v>2</v>
      </c>
      <c r="E52" s="29">
        <v>1980</v>
      </c>
      <c r="F52" s="29">
        <f t="shared" si="2"/>
        <v>3960</v>
      </c>
      <c r="H52" s="34"/>
    </row>
    <row r="53" spans="1:8" ht="81">
      <c r="A53" s="29">
        <v>8</v>
      </c>
      <c r="B53" s="29" t="s">
        <v>76</v>
      </c>
      <c r="C53" s="29" t="s">
        <v>30</v>
      </c>
      <c r="D53" s="29">
        <v>1</v>
      </c>
      <c r="E53" s="29">
        <v>35400</v>
      </c>
      <c r="F53" s="29">
        <f t="shared" si="2"/>
        <v>35400</v>
      </c>
      <c r="H53" s="34"/>
    </row>
    <row r="54" spans="1:8" ht="97.2">
      <c r="A54" s="29">
        <v>9</v>
      </c>
      <c r="B54" s="29" t="s">
        <v>77</v>
      </c>
      <c r="C54" s="29" t="s">
        <v>30</v>
      </c>
      <c r="D54" s="29">
        <v>15</v>
      </c>
      <c r="E54" s="29">
        <v>5000</v>
      </c>
      <c r="F54" s="29">
        <f t="shared" si="2"/>
        <v>75000</v>
      </c>
      <c r="H54" s="34"/>
    </row>
    <row r="55" spans="1:8" ht="16.8">
      <c r="A55" s="43" t="s">
        <v>78</v>
      </c>
      <c r="B55" s="44"/>
      <c r="C55" s="44"/>
      <c r="D55" s="44"/>
      <c r="E55" s="45"/>
      <c r="F55" s="42">
        <f>SUM(F46:F54)</f>
        <v>9975960</v>
      </c>
      <c r="H55" s="34"/>
    </row>
    <row r="56" spans="1:8" ht="16.8">
      <c r="A56" s="43" t="s">
        <v>18</v>
      </c>
      <c r="B56" s="44"/>
      <c r="C56" s="44"/>
      <c r="D56" s="44"/>
      <c r="E56" s="45"/>
      <c r="F56" s="42">
        <f>F17+F44+F55</f>
        <v>17998410</v>
      </c>
      <c r="H56" s="34"/>
    </row>
    <row r="57" spans="1:8" ht="16.8">
      <c r="A57" s="43" t="s">
        <v>79</v>
      </c>
      <c r="B57" s="44"/>
      <c r="C57" s="44"/>
      <c r="D57" s="44"/>
      <c r="E57" s="45"/>
      <c r="F57" s="46">
        <f>F56*18%</f>
        <v>3239713.8</v>
      </c>
    </row>
    <row r="58" spans="1:8" ht="16.8">
      <c r="A58" s="43" t="s">
        <v>17</v>
      </c>
      <c r="B58" s="44"/>
      <c r="C58" s="44"/>
      <c r="D58" s="44"/>
      <c r="E58" s="45"/>
      <c r="F58" s="46">
        <f>F56+F57</f>
        <v>21238123.800000001</v>
      </c>
    </row>
  </sheetData>
  <mergeCells count="7">
    <mergeCell ref="A2:F2"/>
    <mergeCell ref="A55:E55"/>
    <mergeCell ref="A56:E56"/>
    <mergeCell ref="A58:E58"/>
    <mergeCell ref="A57:E57"/>
    <mergeCell ref="A17:E17"/>
    <mergeCell ref="A44:E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Sun Technologies 208</vt:lpstr>
      <vt:lpstr>Simple Computers 204</vt:lpstr>
      <vt:lpstr>Sun Technologies 301</vt:lpstr>
      <vt:lpstr>Simple Computers 300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JAIPRAKASH PEDNEKAR</cp:lastModifiedBy>
  <dcterms:created xsi:type="dcterms:W3CDTF">2015-06-05T18:17:20Z</dcterms:created>
  <dcterms:modified xsi:type="dcterms:W3CDTF">2022-11-12T05:58:06Z</dcterms:modified>
</cp:coreProperties>
</file>