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firstSheet="1" activeTab="4"/>
  </bookViews>
  <sheets>
    <sheet name="Sheet3" sheetId="3" state="hidden" r:id="rId1"/>
    <sheet name="Apr-22 to Jun-22" sheetId="16" r:id="rId2"/>
    <sheet name="Jul-22 to Sept-22" sheetId="17" r:id="rId3"/>
    <sheet name="Oct-22 to Dec-22" sheetId="18" r:id="rId4"/>
    <sheet name="Jan-23 to Mar-23" sheetId="1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8" i="19" l="1"/>
  <c r="G128" i="19"/>
  <c r="F128" i="19"/>
  <c r="E128" i="19"/>
  <c r="D128" i="19"/>
  <c r="H119" i="19"/>
  <c r="H120" i="19"/>
  <c r="G114" i="19"/>
  <c r="F114" i="19"/>
  <c r="E114" i="19"/>
  <c r="D114" i="19"/>
  <c r="H103" i="19"/>
  <c r="H113" i="19" l="1"/>
  <c r="H95" i="19"/>
  <c r="H112" i="19"/>
  <c r="H90" i="19"/>
  <c r="H108" i="19"/>
  <c r="H88" i="19"/>
  <c r="H124" i="19" l="1"/>
  <c r="H125" i="19"/>
  <c r="H126" i="19"/>
  <c r="H127" i="19"/>
  <c r="G139" i="19"/>
  <c r="F139" i="19"/>
  <c r="E139" i="19"/>
  <c r="D139" i="19"/>
  <c r="H138" i="19"/>
  <c r="H132" i="19"/>
  <c r="H133" i="19"/>
  <c r="H134" i="19"/>
  <c r="H135" i="19"/>
  <c r="H136" i="19"/>
  <c r="H137" i="19"/>
  <c r="H131" i="19"/>
  <c r="H139" i="19" l="1"/>
  <c r="H104" i="19"/>
  <c r="H97" i="19"/>
  <c r="H96" i="19"/>
  <c r="G81" i="19"/>
  <c r="F81" i="19"/>
  <c r="E81" i="19"/>
  <c r="D81" i="19"/>
  <c r="H105" i="19" l="1"/>
  <c r="H111" i="19"/>
  <c r="H121" i="19"/>
  <c r="H122" i="19"/>
  <c r="H123" i="19"/>
  <c r="H79" i="19" l="1"/>
  <c r="H80" i="19"/>
  <c r="H110" i="19" l="1"/>
  <c r="H77" i="19" l="1"/>
  <c r="H78" i="19"/>
  <c r="G68" i="19" l="1"/>
  <c r="F68" i="19"/>
  <c r="E68" i="19"/>
  <c r="D68" i="19"/>
  <c r="H35" i="19"/>
  <c r="H30" i="19" l="1"/>
  <c r="H66" i="19"/>
  <c r="H28" i="19"/>
  <c r="H22" i="19"/>
  <c r="H39" i="19"/>
  <c r="H58" i="19" l="1"/>
  <c r="H44" i="19"/>
  <c r="H21" i="19"/>
  <c r="H65" i="19"/>
  <c r="H45" i="19"/>
  <c r="H46" i="19"/>
  <c r="H38" i="19"/>
  <c r="H24" i="19" l="1"/>
  <c r="H67" i="19" l="1"/>
  <c r="H86" i="19"/>
  <c r="H85" i="19" l="1"/>
  <c r="H87" i="19"/>
  <c r="H89" i="19"/>
  <c r="H91" i="19"/>
  <c r="H92" i="19"/>
  <c r="H93" i="19"/>
  <c r="H100" i="19"/>
  <c r="H101" i="19"/>
  <c r="H84" i="19"/>
  <c r="H74" i="19"/>
  <c r="H75" i="19"/>
  <c r="H76" i="19"/>
  <c r="H73" i="19"/>
  <c r="H114" i="19" l="1"/>
  <c r="H81" i="19"/>
  <c r="G17" i="19"/>
  <c r="F17" i="19"/>
  <c r="E17" i="19"/>
  <c r="D17" i="19"/>
  <c r="H15" i="19" l="1"/>
  <c r="H16" i="19"/>
  <c r="H51" i="19" l="1"/>
  <c r="H55" i="19"/>
  <c r="H56" i="19" l="1"/>
  <c r="H57" i="19"/>
  <c r="H59" i="19"/>
  <c r="H64" i="19"/>
  <c r="H54" i="19"/>
  <c r="H13" i="19" l="1"/>
  <c r="H14" i="19"/>
  <c r="H50" i="19" l="1"/>
  <c r="H52" i="19"/>
  <c r="H40" i="19" l="1"/>
  <c r="H42" i="19"/>
  <c r="H43" i="19"/>
  <c r="H47" i="19"/>
  <c r="H49" i="19"/>
  <c r="H36" i="19"/>
  <c r="H111" i="18" l="1"/>
  <c r="G111" i="18"/>
  <c r="F111" i="18"/>
  <c r="E111" i="18"/>
  <c r="D111" i="18"/>
  <c r="H110" i="18"/>
  <c r="H23" i="19" l="1"/>
  <c r="H25" i="19"/>
  <c r="H27" i="19"/>
  <c r="H26" i="19"/>
  <c r="H29" i="19"/>
  <c r="H31" i="19"/>
  <c r="H32" i="19"/>
  <c r="H33" i="19"/>
  <c r="H34" i="19"/>
  <c r="H20" i="19"/>
  <c r="H68" i="19" l="1"/>
  <c r="H103" i="18"/>
  <c r="H11" i="19" l="1"/>
  <c r="H12" i="19"/>
  <c r="H141" i="19" l="1"/>
  <c r="H10" i="19" l="1"/>
  <c r="H9" i="19"/>
  <c r="H7" i="19" l="1"/>
  <c r="H143" i="19"/>
  <c r="H8" i="19"/>
  <c r="H17" i="19" l="1"/>
  <c r="G82" i="18"/>
  <c r="F82" i="18"/>
  <c r="D82" i="18"/>
  <c r="H106" i="18"/>
  <c r="H102" i="18"/>
  <c r="H108" i="18" l="1"/>
  <c r="H104" i="18"/>
  <c r="H93" i="18" l="1"/>
  <c r="H80" i="18" l="1"/>
  <c r="H81" i="18"/>
  <c r="H88" i="18" l="1"/>
  <c r="H92" i="18"/>
  <c r="H94" i="18"/>
  <c r="H96" i="18"/>
  <c r="H95" i="18"/>
  <c r="E82" i="18" l="1"/>
  <c r="H86" i="18" l="1"/>
  <c r="H77" i="18" l="1"/>
  <c r="H78" i="18"/>
  <c r="H79" i="18"/>
  <c r="H76" i="18"/>
  <c r="H82" i="18" s="1"/>
  <c r="G71" i="18" l="1"/>
  <c r="F71" i="18"/>
  <c r="E71" i="18"/>
  <c r="D71" i="18"/>
  <c r="H70" i="18"/>
  <c r="H69" i="18"/>
  <c r="H68" i="18"/>
  <c r="H62" i="18"/>
  <c r="G40" i="18" l="1"/>
  <c r="F40" i="18"/>
  <c r="D40" i="18"/>
  <c r="H51" i="18" l="1"/>
  <c r="E40" i="18" l="1"/>
  <c r="H38" i="18"/>
  <c r="H39" i="18"/>
  <c r="H66" i="18" l="1"/>
  <c r="H61" i="18"/>
  <c r="H64" i="18"/>
  <c r="H59" i="18"/>
  <c r="G30" i="18" l="1"/>
  <c r="F30" i="18"/>
  <c r="E30" i="18"/>
  <c r="D30" i="18"/>
  <c r="H28" i="18"/>
  <c r="H16" i="18"/>
  <c r="H24" i="18"/>
  <c r="H56" i="18"/>
  <c r="H57" i="18"/>
  <c r="H44" i="18" l="1"/>
  <c r="H36" i="18" l="1"/>
  <c r="H37" i="18"/>
  <c r="H35" i="18"/>
  <c r="H48" i="18"/>
  <c r="H49" i="18"/>
  <c r="H50" i="18"/>
  <c r="H52" i="18"/>
  <c r="H53" i="18"/>
  <c r="H54" i="18"/>
  <c r="H55" i="18"/>
  <c r="H29" i="18"/>
  <c r="H71" i="18" l="1"/>
  <c r="H40" i="18"/>
  <c r="H5" i="18"/>
  <c r="H6" i="18"/>
  <c r="H14" i="18" l="1"/>
  <c r="H13" i="18"/>
  <c r="H21" i="18"/>
  <c r="H26" i="18"/>
  <c r="H27" i="18"/>
  <c r="H23" i="18"/>
  <c r="H25" i="18"/>
  <c r="H18" i="18"/>
  <c r="H19" i="18"/>
  <c r="H17" i="18"/>
  <c r="H20" i="18"/>
  <c r="G8" i="18"/>
  <c r="F8" i="18"/>
  <c r="E8" i="18"/>
  <c r="D8" i="18"/>
  <c r="H114" i="18"/>
  <c r="H94" i="17" l="1"/>
  <c r="G94" i="17"/>
  <c r="F94" i="17"/>
  <c r="E94" i="17"/>
  <c r="D94" i="17"/>
  <c r="H93" i="17"/>
  <c r="H82" i="17"/>
  <c r="H7" i="18" l="1"/>
  <c r="H91" i="17" l="1"/>
  <c r="H81" i="17"/>
  <c r="H12" i="18"/>
  <c r="H15" i="18"/>
  <c r="H11" i="18"/>
  <c r="H30" i="18" l="1"/>
  <c r="H8" i="18"/>
  <c r="H92" i="17"/>
  <c r="H88" i="17" l="1"/>
  <c r="H86" i="17"/>
  <c r="H83" i="17" l="1"/>
  <c r="H79" i="17"/>
  <c r="D73" i="17" l="1"/>
  <c r="G65" i="17" l="1"/>
  <c r="F65" i="17"/>
  <c r="E65" i="17"/>
  <c r="D65" i="17"/>
  <c r="H59" i="17"/>
  <c r="H54" i="17"/>
  <c r="G73" i="17" l="1"/>
  <c r="F73" i="17"/>
  <c r="E73" i="17"/>
  <c r="H77" i="17"/>
  <c r="H87" i="17"/>
  <c r="H89" i="17"/>
  <c r="H90" i="17"/>
  <c r="H71" i="17"/>
  <c r="G14" i="17"/>
  <c r="F14" i="17"/>
  <c r="E14" i="17"/>
  <c r="D14" i="17"/>
  <c r="H57" i="17"/>
  <c r="H58" i="17"/>
  <c r="H46" i="17"/>
  <c r="H73" i="17" l="1"/>
  <c r="H64" i="17"/>
  <c r="G39" i="17" l="1"/>
  <c r="F39" i="17"/>
  <c r="E39" i="17"/>
  <c r="D39" i="17"/>
  <c r="H60" i="17" l="1"/>
  <c r="H61" i="17"/>
  <c r="H37" i="17" l="1"/>
  <c r="H38" i="17"/>
  <c r="H36" i="17" l="1"/>
  <c r="H63" i="17"/>
  <c r="H62" i="17" l="1"/>
  <c r="H51" i="17" l="1"/>
  <c r="H52" i="17"/>
  <c r="G29" i="17" l="1"/>
  <c r="F29" i="17"/>
  <c r="E29" i="17"/>
  <c r="D29" i="17"/>
  <c r="H49" i="17"/>
  <c r="H44" i="17"/>
  <c r="H45" i="17"/>
  <c r="H35" i="17"/>
  <c r="H34" i="17"/>
  <c r="H48" i="17"/>
  <c r="H47" i="17"/>
  <c r="H39" i="17" l="1"/>
  <c r="H23" i="17"/>
  <c r="H43" i="17"/>
  <c r="H50" i="17"/>
  <c r="H53" i="17"/>
  <c r="H55" i="17"/>
  <c r="H56" i="17"/>
  <c r="H42" i="17"/>
  <c r="H65" i="17" s="1"/>
  <c r="H26" i="17" l="1"/>
  <c r="H13" i="17" l="1"/>
  <c r="H25" i="17"/>
  <c r="H27" i="17"/>
  <c r="H20" i="17" l="1"/>
  <c r="H12" i="17"/>
  <c r="H11" i="17" l="1"/>
  <c r="H8" i="17" l="1"/>
  <c r="H9" i="17"/>
  <c r="H10" i="17"/>
  <c r="H7" i="17"/>
  <c r="G98" i="16" l="1"/>
  <c r="F98" i="16"/>
  <c r="H96" i="16"/>
  <c r="H6" i="17"/>
  <c r="H18" i="17"/>
  <c r="H19" i="17"/>
  <c r="H21" i="17"/>
  <c r="H22" i="17"/>
  <c r="H24" i="17"/>
  <c r="H28" i="17"/>
  <c r="H17" i="17"/>
  <c r="H5" i="17"/>
  <c r="H14" i="17" s="1"/>
  <c r="E98" i="16"/>
  <c r="D98" i="16"/>
  <c r="H95" i="16"/>
  <c r="H94" i="16"/>
  <c r="H97" i="16"/>
  <c r="H29" i="17" l="1"/>
  <c r="H87" i="16"/>
  <c r="H91" i="16"/>
  <c r="H92" i="16"/>
  <c r="H93" i="16"/>
  <c r="H76" i="16"/>
  <c r="G72" i="16"/>
  <c r="F72" i="16"/>
  <c r="E72" i="16"/>
  <c r="D72" i="16"/>
  <c r="H70" i="16"/>
  <c r="H71" i="16"/>
  <c r="H86" i="16"/>
  <c r="H88" i="16"/>
  <c r="H89" i="16"/>
  <c r="H90" i="16"/>
  <c r="H85" i="16"/>
  <c r="H83" i="16" l="1"/>
  <c r="H84" i="16"/>
  <c r="G59" i="16"/>
  <c r="F59" i="16"/>
  <c r="E59" i="16"/>
  <c r="D59" i="16"/>
  <c r="H42" i="16"/>
  <c r="H57" i="16"/>
  <c r="H40" i="16"/>
  <c r="G33" i="16"/>
  <c r="F33" i="16"/>
  <c r="E33" i="16"/>
  <c r="D33" i="16"/>
  <c r="H82" i="16"/>
  <c r="H68" i="16" l="1"/>
  <c r="H69" i="16"/>
  <c r="H67" i="16"/>
  <c r="H81" i="16"/>
  <c r="H77" i="16" l="1"/>
  <c r="H78" i="16"/>
  <c r="H79" i="16"/>
  <c r="H80" i="16"/>
  <c r="H75" i="16"/>
  <c r="H98" i="16" s="1"/>
  <c r="H65" i="16" l="1"/>
  <c r="H64" i="16"/>
  <c r="H66" i="16"/>
  <c r="H56" i="16"/>
  <c r="H58" i="16"/>
  <c r="H55" i="16"/>
  <c r="H54" i="16"/>
  <c r="H52" i="16"/>
  <c r="H53" i="16"/>
  <c r="H31" i="16"/>
  <c r="H30" i="16"/>
  <c r="H32" i="16"/>
  <c r="E22" i="16"/>
  <c r="D22" i="16"/>
  <c r="G12" i="16"/>
  <c r="F12" i="16"/>
  <c r="D12" i="16"/>
  <c r="H46" i="16"/>
  <c r="H39" i="16"/>
  <c r="H48" i="16"/>
  <c r="H49" i="16"/>
  <c r="H44" i="16"/>
  <c r="H45" i="16"/>
  <c r="H41" i="16"/>
  <c r="F22" i="16"/>
  <c r="G22" i="16"/>
  <c r="H21" i="16"/>
  <c r="H51" i="16"/>
  <c r="H72" i="16" l="1"/>
  <c r="H28" i="16"/>
  <c r="H29" i="16"/>
  <c r="H27" i="16"/>
  <c r="H33" i="16" s="1"/>
  <c r="H37" i="16"/>
  <c r="H38" i="16"/>
  <c r="H43" i="16"/>
  <c r="H47" i="16"/>
  <c r="H50" i="16"/>
  <c r="H36" i="16"/>
  <c r="H59" i="16" s="1"/>
  <c r="E12" i="16"/>
  <c r="H9" i="16"/>
  <c r="H7" i="16" l="1"/>
  <c r="H8" i="16"/>
  <c r="H16" i="16"/>
  <c r="H20" i="16"/>
  <c r="H19" i="16"/>
  <c r="H11" i="16"/>
  <c r="H10" i="16"/>
  <c r="H6" i="16" l="1"/>
  <c r="H5" i="16"/>
  <c r="H12" i="16" s="1"/>
  <c r="H15" i="16"/>
  <c r="H22" i="16" l="1"/>
  <c r="E26" i="3" l="1"/>
  <c r="D28" i="3"/>
  <c r="E28" i="3"/>
  <c r="F28" i="3"/>
  <c r="G28" i="3"/>
  <c r="D29" i="3"/>
  <c r="E29" i="3"/>
  <c r="F29" i="3"/>
  <c r="G29" i="3"/>
  <c r="D30" i="3"/>
  <c r="E30" i="3"/>
  <c r="F30" i="3"/>
  <c r="G30" i="3"/>
  <c r="E48" i="3"/>
  <c r="G48" i="3"/>
  <c r="J48" i="3"/>
  <c r="L48" i="3"/>
  <c r="M48" i="3"/>
  <c r="N48" i="3"/>
  <c r="O48" i="3"/>
  <c r="P48" i="3"/>
  <c r="Q48" i="3"/>
  <c r="R48" i="3"/>
  <c r="D48" i="3"/>
  <c r="K40" i="3"/>
  <c r="K42" i="3" s="1"/>
  <c r="K43" i="3" s="1"/>
  <c r="K44" i="3" s="1"/>
  <c r="F40" i="3"/>
  <c r="F48" i="3" s="1"/>
  <c r="H40" i="3"/>
  <c r="H42" i="3" s="1"/>
  <c r="D42" i="3"/>
  <c r="D49" i="3" s="1"/>
  <c r="E42" i="3"/>
  <c r="E43" i="3" s="1"/>
  <c r="E44" i="3" s="1"/>
  <c r="F42" i="3"/>
  <c r="F43" i="3" s="1"/>
  <c r="F44" i="3" s="1"/>
  <c r="G42" i="3"/>
  <c r="G43" i="3" s="1"/>
  <c r="G44" i="3" s="1"/>
  <c r="D43" i="3"/>
  <c r="D44" i="3"/>
  <c r="D51" i="3" s="1"/>
  <c r="I42" i="3"/>
  <c r="J42" i="3"/>
  <c r="J43" i="3" s="1"/>
  <c r="L42" i="3"/>
  <c r="M42" i="3"/>
  <c r="M43" i="3" s="1"/>
  <c r="N42" i="3"/>
  <c r="N43" i="3" s="1"/>
  <c r="N44" i="3" s="1"/>
  <c r="O42" i="3"/>
  <c r="P42" i="3"/>
  <c r="Q42" i="3"/>
  <c r="R42" i="3"/>
  <c r="I43" i="3"/>
  <c r="L43" i="3"/>
  <c r="O43" i="3"/>
  <c r="P43" i="3"/>
  <c r="Q43" i="3"/>
  <c r="R43" i="3"/>
  <c r="I44" i="3"/>
  <c r="L44" i="3"/>
  <c r="O44" i="3"/>
  <c r="P44" i="3"/>
  <c r="Q44" i="3"/>
  <c r="R44" i="3"/>
  <c r="F35" i="3"/>
  <c r="G35" i="3"/>
  <c r="G36" i="3" s="1"/>
  <c r="G37" i="3" s="1"/>
  <c r="H35" i="3"/>
  <c r="I35" i="3"/>
  <c r="J35" i="3"/>
  <c r="K35" i="3"/>
  <c r="L35" i="3"/>
  <c r="M35" i="3"/>
  <c r="M36" i="3" s="1"/>
  <c r="M37" i="3" s="1"/>
  <c r="N35" i="3"/>
  <c r="O35" i="3"/>
  <c r="P35" i="3"/>
  <c r="Q35" i="3"/>
  <c r="Q36" i="3" s="1"/>
  <c r="Q37" i="3" s="1"/>
  <c r="R35" i="3"/>
  <c r="E35" i="3"/>
  <c r="I28" i="3"/>
  <c r="J28" i="3"/>
  <c r="J29" i="3" s="1"/>
  <c r="K28" i="3"/>
  <c r="L28" i="3"/>
  <c r="M28" i="3"/>
  <c r="N28" i="3"/>
  <c r="N29" i="3" s="1"/>
  <c r="O28" i="3"/>
  <c r="P28" i="3"/>
  <c r="P29" i="3" s="1"/>
  <c r="Q28" i="3"/>
  <c r="R28" i="3"/>
  <c r="R29" i="3" s="1"/>
  <c r="H28" i="3"/>
  <c r="H29" i="3" s="1"/>
  <c r="Q49" i="3" l="1"/>
  <c r="O49" i="3"/>
  <c r="M49" i="3"/>
  <c r="K49" i="3"/>
  <c r="I49" i="3"/>
  <c r="P49" i="3"/>
  <c r="L49" i="3"/>
  <c r="G49" i="3"/>
  <c r="P30" i="3"/>
  <c r="P51" i="3" s="1"/>
  <c r="G51" i="3"/>
  <c r="G50" i="3"/>
  <c r="H30" i="3"/>
  <c r="Q29" i="3"/>
  <c r="O29" i="3"/>
  <c r="M29" i="3"/>
  <c r="K29" i="3"/>
  <c r="K30" i="3" s="1"/>
  <c r="K51" i="3" s="1"/>
  <c r="I29" i="3"/>
  <c r="R49" i="3"/>
  <c r="N49" i="3"/>
  <c r="J49" i="3"/>
  <c r="H49" i="3"/>
  <c r="R30" i="3"/>
  <c r="N30" i="3"/>
  <c r="J30" i="3"/>
  <c r="L29" i="3"/>
  <c r="E49" i="3"/>
  <c r="R36" i="3"/>
  <c r="R50" i="3" s="1"/>
  <c r="N36" i="3"/>
  <c r="N50" i="3" s="1"/>
  <c r="J36" i="3"/>
  <c r="J50" i="3" s="1"/>
  <c r="M44" i="3"/>
  <c r="J44" i="3"/>
  <c r="K48" i="3"/>
  <c r="H48" i="3"/>
  <c r="D50" i="3"/>
  <c r="F49" i="3"/>
  <c r="E36" i="3"/>
  <c r="E50" i="3" s="1"/>
  <c r="H43" i="3"/>
  <c r="H44" i="3" s="1"/>
  <c r="P36" i="3"/>
  <c r="P37" i="3" s="1"/>
  <c r="O36" i="3"/>
  <c r="O37" i="3" s="1"/>
  <c r="K36" i="3"/>
  <c r="K37" i="3" s="1"/>
  <c r="I36" i="3"/>
  <c r="I37" i="3" s="1"/>
  <c r="H36" i="3"/>
  <c r="H37" i="3" s="1"/>
  <c r="L36" i="3"/>
  <c r="L37" i="3" s="1"/>
  <c r="F36" i="3"/>
  <c r="R37" i="3" l="1"/>
  <c r="R51" i="3"/>
  <c r="J37" i="3"/>
  <c r="J51" i="3" s="1"/>
  <c r="I50" i="3"/>
  <c r="M30" i="3"/>
  <c r="M51" i="3" s="1"/>
  <c r="M50" i="3"/>
  <c r="Q30" i="3"/>
  <c r="Q51" i="3" s="1"/>
  <c r="Q50" i="3"/>
  <c r="F37" i="3"/>
  <c r="F51" i="3" s="1"/>
  <c r="F50" i="3"/>
  <c r="E37" i="3"/>
  <c r="E51" i="3" s="1"/>
  <c r="L50" i="3"/>
  <c r="L30" i="3"/>
  <c r="L51" i="3" s="1"/>
  <c r="K50" i="3"/>
  <c r="O30" i="3"/>
  <c r="O51" i="3" s="1"/>
  <c r="O50" i="3"/>
  <c r="I30" i="3"/>
  <c r="I51" i="3" s="1"/>
  <c r="H51" i="3"/>
  <c r="N37" i="3"/>
  <c r="N51" i="3" s="1"/>
  <c r="H50" i="3"/>
  <c r="P50" i="3"/>
</calcChain>
</file>

<file path=xl/sharedStrings.xml><?xml version="1.0" encoding="utf-8"?>
<sst xmlns="http://schemas.openxmlformats.org/spreadsheetml/2006/main" count="1262" uniqueCount="597">
  <si>
    <t>Taxable</t>
  </si>
  <si>
    <t>Input IGST</t>
  </si>
  <si>
    <t>CGST</t>
  </si>
  <si>
    <t>SGST</t>
  </si>
  <si>
    <t>Invoice</t>
  </si>
  <si>
    <t>Total</t>
  </si>
  <si>
    <t>Qty</t>
  </si>
  <si>
    <t>Rate</t>
  </si>
  <si>
    <t>Part No.</t>
  </si>
  <si>
    <t>GST</t>
  </si>
  <si>
    <t>bill no-</t>
  </si>
  <si>
    <t>PUTZMEISTER</t>
  </si>
  <si>
    <t>FROM NOV-18 TO MARCH-19</t>
  </si>
  <si>
    <t>OCT</t>
  </si>
  <si>
    <t>NOV</t>
  </si>
  <si>
    <t>DEC</t>
  </si>
  <si>
    <t>JAN</t>
  </si>
  <si>
    <t>FEB</t>
  </si>
  <si>
    <t>MARCH</t>
  </si>
  <si>
    <t>QTY</t>
  </si>
  <si>
    <t>NET TOTAL</t>
  </si>
  <si>
    <t>GROSS TOTAL</t>
  </si>
  <si>
    <t>`</t>
  </si>
  <si>
    <t>MAY</t>
  </si>
  <si>
    <t>APRIL</t>
  </si>
  <si>
    <t>JUNE</t>
  </si>
  <si>
    <t>output IGST</t>
  </si>
  <si>
    <t>JULY</t>
  </si>
  <si>
    <t>DATE</t>
  </si>
  <si>
    <t>PARTY</t>
  </si>
  <si>
    <t>AUGUST</t>
  </si>
  <si>
    <t>GST NO</t>
  </si>
  <si>
    <t>TOTAL INVOICE  AMOUNT</t>
  </si>
  <si>
    <t>CESS</t>
  </si>
  <si>
    <t>SEPTEMBER</t>
  </si>
  <si>
    <t>TOTAL</t>
  </si>
  <si>
    <t>Invoice No</t>
  </si>
  <si>
    <t>Sales</t>
  </si>
  <si>
    <t>Purchase</t>
  </si>
  <si>
    <t>JANUARY</t>
  </si>
  <si>
    <t>FEBRUARY</t>
  </si>
  <si>
    <t>OCTOBER</t>
  </si>
  <si>
    <t>DECEMBER</t>
  </si>
  <si>
    <t>NOVEMBER</t>
  </si>
  <si>
    <t xml:space="preserve">  </t>
  </si>
  <si>
    <t>Namrata Rubber Product</t>
  </si>
  <si>
    <t>8/22-3</t>
  </si>
  <si>
    <t>27ACUPN7499L1ZA</t>
  </si>
  <si>
    <t>Putzmeister Concrete Machines Pvt Ltd</t>
  </si>
  <si>
    <t>b22-23MQ101</t>
  </si>
  <si>
    <t>b22-23MQ102</t>
  </si>
  <si>
    <t>Putzmeister Concrete Machines Pvt. Ltd.</t>
  </si>
  <si>
    <t>b21-22MQ412</t>
  </si>
  <si>
    <t>b21-22MQ413</t>
  </si>
  <si>
    <t>445/21-22</t>
  </si>
  <si>
    <t>Collective Trade Links PVT LTd</t>
  </si>
  <si>
    <t>I-C-1-22-434902</t>
  </si>
  <si>
    <t>24AACCC4813C1ZB</t>
  </si>
  <si>
    <t>I-C-1-22-434981</t>
  </si>
  <si>
    <t>1222-23</t>
  </si>
  <si>
    <t>Repute Traders</t>
  </si>
  <si>
    <t>008</t>
  </si>
  <si>
    <t>27AANPS748F1Z2</t>
  </si>
  <si>
    <t>b22-23MQ104</t>
  </si>
  <si>
    <t>b22-23MQ105</t>
  </si>
  <si>
    <t>b22-23MQ106</t>
  </si>
  <si>
    <t>38/22-23</t>
  </si>
  <si>
    <t>A K Traders</t>
  </si>
  <si>
    <t>30ABJPV6558N1ZY</t>
  </si>
  <si>
    <t>Power Point</t>
  </si>
  <si>
    <t>PP/PNJ-503</t>
  </si>
  <si>
    <t>30ABZPN3629E1ZJ</t>
  </si>
  <si>
    <t>b22-23MQ107</t>
  </si>
  <si>
    <t>b22-23MQ108</t>
  </si>
  <si>
    <t>b22-23MQ109</t>
  </si>
  <si>
    <t>V M Traders</t>
  </si>
  <si>
    <t>27AAFPP8584R1ZJ</t>
  </si>
  <si>
    <t>VM/1616/22-23</t>
  </si>
  <si>
    <t>VM/1720/22-23</t>
  </si>
  <si>
    <t>53/22-23</t>
  </si>
  <si>
    <t>55/23-23</t>
  </si>
  <si>
    <t>Central Bank of India</t>
  </si>
  <si>
    <t>30AAACC2498P4ZD</t>
  </si>
  <si>
    <t>23301C0000000018</t>
  </si>
  <si>
    <t>Collective Trade Links Pvt Ltd</t>
  </si>
  <si>
    <t>I-C-1-22-440440</t>
  </si>
  <si>
    <t>Tech Connect Retail Private Limited</t>
  </si>
  <si>
    <t>06AAICA4872D1ZS</t>
  </si>
  <si>
    <t>FAC7XD2300211082</t>
  </si>
  <si>
    <t>FAH7YQ2300621455</t>
  </si>
  <si>
    <t>TECH CONNECT RETAIL PRIVATE LIMITED</t>
  </si>
  <si>
    <t>27AAICA4872D1ZO</t>
  </si>
  <si>
    <t>FAEVJG2300256606</t>
  </si>
  <si>
    <t>BHUMIKA HIGHSTREET INDIA PRIVATE LIMITED</t>
  </si>
  <si>
    <t>27AAICB4842N1Z8</t>
  </si>
  <si>
    <t>FAJH742300045153</t>
  </si>
  <si>
    <t>RK WORLDINFOCOM PRIVATE LIMITED</t>
  </si>
  <si>
    <t>29AAECR0564M2ZY</t>
  </si>
  <si>
    <t>BLR7-178152</t>
  </si>
  <si>
    <t>29AAICA4872D1ZK</t>
  </si>
  <si>
    <t>FAH9EC2300006117</t>
  </si>
  <si>
    <t>b22-23MQ110</t>
  </si>
  <si>
    <t>b22-23MQ111</t>
  </si>
  <si>
    <t>b22-23MQ112</t>
  </si>
  <si>
    <t>Shree Laxmi Lighting Hub</t>
  </si>
  <si>
    <t>SLH/405</t>
  </si>
  <si>
    <t>30AEAFS6324R1ZT</t>
  </si>
  <si>
    <t>Bharat Hardware &amp; Co.</t>
  </si>
  <si>
    <t>30DPEPS8959G1ZM</t>
  </si>
  <si>
    <t>Sanyo &amp; Sanyo</t>
  </si>
  <si>
    <t>30AAYFS1024J1Z6</t>
  </si>
  <si>
    <t>Jay Laxmi Electric Company</t>
  </si>
  <si>
    <t>JLE/22-23/574</t>
  </si>
  <si>
    <t>30CBVPS1388F1ZA</t>
  </si>
  <si>
    <t>Bits &amp; Bytes Technologies</t>
  </si>
  <si>
    <t>B&amp;B/22-23/075</t>
  </si>
  <si>
    <t>30AAUFB6451C1ZP</t>
  </si>
  <si>
    <t>IDS Technology</t>
  </si>
  <si>
    <t>b22-23MQ113</t>
  </si>
  <si>
    <t>b22-23MQ114</t>
  </si>
  <si>
    <t>b22-23MQ115</t>
  </si>
  <si>
    <t>29AACCI4824K1ZB</t>
  </si>
  <si>
    <t>I-C-1-22-440810</t>
  </si>
  <si>
    <t>Sanyo and Sanyo</t>
  </si>
  <si>
    <t>Om Packing &amp; Polymer</t>
  </si>
  <si>
    <t>2022-23/241</t>
  </si>
  <si>
    <t>27AAEFO1482E1ZE</t>
  </si>
  <si>
    <t>Swastik Industrial Works</t>
  </si>
  <si>
    <t>OS/02215/22-23</t>
  </si>
  <si>
    <t>27ABSFS0462R1Z9</t>
  </si>
  <si>
    <t>85/22-23</t>
  </si>
  <si>
    <t>b22-23MQ116</t>
  </si>
  <si>
    <t>b22-23MQ117</t>
  </si>
  <si>
    <t>b22-23MQ118</t>
  </si>
  <si>
    <t>I-C-1-22-440923</t>
  </si>
  <si>
    <t>I-C-1-22-440929</t>
  </si>
  <si>
    <t>JASWANT HANDLOOM AND HANDICRAFTS</t>
  </si>
  <si>
    <t>06ABHPN9995P1ZG</t>
  </si>
  <si>
    <t>IN-2252</t>
  </si>
  <si>
    <t>Parul Corporation</t>
  </si>
  <si>
    <t>I-C-1-22-440971</t>
  </si>
  <si>
    <t>104/22-23</t>
  </si>
  <si>
    <t>Print House</t>
  </si>
  <si>
    <t>2022-23/3263</t>
  </si>
  <si>
    <t>30AGKPP2021J1ZR</t>
  </si>
  <si>
    <t>Gopal Electricals</t>
  </si>
  <si>
    <t>30EMWPP3588L1Z4</t>
  </si>
  <si>
    <t>Ingram Micro India Private Limited</t>
  </si>
  <si>
    <t>46ID2200769613</t>
  </si>
  <si>
    <t>30AABCT1296R1Z0</t>
  </si>
  <si>
    <t>Create</t>
  </si>
  <si>
    <t>30AAWPF7103R2ZB</t>
  </si>
  <si>
    <t>Max International</t>
  </si>
  <si>
    <t>330/2022-2023</t>
  </si>
  <si>
    <t>27AFPPA1991L1Z1</t>
  </si>
  <si>
    <t>b22-23MQ119</t>
  </si>
  <si>
    <t>b22-23MQ120</t>
  </si>
  <si>
    <t>TATA PLAY LIMITED</t>
  </si>
  <si>
    <t>30AAGCS9294M1ZS</t>
  </si>
  <si>
    <t>GA0000877299</t>
  </si>
  <si>
    <t>Kirit Enterprise</t>
  </si>
  <si>
    <t>IN-2345</t>
  </si>
  <si>
    <t>27FQNPP0369H1ZB</t>
  </si>
  <si>
    <t>Hatley Technologies</t>
  </si>
  <si>
    <t>PNJ/22-23/0556</t>
  </si>
  <si>
    <t>30AAFFH4689F1ZG</t>
  </si>
  <si>
    <t>Yashi Enterprises</t>
  </si>
  <si>
    <t>IN-2239</t>
  </si>
  <si>
    <t>07BHBPJ1400N1ZN</t>
  </si>
  <si>
    <t>I-C-1-22-441085</t>
  </si>
  <si>
    <t>I005GCI202200190</t>
  </si>
  <si>
    <t>29AAECK2440D1ZU</t>
  </si>
  <si>
    <t>120/22-23</t>
  </si>
  <si>
    <t>PNJ/22-23/0568</t>
  </si>
  <si>
    <t>2022-23/3694</t>
  </si>
  <si>
    <t>b22-23MQ201</t>
  </si>
  <si>
    <t>b22-23MQ202</t>
  </si>
  <si>
    <t>ETHERNETXPRESS INDIA PRIVATE LIMITED</t>
  </si>
  <si>
    <t>30AADCE0789L1ZL</t>
  </si>
  <si>
    <t>EXPL-46298</t>
  </si>
  <si>
    <t>RESIDEO INTERNATIONAL (INDIA) PRIVATE LIMITED</t>
  </si>
  <si>
    <t>29/6/2022</t>
  </si>
  <si>
    <t>28/6/2022</t>
  </si>
  <si>
    <t>MCH Delivery Management LLP</t>
  </si>
  <si>
    <t>b22-23MQ203</t>
  </si>
  <si>
    <t>30ABPFM3600E1ZS</t>
  </si>
  <si>
    <t>H Candolkar</t>
  </si>
  <si>
    <t>b22-23MQ204</t>
  </si>
  <si>
    <t>b22-23MQ205</t>
  </si>
  <si>
    <t>b22-23MQ206</t>
  </si>
  <si>
    <t>20/6/2022</t>
  </si>
  <si>
    <t>I005GI202200203</t>
  </si>
  <si>
    <t>403/2022-2023</t>
  </si>
  <si>
    <t>135/22-23</t>
  </si>
  <si>
    <t>I005GI202200211</t>
  </si>
  <si>
    <t>14/7/2022</t>
  </si>
  <si>
    <t>b22-23MQ207</t>
  </si>
  <si>
    <t>17/7/2022</t>
  </si>
  <si>
    <t>Alegra Communication Pvt Ltd</t>
  </si>
  <si>
    <t>AJ206013</t>
  </si>
  <si>
    <t>30AANCA4942M1ZI</t>
  </si>
  <si>
    <t>30AACFH7950G1ZN</t>
  </si>
  <si>
    <t>M/s CONSULTING ROOMS PRIVATE LIMITED</t>
  </si>
  <si>
    <t>27AAGCC4236P1Z9</t>
  </si>
  <si>
    <t>FAEYOB2300000168</t>
  </si>
  <si>
    <t>27/7/2022</t>
  </si>
  <si>
    <t>COCOBLU RETAIL LIMITED</t>
  </si>
  <si>
    <t>29AAJCC8517E1ZH</t>
  </si>
  <si>
    <t>BLR8-1266244</t>
  </si>
  <si>
    <t>21/7/2022</t>
  </si>
  <si>
    <t>Netsol</t>
  </si>
  <si>
    <t>NSP/2223/773</t>
  </si>
  <si>
    <t>30BBFPS7815A1Z1</t>
  </si>
  <si>
    <t>Lohani Foods</t>
  </si>
  <si>
    <t>b22-23MQ208</t>
  </si>
  <si>
    <t>30AFUPL2969N1ZQ</t>
  </si>
  <si>
    <t>28/7/2022</t>
  </si>
  <si>
    <t>Marcfremiot</t>
  </si>
  <si>
    <t>b22-23MQ209</t>
  </si>
  <si>
    <t>30AAUPF0436D1Z9</t>
  </si>
  <si>
    <t>22/7/2022</t>
  </si>
  <si>
    <t>Business Nirvana Inc</t>
  </si>
  <si>
    <t>IGN-3322</t>
  </si>
  <si>
    <t>30ADPPK9842G3ZB</t>
  </si>
  <si>
    <t>16/7/2022</t>
  </si>
  <si>
    <t>Pro Imaging Technologies</t>
  </si>
  <si>
    <t>53/2022-23</t>
  </si>
  <si>
    <t>30AAJPH6783Q1Z5</t>
  </si>
  <si>
    <t>Pelican Telecom Pvt Ltd</t>
  </si>
  <si>
    <t>H-0779</t>
  </si>
  <si>
    <t>27AACCP5424G1ZJ</t>
  </si>
  <si>
    <t>Portronics Digital Pvt Ltd</t>
  </si>
  <si>
    <t>FAJX1W2300015024</t>
  </si>
  <si>
    <t>Marcfremoit</t>
  </si>
  <si>
    <t>b22-23MQ209A</t>
  </si>
  <si>
    <t>Namrata Rubber Pruduct</t>
  </si>
  <si>
    <t>165/22-23</t>
  </si>
  <si>
    <t>2022-23/5331</t>
  </si>
  <si>
    <t>Ramnet Solutions</t>
  </si>
  <si>
    <t>2022-2023/505</t>
  </si>
  <si>
    <t>30AHGPB6116K1ZT</t>
  </si>
  <si>
    <t>177/22-23</t>
  </si>
  <si>
    <t>b22-23MQ211</t>
  </si>
  <si>
    <t>The Pirna Urban Bank Morjim Branch</t>
  </si>
  <si>
    <t>b22-23MQ212</t>
  </si>
  <si>
    <t>COUNTO AUTOMOBILES PVT. LTD.</t>
  </si>
  <si>
    <t>30AAHCS9580M1ZU</t>
  </si>
  <si>
    <t>W6201G202215815</t>
  </si>
  <si>
    <t>W6201G202215816</t>
  </si>
  <si>
    <t>RP tech India</t>
  </si>
  <si>
    <t>30AAACR2162H1ZX</t>
  </si>
  <si>
    <t>S3000015397</t>
  </si>
  <si>
    <t>Fitsport Nutrition Foods Private Limited</t>
  </si>
  <si>
    <t>FAGYKB2300000080</t>
  </si>
  <si>
    <t>29AAFCP5076M1ZR</t>
  </si>
  <si>
    <t>36AADCF7003N1Z</t>
  </si>
  <si>
    <t>Tech Connect Retail Pvt Ltd</t>
  </si>
  <si>
    <t>FAETLP2300978191</t>
  </si>
  <si>
    <t>Arya Enterprise</t>
  </si>
  <si>
    <t>BLR8-1194</t>
  </si>
  <si>
    <t>29EAHPK2055Q1Z2</t>
  </si>
  <si>
    <t>30AADAT5849C1ZQ</t>
  </si>
  <si>
    <t>R P tech India</t>
  </si>
  <si>
    <t>S3000015555</t>
  </si>
  <si>
    <t>b22-23MQ213</t>
  </si>
  <si>
    <t>b22-23MQ214</t>
  </si>
  <si>
    <t>2022-23/6155</t>
  </si>
  <si>
    <t>R K WorldInfocom Pvt Ltd</t>
  </si>
  <si>
    <t>DEL4-1984234</t>
  </si>
  <si>
    <t>06AAECR0564M1Z7</t>
  </si>
  <si>
    <t>Sofy Healthcare Pvt Ltd</t>
  </si>
  <si>
    <t>DEL4-2017</t>
  </si>
  <si>
    <t>06AAJCS6392M1ZN</t>
  </si>
  <si>
    <t>Vedanga Infratech</t>
  </si>
  <si>
    <t>VIC/22-23/1644</t>
  </si>
  <si>
    <t>30AAJFV9220A1ZN</t>
  </si>
  <si>
    <t>Go Digit General Insurance Limited</t>
  </si>
  <si>
    <t>30AACCO4128Q1ZD</t>
  </si>
  <si>
    <t>IA070939460</t>
  </si>
  <si>
    <t>SANYO AND SANYO</t>
  </si>
  <si>
    <t>Goa Ceramica</t>
  </si>
  <si>
    <t>b22-23MQ215</t>
  </si>
  <si>
    <t>PNJ/22-23/1078</t>
  </si>
  <si>
    <t>Prithvi IT Products Pvt Ltd</t>
  </si>
  <si>
    <t>PNJ_SEP22_62</t>
  </si>
  <si>
    <t>30AAECP3506H1ZX</t>
  </si>
  <si>
    <t>30ADPPS5731A1ZT</t>
  </si>
  <si>
    <t>EVOQ BUSINESS VENTURES LLP</t>
  </si>
  <si>
    <t>27AAPFT1498L1ZB</t>
  </si>
  <si>
    <t>BOM7-2161</t>
  </si>
  <si>
    <t>EYWA SEEDS AND EXPORTS PRIVATE LIMITED</t>
  </si>
  <si>
    <t>24AAMCS0381F1ZG</t>
  </si>
  <si>
    <t>IN-1698</t>
  </si>
  <si>
    <t>b22-23MQ216</t>
  </si>
  <si>
    <t>b22-23MQ217</t>
  </si>
  <si>
    <t>SIDDHI COMBINES</t>
  </si>
  <si>
    <t>R P Tech</t>
  </si>
  <si>
    <t>S3000015759</t>
  </si>
  <si>
    <t>30AAACR22162H1ZX</t>
  </si>
  <si>
    <t>30ADPFS7000Q1ZR</t>
  </si>
  <si>
    <t>SC/CR/2223/4119</t>
  </si>
  <si>
    <t>216/22-23</t>
  </si>
  <si>
    <t>M/22-23/2296</t>
  </si>
  <si>
    <t>Jaylaxmi Electricals</t>
  </si>
  <si>
    <t>JLE/22-23/3749</t>
  </si>
  <si>
    <t>30ALDPC9122D1ZX</t>
  </si>
  <si>
    <t>BTPL Distribution Private Limited</t>
  </si>
  <si>
    <t>FAJEMS2300052313</t>
  </si>
  <si>
    <t>27AABCN1929K2ZA</t>
  </si>
  <si>
    <t>JLE/22-23/3840</t>
  </si>
  <si>
    <t>M/22-23/2434</t>
  </si>
  <si>
    <t>JLE/22-23/3645</t>
  </si>
  <si>
    <t>FAGYB2300000088</t>
  </si>
  <si>
    <t>36AADCF7003N1ZJ</t>
  </si>
  <si>
    <t>FAGYB2300000089</t>
  </si>
  <si>
    <t>26AAACC2498P3Z3</t>
  </si>
  <si>
    <t>ACBOI14303</t>
  </si>
  <si>
    <t>b22-23MQ302</t>
  </si>
  <si>
    <t>CORVIDS INDIA</t>
  </si>
  <si>
    <t>08FTWPS3652C1Z3</t>
  </si>
  <si>
    <t>HNRZ-3868</t>
  </si>
  <si>
    <t>RETAILEZ PRIVATE LIMITED</t>
  </si>
  <si>
    <t>29AALCR3173P1ZJ</t>
  </si>
  <si>
    <t>BLR7-938967</t>
  </si>
  <si>
    <t>IN-2258</t>
  </si>
  <si>
    <t>23301C0000084995</t>
  </si>
  <si>
    <t>Villa Kinara</t>
  </si>
  <si>
    <t>b22-23MQ301</t>
  </si>
  <si>
    <t>b22-23MQ303</t>
  </si>
  <si>
    <t>b22-23MQ305</t>
  </si>
  <si>
    <t>Flexaflex Hoses International</t>
  </si>
  <si>
    <t>G-22231525</t>
  </si>
  <si>
    <t>24AADFF7818C1ZQ</t>
  </si>
  <si>
    <t>SLH/1845</t>
  </si>
  <si>
    <t>FITSPORT NUTRITION FOODS PRIVATE LIMITED</t>
  </si>
  <si>
    <t>FAGYKB2300000093</t>
  </si>
  <si>
    <t>Hilti India Private Limited</t>
  </si>
  <si>
    <t>HI30-431-2022</t>
  </si>
  <si>
    <t>30AAACH3583Q1ZD</t>
  </si>
  <si>
    <t>790/2022-2023</t>
  </si>
  <si>
    <t>240/22-23</t>
  </si>
  <si>
    <t>CSS/2022-23/3663</t>
  </si>
  <si>
    <t>27AGSPG4327L1ZY</t>
  </si>
  <si>
    <t>Goa Hardware Stores</t>
  </si>
  <si>
    <t>30AKZPK4243N1ZO</t>
  </si>
  <si>
    <t>Navhind Papers &amp; Publication</t>
  </si>
  <si>
    <t>PNJ-GC22024492</t>
  </si>
  <si>
    <t>30AAACU1705F1Z3</t>
  </si>
  <si>
    <t>FAJH742300521236</t>
  </si>
  <si>
    <t>FAJH872300797031</t>
  </si>
  <si>
    <t>Creative Seating Systems</t>
  </si>
  <si>
    <t>36AAICB4842N1Z9</t>
  </si>
  <si>
    <t>FAJH8D2300213584</t>
  </si>
  <si>
    <t>B&amp;B/22-23/200</t>
  </si>
  <si>
    <t>286/22-23</t>
  </si>
  <si>
    <t>B&amp;B/22-23/220</t>
  </si>
  <si>
    <t>876/2022-2023</t>
  </si>
  <si>
    <t>293/22-23</t>
  </si>
  <si>
    <t>S3000016186</t>
  </si>
  <si>
    <t>S3000016187</t>
  </si>
  <si>
    <t>Prithvi IT Products</t>
  </si>
  <si>
    <t>PNJ/NOV22/93</t>
  </si>
  <si>
    <t>30AAECP350CH1ZX</t>
  </si>
  <si>
    <t>U V INFOTECH</t>
  </si>
  <si>
    <t>UV/22-23/1368</t>
  </si>
  <si>
    <t>27AAFPM0580N1ZE</t>
  </si>
  <si>
    <t>NSP/2223/1522</t>
  </si>
  <si>
    <t>b22-23MQ309</t>
  </si>
  <si>
    <t>b22-23MQ310</t>
  </si>
  <si>
    <t>Avon Computers</t>
  </si>
  <si>
    <t>P/22-23/3202</t>
  </si>
  <si>
    <t>30AFHPP0448P1Z9</t>
  </si>
  <si>
    <t>VRL LOGISTICS LIMITED, VIJAYANAND TRAVELS, MARUTI PARCEL CARRIERS.</t>
  </si>
  <si>
    <t>24AABCV3609C1ZT</t>
  </si>
  <si>
    <t>REGZ-38185</t>
  </si>
  <si>
    <t>INDSAFE MARKETING P. LTD..</t>
  </si>
  <si>
    <t>30AAACI4378Q1Z9</t>
  </si>
  <si>
    <t>CHI/3078/22-23</t>
  </si>
  <si>
    <t>b22-23MQ312</t>
  </si>
  <si>
    <t>b22-23MQ314</t>
  </si>
  <si>
    <t>H-1418</t>
  </si>
  <si>
    <t>Digimro Distribution (India) Private Limited</t>
  </si>
  <si>
    <t>I005GCI202210069</t>
  </si>
  <si>
    <t>29AAJCD4178J1Z4</t>
  </si>
  <si>
    <t>I005GCI202210070</t>
  </si>
  <si>
    <t>Rashi Peripherals Limited</t>
  </si>
  <si>
    <t>S3000016229</t>
  </si>
  <si>
    <t>Marudhar Agency</t>
  </si>
  <si>
    <t>SAMSUNG/02293</t>
  </si>
  <si>
    <t>30AECPG4129C1ZE</t>
  </si>
  <si>
    <t>I-C-1-22-443185</t>
  </si>
  <si>
    <t>I-C-1-22-443196</t>
  </si>
  <si>
    <t>P/22-23/2845</t>
  </si>
  <si>
    <t>PNJ/22-23/1721</t>
  </si>
  <si>
    <t>Navratan Electric Co.</t>
  </si>
  <si>
    <t>POS3990/22-23</t>
  </si>
  <si>
    <t>30ANAPS9614F1Z7</t>
  </si>
  <si>
    <t>316/22-23</t>
  </si>
  <si>
    <t>PNJ/22-23/1736</t>
  </si>
  <si>
    <t>PNJ/22-23/1746</t>
  </si>
  <si>
    <t>b22-23MQ316</t>
  </si>
  <si>
    <t>Elixir Network Private Limited</t>
  </si>
  <si>
    <t>24AAGCE5203Q1ZI</t>
  </si>
  <si>
    <t>23301C0000117147</t>
  </si>
  <si>
    <t>Era Hospitality Pvt Ltd</t>
  </si>
  <si>
    <t>b22-23MQ317</t>
  </si>
  <si>
    <t>30AADCE6942P1ZE</t>
  </si>
  <si>
    <t>Renaldo</t>
  </si>
  <si>
    <t>b22-23MQ319</t>
  </si>
  <si>
    <t>b22-23MQ320</t>
  </si>
  <si>
    <t>b22-23MQ321</t>
  </si>
  <si>
    <t>Midway Trading Co.</t>
  </si>
  <si>
    <t>MID/DEC/0011</t>
  </si>
  <si>
    <t>30AACFM5861F1ZM</t>
  </si>
  <si>
    <t>I-C-1-22-443526</t>
  </si>
  <si>
    <t>336/22-23</t>
  </si>
  <si>
    <t>2022-2023/934</t>
  </si>
  <si>
    <t>2022-2023/960</t>
  </si>
  <si>
    <t>CBOIN44183</t>
  </si>
  <si>
    <t>FAIH7Z2302858497</t>
  </si>
  <si>
    <t>ADRET RETAIL PRIVATE LIMITED</t>
  </si>
  <si>
    <t>29AAOCA0382N1Z4</t>
  </si>
  <si>
    <t>XEWH-40079</t>
  </si>
  <si>
    <t>GA0000977281</t>
  </si>
  <si>
    <t>b22-23MQ322</t>
  </si>
  <si>
    <t>b22-23MQ323</t>
  </si>
  <si>
    <t>Hindustan Industries</t>
  </si>
  <si>
    <t>30AAHFH7959L1ZY</t>
  </si>
  <si>
    <t>Shruti Infotech</t>
  </si>
  <si>
    <t>SH/22-23/3896</t>
  </si>
  <si>
    <t>30AJ0PG7694R1ZC</t>
  </si>
  <si>
    <t>355/22-23</t>
  </si>
  <si>
    <t>B&amp;B/22-23/244</t>
  </si>
  <si>
    <t>P/22-23/4006</t>
  </si>
  <si>
    <t>Mulraj Devchand Thakkar</t>
  </si>
  <si>
    <t>MD/22/23/019978</t>
  </si>
  <si>
    <t>30ABDPT7716Q1Z6</t>
  </si>
  <si>
    <t>SH/22-23/4033</t>
  </si>
  <si>
    <t>30ABFCS9103B1ZY</t>
  </si>
  <si>
    <t>EXPL-105165</t>
  </si>
  <si>
    <t>MD/22/23/019977</t>
  </si>
  <si>
    <t>MD/22/23/020061</t>
  </si>
  <si>
    <t>24AAPPD7882A1ZR</t>
  </si>
  <si>
    <t>G-22232139</t>
  </si>
  <si>
    <t>b22-23MQ402</t>
  </si>
  <si>
    <t>b22-23MQ403</t>
  </si>
  <si>
    <t>b22-23MQ401</t>
  </si>
  <si>
    <t>b22-23MQ404</t>
  </si>
  <si>
    <t>TNS Jewellers</t>
  </si>
  <si>
    <t>b22-23MQ315</t>
  </si>
  <si>
    <t>b22-23MQ405</t>
  </si>
  <si>
    <t>b22-23MQ406</t>
  </si>
  <si>
    <t>b22-23MQ304</t>
  </si>
  <si>
    <t>Shamsher</t>
  </si>
  <si>
    <t>30AAXPG3450F1ZX</t>
  </si>
  <si>
    <t>b22-23MQ407</t>
  </si>
  <si>
    <t>b22-23MQ408</t>
  </si>
  <si>
    <t>2022-23/1146</t>
  </si>
  <si>
    <t>CHI/3253/22-23</t>
  </si>
  <si>
    <t>VISVONATA V.S. DUCLO</t>
  </si>
  <si>
    <t>30AABFV2740D1ZU</t>
  </si>
  <si>
    <t>VCM1360</t>
  </si>
  <si>
    <t>M R Steel (India)</t>
  </si>
  <si>
    <t>MRSI/240/2022-23</t>
  </si>
  <si>
    <t>27ARJPM6764D1ZI</t>
  </si>
  <si>
    <t>Asha Enterprises</t>
  </si>
  <si>
    <t>27AAAPL3301R1ZN</t>
  </si>
  <si>
    <t>1131/2022-2023</t>
  </si>
  <si>
    <t>DK Enterprise</t>
  </si>
  <si>
    <t>06DVOPK7154M1ZV</t>
  </si>
  <si>
    <t>I-C-1-23-444068</t>
  </si>
  <si>
    <t>I-C-1-23-444067</t>
  </si>
  <si>
    <t>S3000016684</t>
  </si>
  <si>
    <t>44ID2300730211</t>
  </si>
  <si>
    <t>27AABCT1296R1ZN</t>
  </si>
  <si>
    <t>382/22-23</t>
  </si>
  <si>
    <t>Microciti</t>
  </si>
  <si>
    <t>PAN12419/22-23</t>
  </si>
  <si>
    <t>30AEGPJ8013C1Z8</t>
  </si>
  <si>
    <t>Dell Technologies India Pvt Ltd</t>
  </si>
  <si>
    <t>33AAACH1925Q2ZG</t>
  </si>
  <si>
    <t>Pilz India Pvt Ltd</t>
  </si>
  <si>
    <t>INV-010649</t>
  </si>
  <si>
    <t>27AAFCP8293G1ZZ</t>
  </si>
  <si>
    <t>P/22-23/4190</t>
  </si>
  <si>
    <t>S3000016706</t>
  </si>
  <si>
    <t>MD/22/23/020842</t>
  </si>
  <si>
    <t>391/22-23</t>
  </si>
  <si>
    <t>Digiserve</t>
  </si>
  <si>
    <t>Digi22-23/01-071</t>
  </si>
  <si>
    <t>30AJKPJ5402A2Z1</t>
  </si>
  <si>
    <t>AJ257195</t>
  </si>
  <si>
    <t>HI30-654-2022</t>
  </si>
  <si>
    <t>30AAACH3583Q1ZA</t>
  </si>
  <si>
    <t>S3000016742</t>
  </si>
  <si>
    <t>b22-23MQ409</t>
  </si>
  <si>
    <t>b22-23MQ410</t>
  </si>
  <si>
    <t>INV-010747</t>
  </si>
  <si>
    <t>1185/2022-2023</t>
  </si>
  <si>
    <t>I-C-1-23-444262</t>
  </si>
  <si>
    <t>44ID2300730601</t>
  </si>
  <si>
    <t>VM/12546/22-23</t>
  </si>
  <si>
    <t>Siddhi Combines</t>
  </si>
  <si>
    <t>SC/CR/2223/6870</t>
  </si>
  <si>
    <t>SC/M/2223/185</t>
  </si>
  <si>
    <t>416/22-23</t>
  </si>
  <si>
    <t>SAFEXPRESS PRIVATE LTD.</t>
  </si>
  <si>
    <t>06AAECS4363H1ZC</t>
  </si>
  <si>
    <t>TOUCHSTONE TELESERVICES PRIVATE LIMITED</t>
  </si>
  <si>
    <t>07AADCT5177B1ZG</t>
  </si>
  <si>
    <t>TKCK-8790</t>
  </si>
  <si>
    <t>M/s Bale &amp; Sons</t>
  </si>
  <si>
    <t>30ACBPB6928R1ZI</t>
  </si>
  <si>
    <t>b22-23MQ411</t>
  </si>
  <si>
    <t>b22-23MQ412</t>
  </si>
  <si>
    <t>b22-23MQ413</t>
  </si>
  <si>
    <t>b22-23MQ414</t>
  </si>
  <si>
    <t>426/22-23</t>
  </si>
  <si>
    <t>427/22-23</t>
  </si>
  <si>
    <t>Digi22-23/02-003</t>
  </si>
  <si>
    <t>Mansi Hardware &amp; Co.</t>
  </si>
  <si>
    <t>30CITPR7818A1Z5</t>
  </si>
  <si>
    <t>Visvonata V S Duclo</t>
  </si>
  <si>
    <t>VCM1650</t>
  </si>
  <si>
    <t>I-C-1-23-444479</t>
  </si>
  <si>
    <t>ACCOR ADVANTAGE PLUS MARKETING (INDIA) PRIVATE LIMITED</t>
  </si>
  <si>
    <t>27AAGCA2430D1Z8</t>
  </si>
  <si>
    <t>MUM/IS/10/061</t>
  </si>
  <si>
    <t>V TRANS, V XPRESS &amp; V LOGIS</t>
  </si>
  <si>
    <t>24AAACV1559Q1ZW</t>
  </si>
  <si>
    <t>24-22-12-T028702</t>
  </si>
  <si>
    <t>VRL LOGISTICS LIMITED, VIJAYANAND TRAVELS, MARUTI PARCEL CARRIERS</t>
  </si>
  <si>
    <t>RAJESH ROADLINES PVT. LTD</t>
  </si>
  <si>
    <t>27AAACR2504F1ZU</t>
  </si>
  <si>
    <t xml:space="preserve">KB00-1687069 </t>
  </si>
  <si>
    <t>VRL LOGISTICS LIMITED, VIJAYANAND TRAVELS</t>
  </si>
  <si>
    <t>27AABCV3609C1ZN</t>
  </si>
  <si>
    <t>INDSAFE MARKETING P. LTD</t>
  </si>
  <si>
    <t>CHI/3329/22-23</t>
  </si>
  <si>
    <t>2022-23/12167</t>
  </si>
  <si>
    <t>GOA HARDWARE STORES</t>
  </si>
  <si>
    <t>SH/22-23/4127</t>
  </si>
  <si>
    <t>30AJOPG7694R1ZC</t>
  </si>
  <si>
    <t>b22-23MQ415</t>
  </si>
  <si>
    <t>b22-23MQ416</t>
  </si>
  <si>
    <t>b22-23MQ417</t>
  </si>
  <si>
    <t>b22-23MQ418</t>
  </si>
  <si>
    <t>b22-23MQ419</t>
  </si>
  <si>
    <t>G-22232561</t>
  </si>
  <si>
    <t>438/22-23</t>
  </si>
  <si>
    <t>Azrenkar Enterprises</t>
  </si>
  <si>
    <t>30AAHFA9919R1ZX</t>
  </si>
  <si>
    <t>VIC/22-23/3267</t>
  </si>
  <si>
    <t>445/22-23</t>
  </si>
  <si>
    <t>Digi22-23/02-055</t>
  </si>
  <si>
    <t>447/22-23</t>
  </si>
  <si>
    <t>76ID2310660662</t>
  </si>
  <si>
    <t>2022-23/13670</t>
  </si>
  <si>
    <t>458/22-23</t>
  </si>
  <si>
    <t>27AANPS7482F1Z2</t>
  </si>
  <si>
    <t>SLH/3591</t>
  </si>
  <si>
    <t>460/22-23</t>
  </si>
  <si>
    <t>b22-23MQ420</t>
  </si>
  <si>
    <t>b22-23MQ421</t>
  </si>
  <si>
    <t>Nerul Village Panchayat</t>
  </si>
  <si>
    <t>b22-23MQ422</t>
  </si>
  <si>
    <t>INDIAN RAILWAY CATERING AND TOURISM CORPORATION LTD</t>
  </si>
  <si>
    <t>07AAACI7074F1ZM</t>
  </si>
  <si>
    <t>B100003993296350</t>
  </si>
  <si>
    <t>MULRAJ DEVCHAND THAKKAR</t>
  </si>
  <si>
    <t>MD/22/23/024097</t>
  </si>
  <si>
    <t>b22-23MQ423</t>
  </si>
  <si>
    <t>b22-23MQ424</t>
  </si>
  <si>
    <t>b22-23MQ425</t>
  </si>
  <si>
    <t>Water Bellow_Canvas_ID 10</t>
  </si>
  <si>
    <t>467/22-23</t>
  </si>
  <si>
    <t>A1 Furniture</t>
  </si>
  <si>
    <t>27ACAPS4495F1ZC</t>
  </si>
  <si>
    <t>30ABJPV6558N1ZV</t>
  </si>
  <si>
    <t>INV-011517</t>
  </si>
  <si>
    <t>472/22-23</t>
  </si>
  <si>
    <t>2022-23/14552</t>
  </si>
  <si>
    <t>RITAJYA INDUSTRY PRIVATE LIMITED</t>
  </si>
  <si>
    <t>19AAICR6541G1Z4</t>
  </si>
  <si>
    <t>RIPL/22-23/671</t>
  </si>
  <si>
    <t>RAJESH ROADLINES PVT. LTD.</t>
  </si>
  <si>
    <t>KB00-1693655</t>
  </si>
  <si>
    <t>BLR7-1825214</t>
  </si>
  <si>
    <t>23301C0000165094</t>
  </si>
  <si>
    <t>MD/22/23/023127</t>
  </si>
  <si>
    <t>Digi22-23/02-155</t>
  </si>
  <si>
    <t>b22-23MQ426</t>
  </si>
  <si>
    <t>b22-23MQ428</t>
  </si>
  <si>
    <t>b22-23MQ429</t>
  </si>
  <si>
    <t>b22-23MQ430</t>
  </si>
  <si>
    <t>478/22-23</t>
  </si>
  <si>
    <t>Zennio Z 41j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</si>
</sst>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₹&quot;\ * #,##0.00_ ;_ &quot;₹&quot;\ * \-#,##0.00_ ;_ &quot;₹&quot;\ * &quot;-&quot;??_ ;_ @_ 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  "/>
    </font>
    <font>
      <sz val="12"/>
      <color rgb="FF212121"/>
      <name val="Calibri"/>
      <family val="2"/>
      <scheme val="minor"/>
    </font>
    <font>
      <sz val="11"/>
      <color theme="1"/>
      <name val="Arial"/>
      <family val="2"/>
    </font>
    <font>
      <sz val="12"/>
      <color theme="1" tint="0.34998626667073579"/>
      <name val="Calibri 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69">
    <xf numFmtId="0" fontId="0" fillId="0" borderId="0" xfId="0"/>
    <xf numFmtId="0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4" fillId="0" borderId="2" xfId="0" quotePrefix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14" fontId="4" fillId="0" borderId="6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top"/>
    </xf>
    <xf numFmtId="14" fontId="10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9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workbookViewId="0">
      <selection activeCell="B48" sqref="B48"/>
    </sheetView>
  </sheetViews>
  <sheetFormatPr defaultRowHeight="14.4"/>
  <cols>
    <col min="3" max="3" width="11.5546875" customWidth="1"/>
  </cols>
  <sheetData>
    <row r="1" spans="1:18">
      <c r="A1" t="s">
        <v>11</v>
      </c>
    </row>
    <row r="3" spans="1:18">
      <c r="B3" t="s">
        <v>12</v>
      </c>
    </row>
    <row r="5" spans="1:18">
      <c r="B5" t="s">
        <v>10</v>
      </c>
      <c r="C5" t="s">
        <v>8</v>
      </c>
      <c r="D5" s="1">
        <v>646872</v>
      </c>
      <c r="E5" s="1">
        <v>635656</v>
      </c>
      <c r="F5" s="1">
        <v>635655</v>
      </c>
      <c r="G5" s="2">
        <v>632215</v>
      </c>
      <c r="H5" s="2">
        <v>616026</v>
      </c>
      <c r="I5" s="2">
        <v>630059</v>
      </c>
      <c r="J5" s="2">
        <v>644940</v>
      </c>
      <c r="K5" s="2">
        <v>616039</v>
      </c>
      <c r="L5" s="3">
        <v>615698</v>
      </c>
      <c r="M5" s="2">
        <v>663091</v>
      </c>
      <c r="N5" s="2">
        <v>663092</v>
      </c>
      <c r="O5" s="2">
        <v>663093</v>
      </c>
      <c r="P5" s="2">
        <v>663094</v>
      </c>
      <c r="Q5" s="2">
        <v>660609</v>
      </c>
      <c r="R5" s="2">
        <v>660608</v>
      </c>
    </row>
    <row r="6" spans="1:18" hidden="1">
      <c r="A6" t="s">
        <v>13</v>
      </c>
      <c r="C6" t="s">
        <v>6</v>
      </c>
    </row>
    <row r="7" spans="1:18" hidden="1">
      <c r="C7" t="s">
        <v>7</v>
      </c>
    </row>
    <row r="8" spans="1:18" hidden="1">
      <c r="C8" t="s">
        <v>5</v>
      </c>
    </row>
    <row r="9" spans="1:18" hidden="1">
      <c r="B9" s="4"/>
      <c r="C9" t="s">
        <v>9</v>
      </c>
    </row>
    <row r="10" spans="1:18" hidden="1">
      <c r="C10" t="s">
        <v>5</v>
      </c>
    </row>
    <row r="11" spans="1:18" hidden="1"/>
    <row r="12" spans="1:18" hidden="1">
      <c r="A12" t="s">
        <v>14</v>
      </c>
      <c r="C12" t="s">
        <v>6</v>
      </c>
    </row>
    <row r="13" spans="1:18" hidden="1">
      <c r="C13" t="s">
        <v>7</v>
      </c>
    </row>
    <row r="14" spans="1:18" hidden="1">
      <c r="C14" t="s">
        <v>5</v>
      </c>
    </row>
    <row r="15" spans="1:18" hidden="1">
      <c r="C15" t="s">
        <v>9</v>
      </c>
    </row>
    <row r="16" spans="1:18" hidden="1">
      <c r="C16" t="s">
        <v>5</v>
      </c>
    </row>
    <row r="17" spans="1:18" hidden="1">
      <c r="C17" t="s">
        <v>7</v>
      </c>
    </row>
    <row r="18" spans="1:18" hidden="1"/>
    <row r="19" spans="1:18" hidden="1">
      <c r="A19" t="s">
        <v>15</v>
      </c>
      <c r="C19" t="s">
        <v>6</v>
      </c>
    </row>
    <row r="20" spans="1:18" hidden="1">
      <c r="C20" t="s">
        <v>7</v>
      </c>
    </row>
    <row r="21" spans="1:18" hidden="1">
      <c r="C21" t="s">
        <v>5</v>
      </c>
    </row>
    <row r="22" spans="1:18" hidden="1">
      <c r="C22" t="s">
        <v>9</v>
      </c>
    </row>
    <row r="23" spans="1:18" hidden="1">
      <c r="C23" t="s">
        <v>5</v>
      </c>
    </row>
    <row r="24" spans="1:18" hidden="1">
      <c r="C24" t="s">
        <v>7</v>
      </c>
    </row>
    <row r="26" spans="1:18">
      <c r="A26" t="s">
        <v>16</v>
      </c>
      <c r="C26" t="s">
        <v>6</v>
      </c>
      <c r="E26">
        <f>5+5</f>
        <v>10</v>
      </c>
      <c r="H26">
        <v>20</v>
      </c>
      <c r="L26">
        <v>5</v>
      </c>
    </row>
    <row r="27" spans="1:18">
      <c r="C27" t="s">
        <v>7</v>
      </c>
      <c r="E27">
        <v>2818</v>
      </c>
      <c r="H27">
        <v>5614.2</v>
      </c>
      <c r="L27">
        <v>4831.2</v>
      </c>
    </row>
    <row r="28" spans="1:18">
      <c r="C28" t="s">
        <v>5</v>
      </c>
      <c r="D28">
        <f t="shared" ref="D28:G28" si="0">D26*D27</f>
        <v>0</v>
      </c>
      <c r="E28">
        <f t="shared" si="0"/>
        <v>28180</v>
      </c>
      <c r="F28">
        <f t="shared" si="0"/>
        <v>0</v>
      </c>
      <c r="G28">
        <f t="shared" si="0"/>
        <v>0</v>
      </c>
      <c r="H28">
        <f>H26*H27</f>
        <v>112284</v>
      </c>
      <c r="I28">
        <f t="shared" ref="I28:R28" si="1">I26*I27</f>
        <v>0</v>
      </c>
      <c r="J28">
        <f t="shared" si="1"/>
        <v>0</v>
      </c>
      <c r="K28">
        <f t="shared" si="1"/>
        <v>0</v>
      </c>
      <c r="L28">
        <f t="shared" si="1"/>
        <v>24156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>
      <c r="C29" t="s">
        <v>9</v>
      </c>
      <c r="D29">
        <f t="shared" ref="D29:G29" si="2">D28*18%</f>
        <v>0</v>
      </c>
      <c r="E29">
        <f t="shared" si="2"/>
        <v>5072.3999999999996</v>
      </c>
      <c r="F29">
        <f t="shared" si="2"/>
        <v>0</v>
      </c>
      <c r="G29">
        <f t="shared" si="2"/>
        <v>0</v>
      </c>
      <c r="H29">
        <f>H28*18%</f>
        <v>20211.12</v>
      </c>
      <c r="I29">
        <f t="shared" ref="I29:R29" si="3">I28*18%</f>
        <v>0</v>
      </c>
      <c r="J29">
        <f t="shared" si="3"/>
        <v>0</v>
      </c>
      <c r="K29">
        <f t="shared" si="3"/>
        <v>0</v>
      </c>
      <c r="L29">
        <f t="shared" si="3"/>
        <v>4348.08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</row>
    <row r="30" spans="1:18">
      <c r="C30" t="s">
        <v>5</v>
      </c>
      <c r="D30">
        <f t="shared" ref="D30:G30" si="4">D28+D29</f>
        <v>0</v>
      </c>
      <c r="E30">
        <f t="shared" si="4"/>
        <v>33252.400000000001</v>
      </c>
      <c r="F30">
        <f t="shared" si="4"/>
        <v>0</v>
      </c>
      <c r="G30">
        <f t="shared" si="4"/>
        <v>0</v>
      </c>
      <c r="H30">
        <f>H28+H29</f>
        <v>132495.12</v>
      </c>
      <c r="I30">
        <f t="shared" ref="I30:R30" si="5">I28+I29</f>
        <v>0</v>
      </c>
      <c r="J30">
        <f t="shared" si="5"/>
        <v>0</v>
      </c>
      <c r="K30">
        <f t="shared" si="5"/>
        <v>0</v>
      </c>
      <c r="L30">
        <f t="shared" si="5"/>
        <v>28504.080000000002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</row>
    <row r="33" spans="1:18">
      <c r="A33" t="s">
        <v>17</v>
      </c>
      <c r="C33" t="s">
        <v>6</v>
      </c>
      <c r="H33">
        <v>11</v>
      </c>
      <c r="I33">
        <v>10</v>
      </c>
      <c r="K33">
        <v>2</v>
      </c>
      <c r="L33">
        <v>10</v>
      </c>
      <c r="O33">
        <v>5</v>
      </c>
      <c r="P33">
        <v>2</v>
      </c>
    </row>
    <row r="34" spans="1:18">
      <c r="C34" t="s">
        <v>7</v>
      </c>
      <c r="H34">
        <v>5614</v>
      </c>
      <c r="I34">
        <v>4048</v>
      </c>
      <c r="K34">
        <v>6521</v>
      </c>
      <c r="L34">
        <v>4831</v>
      </c>
      <c r="O34">
        <v>6615</v>
      </c>
      <c r="P34">
        <v>10602</v>
      </c>
    </row>
    <row r="35" spans="1:18">
      <c r="C35" t="s">
        <v>5</v>
      </c>
      <c r="E35">
        <f>E33*E34</f>
        <v>0</v>
      </c>
      <c r="F35">
        <f t="shared" ref="F35:R35" si="6">F33*F34</f>
        <v>0</v>
      </c>
      <c r="G35">
        <f t="shared" si="6"/>
        <v>0</v>
      </c>
      <c r="H35">
        <f t="shared" si="6"/>
        <v>61754</v>
      </c>
      <c r="I35">
        <f t="shared" si="6"/>
        <v>40480</v>
      </c>
      <c r="J35">
        <f t="shared" si="6"/>
        <v>0</v>
      </c>
      <c r="K35">
        <f t="shared" si="6"/>
        <v>13042</v>
      </c>
      <c r="L35">
        <f t="shared" si="6"/>
        <v>48310</v>
      </c>
      <c r="M35">
        <f t="shared" si="6"/>
        <v>0</v>
      </c>
      <c r="N35">
        <f t="shared" si="6"/>
        <v>0</v>
      </c>
      <c r="O35">
        <f t="shared" si="6"/>
        <v>33075</v>
      </c>
      <c r="P35">
        <f t="shared" si="6"/>
        <v>21204</v>
      </c>
      <c r="Q35">
        <f t="shared" si="6"/>
        <v>0</v>
      </c>
      <c r="R35">
        <f t="shared" si="6"/>
        <v>0</v>
      </c>
    </row>
    <row r="36" spans="1:18">
      <c r="C36" t="s">
        <v>9</v>
      </c>
      <c r="E36">
        <f>E35*18%</f>
        <v>0</v>
      </c>
      <c r="F36">
        <f t="shared" ref="F36:R36" si="7">F35*18%</f>
        <v>0</v>
      </c>
      <c r="G36">
        <f t="shared" si="7"/>
        <v>0</v>
      </c>
      <c r="H36">
        <f t="shared" si="7"/>
        <v>11115.72</v>
      </c>
      <c r="I36">
        <f t="shared" si="7"/>
        <v>7286.4</v>
      </c>
      <c r="J36">
        <f t="shared" si="7"/>
        <v>0</v>
      </c>
      <c r="K36">
        <f t="shared" si="7"/>
        <v>2347.56</v>
      </c>
      <c r="L36">
        <f t="shared" si="7"/>
        <v>8695.7999999999993</v>
      </c>
      <c r="M36">
        <f t="shared" si="7"/>
        <v>0</v>
      </c>
      <c r="N36">
        <f t="shared" si="7"/>
        <v>0</v>
      </c>
      <c r="O36">
        <f t="shared" si="7"/>
        <v>5953.5</v>
      </c>
      <c r="P36">
        <f t="shared" si="7"/>
        <v>3816.72</v>
      </c>
      <c r="Q36">
        <f t="shared" si="7"/>
        <v>0</v>
      </c>
      <c r="R36">
        <f t="shared" si="7"/>
        <v>0</v>
      </c>
    </row>
    <row r="37" spans="1:18">
      <c r="C37" t="s">
        <v>5</v>
      </c>
      <c r="E37">
        <f>E35+E36</f>
        <v>0</v>
      </c>
      <c r="F37">
        <f t="shared" ref="F37:R37" si="8">F35+F36</f>
        <v>0</v>
      </c>
      <c r="G37">
        <f t="shared" si="8"/>
        <v>0</v>
      </c>
      <c r="H37">
        <f t="shared" si="8"/>
        <v>72869.72</v>
      </c>
      <c r="I37">
        <f t="shared" si="8"/>
        <v>47766.400000000001</v>
      </c>
      <c r="J37">
        <f t="shared" si="8"/>
        <v>0</v>
      </c>
      <c r="K37">
        <f t="shared" si="8"/>
        <v>15389.56</v>
      </c>
      <c r="L37">
        <f t="shared" si="8"/>
        <v>57005.8</v>
      </c>
      <c r="M37">
        <f t="shared" si="8"/>
        <v>0</v>
      </c>
      <c r="N37">
        <f t="shared" si="8"/>
        <v>0</v>
      </c>
      <c r="O37">
        <f t="shared" si="8"/>
        <v>39028.5</v>
      </c>
      <c r="P37">
        <f t="shared" si="8"/>
        <v>25020.720000000001</v>
      </c>
      <c r="Q37">
        <f t="shared" si="8"/>
        <v>0</v>
      </c>
      <c r="R37">
        <f t="shared" si="8"/>
        <v>0</v>
      </c>
    </row>
    <row r="40" spans="1:18">
      <c r="A40" t="s">
        <v>18</v>
      </c>
      <c r="C40" t="s">
        <v>6</v>
      </c>
      <c r="D40">
        <v>10</v>
      </c>
      <c r="E40">
        <v>5</v>
      </c>
      <c r="F40">
        <f>20+10</f>
        <v>30</v>
      </c>
      <c r="H40">
        <f>10+20</f>
        <v>30</v>
      </c>
      <c r="I40">
        <v>20</v>
      </c>
      <c r="K40">
        <f>9+6</f>
        <v>15</v>
      </c>
      <c r="N40">
        <v>10</v>
      </c>
      <c r="P40">
        <v>9</v>
      </c>
    </row>
    <row r="41" spans="1:18">
      <c r="C41" t="s">
        <v>7</v>
      </c>
      <c r="D41">
        <v>3555</v>
      </c>
      <c r="E41">
        <v>2818</v>
      </c>
      <c r="F41">
        <v>4726</v>
      </c>
      <c r="H41">
        <v>5614</v>
      </c>
      <c r="I41">
        <v>4048</v>
      </c>
      <c r="K41">
        <v>6521</v>
      </c>
      <c r="N41">
        <v>5130</v>
      </c>
      <c r="P41">
        <v>10602</v>
      </c>
    </row>
    <row r="42" spans="1:18">
      <c r="C42" t="s">
        <v>5</v>
      </c>
      <c r="D42">
        <f t="shared" ref="D42:G42" si="9">D40*D41</f>
        <v>35550</v>
      </c>
      <c r="E42">
        <f t="shared" si="9"/>
        <v>14090</v>
      </c>
      <c r="F42">
        <f t="shared" si="9"/>
        <v>141780</v>
      </c>
      <c r="G42">
        <f t="shared" si="9"/>
        <v>0</v>
      </c>
      <c r="H42">
        <f>H40*H41</f>
        <v>168420</v>
      </c>
      <c r="I42">
        <f t="shared" ref="I42:R42" si="10">I40*I41</f>
        <v>80960</v>
      </c>
      <c r="J42">
        <f t="shared" si="10"/>
        <v>0</v>
      </c>
      <c r="K42">
        <f t="shared" si="10"/>
        <v>97815</v>
      </c>
      <c r="L42">
        <f t="shared" si="10"/>
        <v>0</v>
      </c>
      <c r="M42">
        <f t="shared" si="10"/>
        <v>0</v>
      </c>
      <c r="N42">
        <f t="shared" si="10"/>
        <v>51300</v>
      </c>
      <c r="O42">
        <f t="shared" si="10"/>
        <v>0</v>
      </c>
      <c r="P42">
        <f t="shared" si="10"/>
        <v>95418</v>
      </c>
      <c r="Q42">
        <f t="shared" si="10"/>
        <v>0</v>
      </c>
      <c r="R42">
        <f t="shared" si="10"/>
        <v>0</v>
      </c>
    </row>
    <row r="43" spans="1:18">
      <c r="C43" t="s">
        <v>9</v>
      </c>
      <c r="D43">
        <f t="shared" ref="D43:G43" si="11">D42*18%</f>
        <v>6399</v>
      </c>
      <c r="E43">
        <f t="shared" si="11"/>
        <v>2536.1999999999998</v>
      </c>
      <c r="F43">
        <f t="shared" si="11"/>
        <v>25520.399999999998</v>
      </c>
      <c r="G43">
        <f t="shared" si="11"/>
        <v>0</v>
      </c>
      <c r="H43">
        <f>H42*18%</f>
        <v>30315.599999999999</v>
      </c>
      <c r="I43">
        <f t="shared" ref="I43:R43" si="12">I42*18%</f>
        <v>14572.8</v>
      </c>
      <c r="J43">
        <f t="shared" si="12"/>
        <v>0</v>
      </c>
      <c r="K43">
        <f t="shared" si="12"/>
        <v>17606.7</v>
      </c>
      <c r="L43">
        <f t="shared" si="12"/>
        <v>0</v>
      </c>
      <c r="M43">
        <f t="shared" si="12"/>
        <v>0</v>
      </c>
      <c r="N43">
        <f t="shared" si="12"/>
        <v>9234</v>
      </c>
      <c r="O43">
        <f t="shared" si="12"/>
        <v>0</v>
      </c>
      <c r="P43">
        <f t="shared" si="12"/>
        <v>17175.239999999998</v>
      </c>
      <c r="Q43">
        <f t="shared" si="12"/>
        <v>0</v>
      </c>
      <c r="R43">
        <f t="shared" si="12"/>
        <v>0</v>
      </c>
    </row>
    <row r="44" spans="1:18">
      <c r="C44" t="s">
        <v>5</v>
      </c>
      <c r="D44">
        <f t="shared" ref="D44:G44" si="13">D42+D43</f>
        <v>41949</v>
      </c>
      <c r="E44">
        <f t="shared" si="13"/>
        <v>16626.2</v>
      </c>
      <c r="F44">
        <f t="shared" si="13"/>
        <v>167300.4</v>
      </c>
      <c r="G44">
        <f t="shared" si="13"/>
        <v>0</v>
      </c>
      <c r="H44">
        <f>H42+H43</f>
        <v>198735.6</v>
      </c>
      <c r="I44">
        <f t="shared" ref="I44:R44" si="14">I42+I43</f>
        <v>95532.800000000003</v>
      </c>
      <c r="J44">
        <f t="shared" si="14"/>
        <v>0</v>
      </c>
      <c r="K44">
        <f t="shared" si="14"/>
        <v>115421.7</v>
      </c>
      <c r="L44">
        <f t="shared" si="14"/>
        <v>0</v>
      </c>
      <c r="M44">
        <f t="shared" si="14"/>
        <v>0</v>
      </c>
      <c r="N44">
        <f t="shared" si="14"/>
        <v>60534</v>
      </c>
      <c r="O44">
        <f t="shared" si="14"/>
        <v>0</v>
      </c>
      <c r="P44">
        <f t="shared" si="14"/>
        <v>112593.23999999999</v>
      </c>
      <c r="Q44">
        <f t="shared" si="14"/>
        <v>0</v>
      </c>
      <c r="R44">
        <f t="shared" si="14"/>
        <v>0</v>
      </c>
    </row>
    <row r="48" spans="1:18">
      <c r="C48" t="s">
        <v>19</v>
      </c>
      <c r="D48">
        <f>D40+D33+D26</f>
        <v>10</v>
      </c>
      <c r="E48">
        <f t="shared" ref="E48:R48" si="15">E40+E33+E26</f>
        <v>15</v>
      </c>
      <c r="F48">
        <f t="shared" si="15"/>
        <v>30</v>
      </c>
      <c r="G48">
        <f t="shared" si="15"/>
        <v>0</v>
      </c>
      <c r="H48">
        <f t="shared" si="15"/>
        <v>61</v>
      </c>
      <c r="I48" t="s">
        <v>22</v>
      </c>
      <c r="J48">
        <f t="shared" si="15"/>
        <v>0</v>
      </c>
      <c r="K48">
        <f t="shared" si="15"/>
        <v>17</v>
      </c>
      <c r="L48">
        <f t="shared" si="15"/>
        <v>15</v>
      </c>
      <c r="M48">
        <f t="shared" si="15"/>
        <v>0</v>
      </c>
      <c r="N48">
        <f t="shared" si="15"/>
        <v>10</v>
      </c>
      <c r="O48">
        <f t="shared" si="15"/>
        <v>5</v>
      </c>
      <c r="P48">
        <f t="shared" si="15"/>
        <v>11</v>
      </c>
      <c r="Q48">
        <f t="shared" si="15"/>
        <v>0</v>
      </c>
      <c r="R48">
        <f t="shared" si="15"/>
        <v>0</v>
      </c>
    </row>
    <row r="49" spans="3:18">
      <c r="C49" t="s">
        <v>20</v>
      </c>
      <c r="D49">
        <f>D28+D35+D42</f>
        <v>35550</v>
      </c>
      <c r="E49">
        <f t="shared" ref="E49:R49" si="16">E28+E35+E42</f>
        <v>42270</v>
      </c>
      <c r="F49">
        <f t="shared" si="16"/>
        <v>141780</v>
      </c>
      <c r="G49">
        <f t="shared" si="16"/>
        <v>0</v>
      </c>
      <c r="H49">
        <f t="shared" si="16"/>
        <v>342458</v>
      </c>
      <c r="I49">
        <f t="shared" si="16"/>
        <v>121440</v>
      </c>
      <c r="J49">
        <f t="shared" si="16"/>
        <v>0</v>
      </c>
      <c r="K49">
        <f t="shared" si="16"/>
        <v>110857</v>
      </c>
      <c r="L49">
        <f t="shared" si="16"/>
        <v>72466</v>
      </c>
      <c r="M49">
        <f t="shared" si="16"/>
        <v>0</v>
      </c>
      <c r="N49">
        <f t="shared" si="16"/>
        <v>51300</v>
      </c>
      <c r="O49">
        <f t="shared" si="16"/>
        <v>33075</v>
      </c>
      <c r="P49">
        <f t="shared" si="16"/>
        <v>116622</v>
      </c>
      <c r="Q49">
        <f t="shared" si="16"/>
        <v>0</v>
      </c>
      <c r="R49">
        <f t="shared" si="16"/>
        <v>0</v>
      </c>
    </row>
    <row r="50" spans="3:18">
      <c r="C50" t="s">
        <v>9</v>
      </c>
      <c r="D50">
        <f>D29+D36+D43</f>
        <v>6399</v>
      </c>
      <c r="E50">
        <f t="shared" ref="E50:R50" si="17">E29+E36+E43</f>
        <v>7608.5999999999995</v>
      </c>
      <c r="F50">
        <f t="shared" si="17"/>
        <v>25520.399999999998</v>
      </c>
      <c r="G50">
        <f t="shared" si="17"/>
        <v>0</v>
      </c>
      <c r="H50">
        <f t="shared" si="17"/>
        <v>61642.439999999995</v>
      </c>
      <c r="I50">
        <f t="shared" si="17"/>
        <v>21859.199999999997</v>
      </c>
      <c r="J50">
        <f t="shared" si="17"/>
        <v>0</v>
      </c>
      <c r="K50">
        <f t="shared" si="17"/>
        <v>19954.260000000002</v>
      </c>
      <c r="L50">
        <f t="shared" si="17"/>
        <v>13043.88</v>
      </c>
      <c r="M50">
        <f t="shared" si="17"/>
        <v>0</v>
      </c>
      <c r="N50">
        <f t="shared" si="17"/>
        <v>9234</v>
      </c>
      <c r="O50">
        <f t="shared" si="17"/>
        <v>5953.5</v>
      </c>
      <c r="P50">
        <f t="shared" si="17"/>
        <v>20991.96</v>
      </c>
      <c r="Q50">
        <f t="shared" si="17"/>
        <v>0</v>
      </c>
      <c r="R50">
        <f t="shared" si="17"/>
        <v>0</v>
      </c>
    </row>
    <row r="51" spans="3:18">
      <c r="C51" t="s">
        <v>21</v>
      </c>
      <c r="D51">
        <f>D30+D37+D44</f>
        <v>41949</v>
      </c>
      <c r="E51">
        <f t="shared" ref="E51:R51" si="18">E30+E37+E44</f>
        <v>49878.600000000006</v>
      </c>
      <c r="F51">
        <f t="shared" si="18"/>
        <v>167300.4</v>
      </c>
      <c r="G51">
        <f t="shared" si="18"/>
        <v>0</v>
      </c>
      <c r="H51">
        <f t="shared" si="18"/>
        <v>404100.44</v>
      </c>
      <c r="I51">
        <f t="shared" si="18"/>
        <v>143299.20000000001</v>
      </c>
      <c r="J51">
        <f t="shared" si="18"/>
        <v>0</v>
      </c>
      <c r="K51">
        <f t="shared" si="18"/>
        <v>130811.26</v>
      </c>
      <c r="L51">
        <f t="shared" si="18"/>
        <v>85509.88</v>
      </c>
      <c r="M51">
        <f t="shared" si="18"/>
        <v>0</v>
      </c>
      <c r="N51">
        <f t="shared" si="18"/>
        <v>60534</v>
      </c>
      <c r="O51">
        <f t="shared" si="18"/>
        <v>39028.5</v>
      </c>
      <c r="P51">
        <f t="shared" si="18"/>
        <v>137613.96</v>
      </c>
      <c r="Q51">
        <f t="shared" si="18"/>
        <v>0</v>
      </c>
      <c r="R51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85" workbookViewId="0">
      <selection activeCell="B11" sqref="B11"/>
    </sheetView>
  </sheetViews>
  <sheetFormatPr defaultColWidth="9.109375" defaultRowHeight="14.4"/>
  <cols>
    <col min="1" max="1" width="17.109375" style="5" customWidth="1"/>
    <col min="2" max="2" width="49.44140625" style="5" customWidth="1"/>
    <col min="3" max="3" width="23.33203125" style="5" customWidth="1"/>
    <col min="4" max="4" width="14.88671875" style="5" bestFit="1" customWidth="1"/>
    <col min="5" max="5" width="20.44140625" style="5" customWidth="1"/>
    <col min="6" max="6" width="17.33203125" style="5" customWidth="1"/>
    <col min="7" max="7" width="16.44140625" style="5" customWidth="1"/>
    <col min="8" max="8" width="26.33203125" style="5" customWidth="1"/>
    <col min="9" max="9" width="21.6640625" style="5" customWidth="1"/>
    <col min="10" max="10" width="24.5546875" style="5" customWidth="1"/>
    <col min="11" max="16384" width="9.109375" style="5"/>
  </cols>
  <sheetData>
    <row r="2" spans="1:10" ht="21">
      <c r="A2" s="144" t="s">
        <v>24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s="22" customFormat="1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23"/>
      <c r="J4" s="23"/>
    </row>
    <row r="5" spans="1:10" s="67" customFormat="1" ht="15.6">
      <c r="A5" s="27">
        <v>44657</v>
      </c>
      <c r="B5" s="14" t="s">
        <v>48</v>
      </c>
      <c r="C5" s="14" t="s">
        <v>49</v>
      </c>
      <c r="D5" s="14">
        <v>93460</v>
      </c>
      <c r="E5" s="14"/>
      <c r="F5" s="14">
        <v>8411.4</v>
      </c>
      <c r="G5" s="14">
        <v>8411.4</v>
      </c>
      <c r="H5" s="14">
        <f t="shared" ref="H5:H11" si="0">D5+E5+F5+G5</f>
        <v>110282.79999999999</v>
      </c>
      <c r="I5" s="66"/>
      <c r="J5" s="66"/>
    </row>
    <row r="6" spans="1:10" s="67" customFormat="1" ht="15.6">
      <c r="A6" s="27">
        <v>44657</v>
      </c>
      <c r="B6" s="14" t="s">
        <v>48</v>
      </c>
      <c r="C6" s="14" t="s">
        <v>50</v>
      </c>
      <c r="D6" s="14">
        <v>42910</v>
      </c>
      <c r="E6" s="14"/>
      <c r="F6" s="14">
        <v>3861.9</v>
      </c>
      <c r="G6" s="14">
        <v>3861.9</v>
      </c>
      <c r="H6" s="14">
        <f t="shared" si="0"/>
        <v>50633.8</v>
      </c>
      <c r="I6" s="66"/>
      <c r="J6" s="66"/>
    </row>
    <row r="7" spans="1:10" s="67" customFormat="1" ht="15.6">
      <c r="A7" s="27">
        <v>44664</v>
      </c>
      <c r="B7" s="14" t="s">
        <v>48</v>
      </c>
      <c r="C7" s="14" t="s">
        <v>63</v>
      </c>
      <c r="D7" s="14">
        <v>394198</v>
      </c>
      <c r="E7" s="14"/>
      <c r="F7" s="14">
        <v>35477.82</v>
      </c>
      <c r="G7" s="14">
        <v>35477.82</v>
      </c>
      <c r="H7" s="14">
        <f t="shared" si="0"/>
        <v>465153.64</v>
      </c>
      <c r="I7" s="66"/>
      <c r="J7" s="66"/>
    </row>
    <row r="8" spans="1:10" s="67" customFormat="1" ht="15.6">
      <c r="A8" s="27">
        <v>44664</v>
      </c>
      <c r="B8" s="14" t="s">
        <v>48</v>
      </c>
      <c r="C8" s="14" t="s">
        <v>64</v>
      </c>
      <c r="D8" s="14">
        <v>56140</v>
      </c>
      <c r="E8" s="14"/>
      <c r="F8" s="14">
        <v>5052.6000000000004</v>
      </c>
      <c r="G8" s="14">
        <v>5052.6000000000004</v>
      </c>
      <c r="H8" s="14">
        <f t="shared" si="0"/>
        <v>66245.2</v>
      </c>
      <c r="I8" s="66"/>
      <c r="J8" s="66"/>
    </row>
    <row r="9" spans="1:10" s="67" customFormat="1" ht="15.6">
      <c r="A9" s="27">
        <v>44673</v>
      </c>
      <c r="B9" s="14" t="s">
        <v>48</v>
      </c>
      <c r="C9" s="14" t="s">
        <v>65</v>
      </c>
      <c r="D9" s="14">
        <v>101228</v>
      </c>
      <c r="E9" s="14"/>
      <c r="F9" s="14">
        <v>9110.52</v>
      </c>
      <c r="G9" s="14">
        <v>9110.52</v>
      </c>
      <c r="H9" s="14">
        <f t="shared" si="0"/>
        <v>119449.04000000001</v>
      </c>
      <c r="I9" s="66"/>
      <c r="J9" s="66"/>
    </row>
    <row r="10" spans="1:10" s="30" customFormat="1" ht="15.6">
      <c r="A10" s="37">
        <v>44627</v>
      </c>
      <c r="B10" s="33" t="s">
        <v>51</v>
      </c>
      <c r="C10" s="33" t="s">
        <v>52</v>
      </c>
      <c r="D10" s="33">
        <v>17998</v>
      </c>
      <c r="E10" s="33"/>
      <c r="F10" s="33">
        <v>1619.82</v>
      </c>
      <c r="G10" s="33">
        <v>1619.82</v>
      </c>
      <c r="H10" s="33">
        <f t="shared" si="0"/>
        <v>21237.64</v>
      </c>
      <c r="I10" s="29"/>
      <c r="J10" s="29"/>
    </row>
    <row r="11" spans="1:10" s="67" customFormat="1" ht="15.6">
      <c r="A11" s="37">
        <v>44643</v>
      </c>
      <c r="B11" s="33" t="s">
        <v>51</v>
      </c>
      <c r="C11" s="33" t="s">
        <v>53</v>
      </c>
      <c r="D11" s="33">
        <v>112609</v>
      </c>
      <c r="E11" s="33"/>
      <c r="F11" s="33">
        <v>10134.81</v>
      </c>
      <c r="G11" s="33">
        <v>10134.81</v>
      </c>
      <c r="H11" s="33">
        <f t="shared" si="0"/>
        <v>132878.62</v>
      </c>
      <c r="I11" s="66"/>
      <c r="J11" s="66"/>
    </row>
    <row r="12" spans="1:10" s="67" customFormat="1" ht="21">
      <c r="A12" s="147" t="s">
        <v>35</v>
      </c>
      <c r="B12" s="147"/>
      <c r="C12" s="147"/>
      <c r="D12" s="68">
        <f>SUM(D5:D11)</f>
        <v>818543</v>
      </c>
      <c r="E12" s="68">
        <f>SUM(E5:E11)</f>
        <v>0</v>
      </c>
      <c r="F12" s="68">
        <f>SUM(F5:F11)</f>
        <v>73668.87</v>
      </c>
      <c r="G12" s="68">
        <f>SUM(G5:G11)</f>
        <v>73668.87</v>
      </c>
      <c r="H12" s="68">
        <f>SUM(H5:H11)</f>
        <v>965880.74</v>
      </c>
      <c r="I12" s="66"/>
      <c r="J12" s="66"/>
    </row>
    <row r="13" spans="1:10" ht="21">
      <c r="A13" s="141" t="s">
        <v>38</v>
      </c>
      <c r="B13" s="142"/>
      <c r="C13" s="142"/>
      <c r="D13" s="142"/>
      <c r="E13" s="142"/>
      <c r="F13" s="142"/>
      <c r="G13" s="142"/>
      <c r="H13" s="142"/>
      <c r="I13" s="142"/>
      <c r="J13" s="143"/>
    </row>
    <row r="14" spans="1:10" s="22" customFormat="1">
      <c r="A14" s="25" t="s">
        <v>28</v>
      </c>
      <c r="B14" s="25" t="s">
        <v>29</v>
      </c>
      <c r="C14" s="25" t="s">
        <v>4</v>
      </c>
      <c r="D14" s="25" t="s">
        <v>0</v>
      </c>
      <c r="E14" s="25" t="s">
        <v>1</v>
      </c>
      <c r="F14" s="25" t="s">
        <v>2</v>
      </c>
      <c r="G14" s="25" t="s">
        <v>3</v>
      </c>
      <c r="H14" s="26" t="s">
        <v>32</v>
      </c>
      <c r="I14" s="26" t="s">
        <v>33</v>
      </c>
      <c r="J14" s="26" t="s">
        <v>31</v>
      </c>
    </row>
    <row r="15" spans="1:10" s="23" customFormat="1" ht="15.6">
      <c r="A15" s="20">
        <v>44655</v>
      </c>
      <c r="B15" s="21" t="s">
        <v>45</v>
      </c>
      <c r="C15" s="21" t="s">
        <v>46</v>
      </c>
      <c r="D15" s="21">
        <v>37200</v>
      </c>
      <c r="E15" s="21">
        <v>6696</v>
      </c>
      <c r="F15" s="21"/>
      <c r="G15" s="21"/>
      <c r="H15" s="14">
        <f>D15+E15+F15+G15</f>
        <v>43896</v>
      </c>
      <c r="I15" s="14"/>
      <c r="J15" s="14" t="s">
        <v>47</v>
      </c>
    </row>
    <row r="16" spans="1:10" s="23" customFormat="1" ht="15.6">
      <c r="A16" s="20">
        <v>44658</v>
      </c>
      <c r="B16" s="21" t="s">
        <v>60</v>
      </c>
      <c r="C16" s="69" t="s">
        <v>61</v>
      </c>
      <c r="D16" s="21">
        <v>1830</v>
      </c>
      <c r="E16" s="21">
        <v>219.6</v>
      </c>
      <c r="F16" s="21"/>
      <c r="G16" s="21"/>
      <c r="H16" s="14">
        <f>D16+E16+F16+G16</f>
        <v>2049.6</v>
      </c>
      <c r="I16" s="14"/>
      <c r="J16" s="14" t="s">
        <v>62</v>
      </c>
    </row>
    <row r="17" spans="1:10" s="23" customFormat="1" ht="15.6">
      <c r="A17" s="20">
        <v>44659</v>
      </c>
      <c r="B17" s="21" t="s">
        <v>45</v>
      </c>
      <c r="C17" s="21" t="s">
        <v>59</v>
      </c>
      <c r="D17" s="21">
        <v>39275</v>
      </c>
      <c r="E17" s="21">
        <v>7069.5</v>
      </c>
      <c r="F17" s="21"/>
      <c r="G17" s="21"/>
      <c r="H17" s="14">
        <v>46345</v>
      </c>
      <c r="I17" s="14"/>
      <c r="J17" s="14" t="s">
        <v>47</v>
      </c>
    </row>
    <row r="18" spans="1:10" s="22" customFormat="1" ht="15.6">
      <c r="A18" s="10">
        <v>44635</v>
      </c>
      <c r="B18" s="32" t="s">
        <v>45</v>
      </c>
      <c r="C18" s="12" t="s">
        <v>54</v>
      </c>
      <c r="D18" s="12">
        <v>45375</v>
      </c>
      <c r="E18" s="12">
        <v>8167.5</v>
      </c>
      <c r="F18" s="12"/>
      <c r="G18" s="12"/>
      <c r="H18" s="12">
        <v>53543</v>
      </c>
      <c r="I18" s="12"/>
      <c r="J18" s="12" t="s">
        <v>47</v>
      </c>
    </row>
    <row r="19" spans="1:10" s="22" customFormat="1" ht="15.6">
      <c r="A19" s="10">
        <v>44636</v>
      </c>
      <c r="B19" s="21" t="s">
        <v>55</v>
      </c>
      <c r="C19" s="12" t="s">
        <v>56</v>
      </c>
      <c r="D19" s="12">
        <v>25000</v>
      </c>
      <c r="E19" s="12">
        <v>4500</v>
      </c>
      <c r="F19" s="12"/>
      <c r="G19" s="12"/>
      <c r="H19" s="12">
        <f>D19+E19+F19+G19</f>
        <v>29500</v>
      </c>
      <c r="I19" s="12"/>
      <c r="J19" s="12" t="s">
        <v>57</v>
      </c>
    </row>
    <row r="20" spans="1:10" s="22" customFormat="1" ht="15.6">
      <c r="A20" s="70">
        <v>44643</v>
      </c>
      <c r="B20" s="71" t="s">
        <v>55</v>
      </c>
      <c r="C20" s="72" t="s">
        <v>58</v>
      </c>
      <c r="D20" s="72">
        <v>22250</v>
      </c>
      <c r="E20" s="72">
        <v>4005</v>
      </c>
      <c r="F20" s="72"/>
      <c r="G20" s="72"/>
      <c r="H20" s="72">
        <f>D20+E20+F20+G20</f>
        <v>26255</v>
      </c>
      <c r="I20" s="72"/>
      <c r="J20" s="72" t="s">
        <v>57</v>
      </c>
    </row>
    <row r="21" spans="1:10" s="22" customFormat="1" ht="15.6">
      <c r="A21" s="31">
        <v>44681</v>
      </c>
      <c r="B21" s="32" t="s">
        <v>81</v>
      </c>
      <c r="C21" s="40" t="s">
        <v>83</v>
      </c>
      <c r="D21" s="32">
        <v>600</v>
      </c>
      <c r="E21" s="32"/>
      <c r="F21" s="32">
        <v>54</v>
      </c>
      <c r="G21" s="32">
        <v>54</v>
      </c>
      <c r="H21" s="32">
        <f>D21+E21+F21+G21</f>
        <v>708</v>
      </c>
      <c r="I21" s="32"/>
      <c r="J21" s="40" t="s">
        <v>82</v>
      </c>
    </row>
    <row r="22" spans="1:10" s="22" customFormat="1" ht="21">
      <c r="A22" s="148" t="s">
        <v>35</v>
      </c>
      <c r="B22" s="149"/>
      <c r="C22" s="150"/>
      <c r="D22" s="73">
        <f>SUM(D15:D21)</f>
        <v>171530</v>
      </c>
      <c r="E22" s="73">
        <f>SUM(E15:E21)</f>
        <v>30657.599999999999</v>
      </c>
      <c r="F22" s="73">
        <f>SUM(F15:F21)</f>
        <v>54</v>
      </c>
      <c r="G22" s="73">
        <f>SUM(G15:G21)</f>
        <v>54</v>
      </c>
      <c r="H22" s="73">
        <f>SUM(H15:H20)</f>
        <v>201588.6</v>
      </c>
      <c r="I22" s="73"/>
      <c r="J22" s="73"/>
    </row>
    <row r="24" spans="1:10" ht="21">
      <c r="A24" s="144" t="s">
        <v>23</v>
      </c>
      <c r="B24" s="145"/>
      <c r="C24" s="145"/>
      <c r="D24" s="145"/>
      <c r="E24" s="145"/>
      <c r="F24" s="145"/>
      <c r="G24" s="145"/>
      <c r="H24" s="145"/>
      <c r="I24" s="145"/>
      <c r="J24" s="146"/>
    </row>
    <row r="25" spans="1:10" ht="21">
      <c r="A25" s="141" t="s">
        <v>37</v>
      </c>
      <c r="B25" s="142"/>
      <c r="C25" s="142"/>
      <c r="D25" s="142"/>
      <c r="E25" s="142"/>
      <c r="F25" s="142"/>
      <c r="G25" s="142"/>
      <c r="H25" s="143"/>
      <c r="I25" s="7"/>
      <c r="J25" s="7"/>
    </row>
    <row r="26" spans="1:10" s="22" customFormat="1" ht="15.6">
      <c r="A26" s="8" t="s">
        <v>28</v>
      </c>
      <c r="B26" s="8" t="s">
        <v>29</v>
      </c>
      <c r="C26" s="8" t="s">
        <v>36</v>
      </c>
      <c r="D26" s="8" t="s">
        <v>0</v>
      </c>
      <c r="E26" s="8" t="s">
        <v>26</v>
      </c>
      <c r="F26" s="8" t="s">
        <v>2</v>
      </c>
      <c r="G26" s="8" t="s">
        <v>3</v>
      </c>
      <c r="H26" s="9" t="s">
        <v>32</v>
      </c>
      <c r="I26" s="23"/>
      <c r="J26" s="23"/>
    </row>
    <row r="27" spans="1:10" s="22" customFormat="1" ht="15.6">
      <c r="A27" s="20">
        <v>44687</v>
      </c>
      <c r="B27" s="14" t="s">
        <v>48</v>
      </c>
      <c r="C27" s="21" t="s">
        <v>72</v>
      </c>
      <c r="D27" s="21">
        <v>172184</v>
      </c>
      <c r="E27" s="21"/>
      <c r="F27" s="21">
        <v>15496.56</v>
      </c>
      <c r="G27" s="21">
        <v>15496.56</v>
      </c>
      <c r="H27" s="21">
        <f t="shared" ref="H27:H32" si="1">D27+E27+F27+G27</f>
        <v>203177.12</v>
      </c>
      <c r="I27" s="23"/>
      <c r="J27" s="23"/>
    </row>
    <row r="28" spans="1:10" s="22" customFormat="1" ht="15.6">
      <c r="A28" s="20">
        <v>44692</v>
      </c>
      <c r="B28" s="21" t="s">
        <v>48</v>
      </c>
      <c r="C28" s="21" t="s">
        <v>73</v>
      </c>
      <c r="D28" s="21">
        <v>300000</v>
      </c>
      <c r="E28" s="21"/>
      <c r="F28" s="21">
        <v>27000</v>
      </c>
      <c r="G28" s="21">
        <v>27000</v>
      </c>
      <c r="H28" s="21">
        <f t="shared" si="1"/>
        <v>354000</v>
      </c>
      <c r="I28" s="23"/>
      <c r="J28" s="23"/>
    </row>
    <row r="29" spans="1:10" s="22" customFormat="1" ht="15.6">
      <c r="A29" s="20">
        <v>44692</v>
      </c>
      <c r="B29" s="21" t="s">
        <v>48</v>
      </c>
      <c r="C29" s="21" t="s">
        <v>74</v>
      </c>
      <c r="D29" s="21">
        <v>35614</v>
      </c>
      <c r="E29" s="21"/>
      <c r="F29" s="21">
        <v>3205.26</v>
      </c>
      <c r="G29" s="21">
        <v>3205.26</v>
      </c>
      <c r="H29" s="21">
        <f t="shared" si="1"/>
        <v>42024.520000000004</v>
      </c>
      <c r="I29" s="23"/>
      <c r="J29" s="23"/>
    </row>
    <row r="30" spans="1:10" s="30" customFormat="1" ht="15.6">
      <c r="A30" s="37">
        <v>44698</v>
      </c>
      <c r="B30" s="33" t="s">
        <v>48</v>
      </c>
      <c r="C30" s="33" t="s">
        <v>101</v>
      </c>
      <c r="D30" s="33">
        <v>50526</v>
      </c>
      <c r="E30" s="33"/>
      <c r="F30" s="33">
        <v>4547.34</v>
      </c>
      <c r="G30" s="33">
        <v>4547.34</v>
      </c>
      <c r="H30" s="21">
        <f t="shared" si="1"/>
        <v>59620.679999999993</v>
      </c>
      <c r="I30" s="29"/>
      <c r="J30" s="29"/>
    </row>
    <row r="31" spans="1:10" s="30" customFormat="1" ht="15.6">
      <c r="A31" s="37">
        <v>44698</v>
      </c>
      <c r="B31" s="33" t="s">
        <v>48</v>
      </c>
      <c r="C31" s="33" t="s">
        <v>102</v>
      </c>
      <c r="D31" s="33">
        <v>60620</v>
      </c>
      <c r="E31" s="33"/>
      <c r="F31" s="33">
        <v>5455.8</v>
      </c>
      <c r="G31" s="33">
        <v>5455.8</v>
      </c>
      <c r="H31" s="21">
        <f t="shared" si="1"/>
        <v>71531.600000000006</v>
      </c>
      <c r="I31" s="29"/>
      <c r="J31" s="29"/>
    </row>
    <row r="32" spans="1:10" s="22" customFormat="1" ht="15.6">
      <c r="A32" s="20">
        <v>44698</v>
      </c>
      <c r="B32" s="21" t="s">
        <v>48</v>
      </c>
      <c r="C32" s="21" t="s">
        <v>103</v>
      </c>
      <c r="D32" s="21">
        <v>28250</v>
      </c>
      <c r="E32" s="21"/>
      <c r="F32" s="21">
        <v>2542.5</v>
      </c>
      <c r="G32" s="21">
        <v>2542.5</v>
      </c>
      <c r="H32" s="21">
        <f t="shared" si="1"/>
        <v>33335</v>
      </c>
      <c r="I32" s="23"/>
      <c r="J32" s="23"/>
    </row>
    <row r="33" spans="1:10" s="22" customFormat="1" ht="21">
      <c r="A33" s="151" t="s">
        <v>35</v>
      </c>
      <c r="B33" s="151"/>
      <c r="C33" s="151"/>
      <c r="D33" s="24">
        <f>SUM(D27:D32)</f>
        <v>647194</v>
      </c>
      <c r="E33" s="24">
        <f>SUM(E27:E32)</f>
        <v>0</v>
      </c>
      <c r="F33" s="24">
        <f>SUM(F27:F32)</f>
        <v>58247.460000000006</v>
      </c>
      <c r="G33" s="24">
        <f>SUM(G27:G32)</f>
        <v>58247.460000000006</v>
      </c>
      <c r="H33" s="24">
        <f>SUM(H27:H32)</f>
        <v>763688.92</v>
      </c>
      <c r="I33" s="23"/>
      <c r="J33" s="23"/>
    </row>
    <row r="34" spans="1:10" ht="21">
      <c r="A34" s="141" t="s">
        <v>38</v>
      </c>
      <c r="B34" s="142"/>
      <c r="C34" s="142"/>
      <c r="D34" s="142"/>
      <c r="E34" s="142"/>
      <c r="F34" s="142"/>
      <c r="G34" s="142"/>
      <c r="H34" s="142"/>
      <c r="I34" s="142"/>
      <c r="J34" s="143"/>
    </row>
    <row r="35" spans="1:10" s="22" customFormat="1">
      <c r="A35" s="25" t="s">
        <v>28</v>
      </c>
      <c r="B35" s="25" t="s">
        <v>29</v>
      </c>
      <c r="C35" s="25" t="s">
        <v>4</v>
      </c>
      <c r="D35" s="25" t="s">
        <v>0</v>
      </c>
      <c r="E35" s="25" t="s">
        <v>1</v>
      </c>
      <c r="F35" s="25" t="s">
        <v>2</v>
      </c>
      <c r="G35" s="25" t="s">
        <v>3</v>
      </c>
      <c r="H35" s="26" t="s">
        <v>32</v>
      </c>
      <c r="I35" s="26" t="s">
        <v>33</v>
      </c>
      <c r="J35" s="26" t="s">
        <v>31</v>
      </c>
    </row>
    <row r="36" spans="1:10" s="22" customFormat="1" ht="15.6">
      <c r="A36" s="27">
        <v>44683</v>
      </c>
      <c r="B36" s="21" t="s">
        <v>45</v>
      </c>
      <c r="C36" s="14" t="s">
        <v>66</v>
      </c>
      <c r="D36" s="14">
        <v>21850</v>
      </c>
      <c r="E36" s="14">
        <v>3933</v>
      </c>
      <c r="F36" s="14"/>
      <c r="G36" s="14"/>
      <c r="H36" s="14">
        <f t="shared" ref="H36:H58" si="2">D36+E36+F36+G36</f>
        <v>25783</v>
      </c>
      <c r="I36" s="14"/>
      <c r="J36" s="14" t="s">
        <v>47</v>
      </c>
    </row>
    <row r="37" spans="1:10" s="22" customFormat="1" ht="15.6">
      <c r="A37" s="27">
        <v>44685</v>
      </c>
      <c r="B37" s="14" t="s">
        <v>67</v>
      </c>
      <c r="C37" s="14">
        <v>9923</v>
      </c>
      <c r="D37" s="14">
        <v>5254</v>
      </c>
      <c r="E37" s="14"/>
      <c r="F37" s="14">
        <v>472.86</v>
      </c>
      <c r="G37" s="14">
        <v>472.86</v>
      </c>
      <c r="H37" s="14">
        <f t="shared" si="2"/>
        <v>6199.7199999999993</v>
      </c>
      <c r="I37" s="14"/>
      <c r="J37" s="14" t="s">
        <v>68</v>
      </c>
    </row>
    <row r="38" spans="1:10" s="22" customFormat="1" ht="15.6">
      <c r="A38" s="74">
        <v>44686</v>
      </c>
      <c r="B38" s="48" t="s">
        <v>69</v>
      </c>
      <c r="C38" s="48" t="s">
        <v>70</v>
      </c>
      <c r="D38" s="48">
        <v>859.38</v>
      </c>
      <c r="E38" s="48"/>
      <c r="F38" s="48">
        <v>120.31</v>
      </c>
      <c r="G38" s="48">
        <v>120.31</v>
      </c>
      <c r="H38" s="48">
        <f t="shared" si="2"/>
        <v>1100</v>
      </c>
      <c r="I38" s="48"/>
      <c r="J38" s="48" t="s">
        <v>71</v>
      </c>
    </row>
    <row r="39" spans="1:10" s="22" customFormat="1" ht="15.6">
      <c r="A39" s="37">
        <v>44686</v>
      </c>
      <c r="B39" s="32" t="s">
        <v>96</v>
      </c>
      <c r="C39" s="32" t="s">
        <v>98</v>
      </c>
      <c r="D39" s="33">
        <v>659.9</v>
      </c>
      <c r="E39" s="33">
        <v>79.180000000000007</v>
      </c>
      <c r="F39" s="33"/>
      <c r="G39" s="33"/>
      <c r="H39" s="33">
        <f t="shared" si="2"/>
        <v>739.07999999999993</v>
      </c>
      <c r="I39" s="33"/>
      <c r="J39" s="40" t="s">
        <v>97</v>
      </c>
    </row>
    <row r="40" spans="1:10" s="22" customFormat="1" ht="15.6">
      <c r="A40" s="37">
        <v>44686</v>
      </c>
      <c r="B40" s="32" t="s">
        <v>136</v>
      </c>
      <c r="C40" s="32" t="s">
        <v>138</v>
      </c>
      <c r="D40" s="33">
        <v>237.14</v>
      </c>
      <c r="E40" s="33">
        <v>11.86</v>
      </c>
      <c r="F40" s="33"/>
      <c r="G40" s="33"/>
      <c r="H40" s="33">
        <f t="shared" si="2"/>
        <v>249</v>
      </c>
      <c r="I40" s="33"/>
      <c r="J40" s="32" t="s">
        <v>137</v>
      </c>
    </row>
    <row r="41" spans="1:10" s="22" customFormat="1" ht="15.6">
      <c r="A41" s="37">
        <v>44687</v>
      </c>
      <c r="B41" s="33" t="s">
        <v>84</v>
      </c>
      <c r="C41" s="33" t="s">
        <v>85</v>
      </c>
      <c r="D41" s="33">
        <v>22250</v>
      </c>
      <c r="E41" s="33">
        <v>4005</v>
      </c>
      <c r="F41" s="33"/>
      <c r="G41" s="33"/>
      <c r="H41" s="33">
        <f t="shared" si="2"/>
        <v>26255</v>
      </c>
      <c r="I41" s="33"/>
      <c r="J41" s="33" t="s">
        <v>57</v>
      </c>
    </row>
    <row r="42" spans="1:10" s="22" customFormat="1" ht="15.6">
      <c r="A42" s="37">
        <v>44687</v>
      </c>
      <c r="B42" s="32" t="s">
        <v>96</v>
      </c>
      <c r="C42" s="40" t="s">
        <v>98</v>
      </c>
      <c r="D42" s="33">
        <v>659.9</v>
      </c>
      <c r="E42" s="33">
        <v>79.19</v>
      </c>
      <c r="F42" s="33"/>
      <c r="G42" s="33"/>
      <c r="H42" s="33">
        <f t="shared" si="2"/>
        <v>739.08999999999992</v>
      </c>
      <c r="I42" s="33"/>
      <c r="J42" s="32" t="s">
        <v>97</v>
      </c>
    </row>
    <row r="43" spans="1:10" s="22" customFormat="1" ht="15.6">
      <c r="A43" s="37">
        <v>44688</v>
      </c>
      <c r="B43" s="33" t="s">
        <v>75</v>
      </c>
      <c r="C43" s="33" t="s">
        <v>77</v>
      </c>
      <c r="D43" s="33">
        <v>90885</v>
      </c>
      <c r="E43" s="33">
        <v>16359</v>
      </c>
      <c r="F43" s="33"/>
      <c r="G43" s="33"/>
      <c r="H43" s="33">
        <f t="shared" si="2"/>
        <v>107244</v>
      </c>
      <c r="I43" s="33"/>
      <c r="J43" s="33" t="s">
        <v>76</v>
      </c>
    </row>
    <row r="44" spans="1:10" s="22" customFormat="1" ht="15.6">
      <c r="A44" s="37">
        <v>44690</v>
      </c>
      <c r="B44" s="33" t="s">
        <v>86</v>
      </c>
      <c r="C44" s="33" t="s">
        <v>88</v>
      </c>
      <c r="D44" s="33">
        <v>564.76</v>
      </c>
      <c r="E44" s="33">
        <v>28.24</v>
      </c>
      <c r="F44" s="33"/>
      <c r="G44" s="33"/>
      <c r="H44" s="33">
        <f t="shared" si="2"/>
        <v>593</v>
      </c>
      <c r="I44" s="33"/>
      <c r="J44" s="33" t="s">
        <v>87</v>
      </c>
    </row>
    <row r="45" spans="1:10" s="22" customFormat="1" ht="15.6">
      <c r="A45" s="37">
        <v>44690</v>
      </c>
      <c r="B45" s="33" t="s">
        <v>86</v>
      </c>
      <c r="C45" s="33" t="s">
        <v>89</v>
      </c>
      <c r="D45" s="33">
        <v>601.9</v>
      </c>
      <c r="E45" s="33">
        <v>30.1</v>
      </c>
      <c r="F45" s="33"/>
      <c r="G45" s="33"/>
      <c r="H45" s="33">
        <f t="shared" si="2"/>
        <v>632</v>
      </c>
      <c r="I45" s="33"/>
      <c r="J45" s="33" t="s">
        <v>87</v>
      </c>
    </row>
    <row r="46" spans="1:10" s="22" customFormat="1" ht="20.25" customHeight="1">
      <c r="A46" s="37">
        <v>44690</v>
      </c>
      <c r="B46" s="32" t="s">
        <v>90</v>
      </c>
      <c r="C46" s="32" t="s">
        <v>100</v>
      </c>
      <c r="D46" s="33">
        <v>556.19000000000005</v>
      </c>
      <c r="E46" s="33">
        <v>27.81</v>
      </c>
      <c r="F46" s="33"/>
      <c r="G46" s="33"/>
      <c r="H46" s="33">
        <f t="shared" si="2"/>
        <v>584</v>
      </c>
      <c r="I46" s="33"/>
      <c r="J46" s="32" t="s">
        <v>99</v>
      </c>
    </row>
    <row r="47" spans="1:10" s="22" customFormat="1" ht="15.6">
      <c r="A47" s="37">
        <v>44691</v>
      </c>
      <c r="B47" s="33" t="s">
        <v>75</v>
      </c>
      <c r="C47" s="33" t="s">
        <v>78</v>
      </c>
      <c r="D47" s="33">
        <v>18350</v>
      </c>
      <c r="E47" s="33">
        <v>3303</v>
      </c>
      <c r="F47" s="33"/>
      <c r="G47" s="33"/>
      <c r="H47" s="33">
        <f t="shared" si="2"/>
        <v>21653</v>
      </c>
      <c r="I47" s="33"/>
      <c r="J47" s="33" t="s">
        <v>76</v>
      </c>
    </row>
    <row r="48" spans="1:10" s="22" customFormat="1" ht="15.6">
      <c r="A48" s="37">
        <v>44691</v>
      </c>
      <c r="B48" s="32" t="s">
        <v>93</v>
      </c>
      <c r="C48" s="40" t="s">
        <v>95</v>
      </c>
      <c r="D48" s="33">
        <v>290.48</v>
      </c>
      <c r="E48" s="33">
        <v>14.52</v>
      </c>
      <c r="F48" s="33"/>
      <c r="G48" s="33"/>
      <c r="H48" s="33">
        <f t="shared" si="2"/>
        <v>305</v>
      </c>
      <c r="I48" s="33"/>
      <c r="J48" s="32" t="s">
        <v>94</v>
      </c>
    </row>
    <row r="49" spans="1:10" s="22" customFormat="1" ht="15.6">
      <c r="A49" s="50">
        <v>44692</v>
      </c>
      <c r="B49" s="52" t="s">
        <v>90</v>
      </c>
      <c r="C49" s="53" t="s">
        <v>92</v>
      </c>
      <c r="D49" s="51">
        <v>531.42999999999995</v>
      </c>
      <c r="E49" s="51">
        <v>26.57</v>
      </c>
      <c r="F49" s="51"/>
      <c r="G49" s="51"/>
      <c r="H49" s="51">
        <f t="shared" si="2"/>
        <v>558</v>
      </c>
      <c r="I49" s="51"/>
      <c r="J49" s="52" t="s">
        <v>91</v>
      </c>
    </row>
    <row r="50" spans="1:10" s="22" customFormat="1" ht="15.6">
      <c r="A50" s="75">
        <v>44694</v>
      </c>
      <c r="B50" s="76" t="s">
        <v>45</v>
      </c>
      <c r="C50" s="76" t="s">
        <v>79</v>
      </c>
      <c r="D50" s="76">
        <v>22450</v>
      </c>
      <c r="E50" s="76">
        <v>4041</v>
      </c>
      <c r="F50" s="76"/>
      <c r="G50" s="76"/>
      <c r="H50" s="76">
        <f t="shared" si="2"/>
        <v>26491</v>
      </c>
      <c r="I50" s="76"/>
      <c r="J50" s="76" t="s">
        <v>47</v>
      </c>
    </row>
    <row r="51" spans="1:10" s="22" customFormat="1" ht="15.6">
      <c r="A51" s="27">
        <v>44695</v>
      </c>
      <c r="B51" s="14" t="s">
        <v>45</v>
      </c>
      <c r="C51" s="14" t="s">
        <v>80</v>
      </c>
      <c r="D51" s="14">
        <v>22450</v>
      </c>
      <c r="E51" s="14">
        <v>4041</v>
      </c>
      <c r="F51" s="14"/>
      <c r="G51" s="14"/>
      <c r="H51" s="14">
        <f t="shared" si="2"/>
        <v>26491</v>
      </c>
      <c r="I51" s="14"/>
      <c r="J51" s="14" t="s">
        <v>47</v>
      </c>
    </row>
    <row r="52" spans="1:10" s="22" customFormat="1" ht="15.6">
      <c r="A52" s="27">
        <v>44698</v>
      </c>
      <c r="B52" s="14" t="s">
        <v>104</v>
      </c>
      <c r="C52" s="14" t="s">
        <v>105</v>
      </c>
      <c r="D52" s="14">
        <v>490.68</v>
      </c>
      <c r="E52" s="14"/>
      <c r="F52" s="14">
        <v>29.44</v>
      </c>
      <c r="G52" s="14">
        <v>29.44</v>
      </c>
      <c r="H52" s="14">
        <f t="shared" si="2"/>
        <v>549.56000000000006</v>
      </c>
      <c r="I52" s="14"/>
      <c r="J52" s="14" t="s">
        <v>106</v>
      </c>
    </row>
    <row r="53" spans="1:10" s="22" customFormat="1" ht="15.6">
      <c r="A53" s="27">
        <v>44703</v>
      </c>
      <c r="B53" s="14" t="s">
        <v>107</v>
      </c>
      <c r="C53" s="14">
        <v>637</v>
      </c>
      <c r="D53" s="14">
        <v>2106</v>
      </c>
      <c r="E53" s="14"/>
      <c r="F53" s="14">
        <v>189.55</v>
      </c>
      <c r="G53" s="14">
        <v>189.55</v>
      </c>
      <c r="H53" s="14">
        <f t="shared" si="2"/>
        <v>2485.1000000000004</v>
      </c>
      <c r="I53" s="14"/>
      <c r="J53" s="14" t="s">
        <v>108</v>
      </c>
    </row>
    <row r="54" spans="1:10" s="22" customFormat="1" ht="15.6">
      <c r="A54" s="27">
        <v>44704</v>
      </c>
      <c r="B54" s="14" t="s">
        <v>109</v>
      </c>
      <c r="C54" s="14">
        <v>1011</v>
      </c>
      <c r="D54" s="14">
        <v>14133</v>
      </c>
      <c r="E54" s="14"/>
      <c r="F54" s="14">
        <v>1709.52</v>
      </c>
      <c r="G54" s="14">
        <v>1709.52</v>
      </c>
      <c r="H54" s="14">
        <f t="shared" si="2"/>
        <v>17552.04</v>
      </c>
      <c r="I54" s="14"/>
      <c r="J54" s="14" t="s">
        <v>110</v>
      </c>
    </row>
    <row r="55" spans="1:10" s="22" customFormat="1" ht="15.6">
      <c r="A55" s="27">
        <v>44709</v>
      </c>
      <c r="B55" s="14" t="s">
        <v>111</v>
      </c>
      <c r="C55" s="14" t="s">
        <v>112</v>
      </c>
      <c r="D55" s="14">
        <v>932.25</v>
      </c>
      <c r="E55" s="14"/>
      <c r="F55" s="14">
        <v>83.9</v>
      </c>
      <c r="G55" s="14">
        <v>83.9</v>
      </c>
      <c r="H55" s="14">
        <f t="shared" si="2"/>
        <v>1100.05</v>
      </c>
      <c r="I55" s="14"/>
      <c r="J55" s="14" t="s">
        <v>113</v>
      </c>
    </row>
    <row r="56" spans="1:10" s="22" customFormat="1" ht="15.6">
      <c r="A56" s="27">
        <v>44711</v>
      </c>
      <c r="B56" s="14" t="s">
        <v>109</v>
      </c>
      <c r="C56" s="14">
        <v>1045</v>
      </c>
      <c r="D56" s="14">
        <v>14980</v>
      </c>
      <c r="E56" s="14"/>
      <c r="F56" s="14">
        <v>1785.75</v>
      </c>
      <c r="G56" s="14">
        <v>1785.75</v>
      </c>
      <c r="H56" s="14">
        <f t="shared" si="2"/>
        <v>18551.5</v>
      </c>
      <c r="I56" s="14"/>
      <c r="J56" s="14" t="s">
        <v>110</v>
      </c>
    </row>
    <row r="57" spans="1:10" s="22" customFormat="1" ht="15.6">
      <c r="A57" s="27">
        <v>44711</v>
      </c>
      <c r="B57" s="14" t="s">
        <v>139</v>
      </c>
      <c r="C57" s="14">
        <v>96</v>
      </c>
      <c r="D57" s="14">
        <v>6680</v>
      </c>
      <c r="E57" s="14">
        <v>1202.4000000000001</v>
      </c>
      <c r="F57" s="14"/>
      <c r="G57" s="14"/>
      <c r="H57" s="14">
        <f t="shared" si="2"/>
        <v>7882.4</v>
      </c>
      <c r="I57" s="14"/>
      <c r="J57" s="14"/>
    </row>
    <row r="58" spans="1:10" s="22" customFormat="1" ht="15.6">
      <c r="A58" s="27">
        <v>44712</v>
      </c>
      <c r="B58" s="14" t="s">
        <v>114</v>
      </c>
      <c r="C58" s="14" t="s">
        <v>115</v>
      </c>
      <c r="D58" s="14">
        <v>2245.8000000000002</v>
      </c>
      <c r="E58" s="14"/>
      <c r="F58" s="14">
        <v>202.12</v>
      </c>
      <c r="G58" s="14">
        <v>202.12</v>
      </c>
      <c r="H58" s="14">
        <f t="shared" si="2"/>
        <v>2650.04</v>
      </c>
      <c r="I58" s="14"/>
      <c r="J58" s="14" t="s">
        <v>116</v>
      </c>
    </row>
    <row r="59" spans="1:10" s="22" customFormat="1" ht="21">
      <c r="A59" s="152" t="s">
        <v>35</v>
      </c>
      <c r="B59" s="153"/>
      <c r="C59" s="154"/>
      <c r="D59" s="24">
        <f>SUM(D36:D58)</f>
        <v>250017.81</v>
      </c>
      <c r="E59" s="24">
        <f>SUM(E36:E58)</f>
        <v>37181.870000000003</v>
      </c>
      <c r="F59" s="24">
        <f>SUM(F36:F58)</f>
        <v>4593.45</v>
      </c>
      <c r="G59" s="24">
        <f>SUM(G36:G58)</f>
        <v>4593.45</v>
      </c>
      <c r="H59" s="24">
        <f>SUM(H36:H58)</f>
        <v>296386.58</v>
      </c>
      <c r="I59" s="24"/>
      <c r="J59" s="24"/>
    </row>
    <row r="61" spans="1:10" ht="21">
      <c r="A61" s="144" t="s">
        <v>25</v>
      </c>
      <c r="B61" s="145"/>
      <c r="C61" s="145"/>
      <c r="D61" s="145"/>
      <c r="E61" s="145"/>
      <c r="F61" s="145"/>
      <c r="G61" s="145"/>
      <c r="H61" s="145"/>
      <c r="I61" s="145"/>
      <c r="J61" s="146"/>
    </row>
    <row r="62" spans="1:10" ht="21">
      <c r="A62" s="141" t="s">
        <v>37</v>
      </c>
      <c r="B62" s="142"/>
      <c r="C62" s="142"/>
      <c r="D62" s="142"/>
      <c r="E62" s="142"/>
      <c r="F62" s="142"/>
      <c r="G62" s="142"/>
      <c r="H62" s="143"/>
      <c r="I62" s="7"/>
      <c r="J62" s="7"/>
    </row>
    <row r="63" spans="1:10" s="22" customFormat="1" ht="15.6">
      <c r="A63" s="8" t="s">
        <v>28</v>
      </c>
      <c r="B63" s="8" t="s">
        <v>29</v>
      </c>
      <c r="C63" s="8" t="s">
        <v>36</v>
      </c>
      <c r="D63" s="8" t="s">
        <v>0</v>
      </c>
      <c r="E63" s="8" t="s">
        <v>26</v>
      </c>
      <c r="F63" s="8" t="s">
        <v>2</v>
      </c>
      <c r="G63" s="8" t="s">
        <v>3</v>
      </c>
      <c r="H63" s="9" t="s">
        <v>32</v>
      </c>
      <c r="I63" s="23"/>
      <c r="J63" s="23"/>
    </row>
    <row r="64" spans="1:10" s="22" customFormat="1" ht="15.6">
      <c r="A64" s="20">
        <v>44714</v>
      </c>
      <c r="B64" s="21" t="s">
        <v>48</v>
      </c>
      <c r="C64" s="21" t="s">
        <v>119</v>
      </c>
      <c r="D64" s="21">
        <v>78587</v>
      </c>
      <c r="E64" s="21"/>
      <c r="F64" s="21">
        <v>7072.8</v>
      </c>
      <c r="G64" s="21">
        <v>7072.8</v>
      </c>
      <c r="H64" s="21">
        <f t="shared" ref="H64:H71" si="3">D64+E64+F64+G64</f>
        <v>92732.6</v>
      </c>
      <c r="I64" s="23"/>
      <c r="J64" s="23"/>
    </row>
    <row r="65" spans="1:10" s="22" customFormat="1" ht="15" customHeight="1">
      <c r="A65" s="20">
        <v>44720</v>
      </c>
      <c r="B65" s="11" t="s">
        <v>150</v>
      </c>
      <c r="C65" s="21" t="s">
        <v>120</v>
      </c>
      <c r="D65" s="21">
        <v>17400</v>
      </c>
      <c r="E65" s="21"/>
      <c r="F65" s="21">
        <v>1566</v>
      </c>
      <c r="G65" s="21">
        <v>1566</v>
      </c>
      <c r="H65" s="21">
        <f t="shared" si="3"/>
        <v>20532</v>
      </c>
      <c r="I65" s="23" t="s">
        <v>151</v>
      </c>
      <c r="J65" s="23"/>
    </row>
    <row r="66" spans="1:10" s="22" customFormat="1" ht="15.6">
      <c r="A66" s="20">
        <v>44721</v>
      </c>
      <c r="B66" s="21" t="s">
        <v>117</v>
      </c>
      <c r="C66" s="21" t="s">
        <v>118</v>
      </c>
      <c r="D66" s="21">
        <v>38000</v>
      </c>
      <c r="E66" s="21">
        <v>6840</v>
      </c>
      <c r="F66" s="21"/>
      <c r="G66" s="21"/>
      <c r="H66" s="21">
        <f t="shared" si="3"/>
        <v>44840</v>
      </c>
      <c r="I66" s="23" t="s">
        <v>121</v>
      </c>
      <c r="J66" s="23"/>
    </row>
    <row r="67" spans="1:10" s="22" customFormat="1" ht="15.6">
      <c r="A67" s="20">
        <v>44723</v>
      </c>
      <c r="B67" s="21" t="s">
        <v>48</v>
      </c>
      <c r="C67" s="21" t="s">
        <v>131</v>
      </c>
      <c r="D67" s="21">
        <v>192516</v>
      </c>
      <c r="E67" s="21"/>
      <c r="F67" s="21">
        <v>17326.439999999999</v>
      </c>
      <c r="G67" s="21">
        <v>17326.439999999999</v>
      </c>
      <c r="H67" s="21">
        <f t="shared" si="3"/>
        <v>227168.88</v>
      </c>
      <c r="I67" s="23"/>
      <c r="J67" s="23"/>
    </row>
    <row r="68" spans="1:10" s="22" customFormat="1" ht="15.6">
      <c r="A68" s="20">
        <v>44726</v>
      </c>
      <c r="B68" s="21" t="s">
        <v>48</v>
      </c>
      <c r="C68" s="21" t="s">
        <v>132</v>
      </c>
      <c r="D68" s="21">
        <v>102514</v>
      </c>
      <c r="E68" s="21"/>
      <c r="F68" s="21">
        <v>9226.26</v>
      </c>
      <c r="G68" s="21">
        <v>9226.26</v>
      </c>
      <c r="H68" s="21">
        <f t="shared" si="3"/>
        <v>120966.51999999999</v>
      </c>
      <c r="I68" s="23"/>
      <c r="J68" s="23"/>
    </row>
    <row r="69" spans="1:10" s="22" customFormat="1" ht="15.6">
      <c r="A69" s="20">
        <v>44726</v>
      </c>
      <c r="B69" s="21" t="s">
        <v>48</v>
      </c>
      <c r="C69" s="21" t="s">
        <v>133</v>
      </c>
      <c r="D69" s="21">
        <v>11077</v>
      </c>
      <c r="E69" s="21"/>
      <c r="F69" s="21">
        <v>996.93</v>
      </c>
      <c r="G69" s="21">
        <v>996.93</v>
      </c>
      <c r="H69" s="21">
        <f t="shared" si="3"/>
        <v>13070.86</v>
      </c>
      <c r="I69" s="23"/>
      <c r="J69" s="23"/>
    </row>
    <row r="70" spans="1:10" s="22" customFormat="1" ht="15.6">
      <c r="A70" s="20" t="s">
        <v>190</v>
      </c>
      <c r="B70" s="21" t="s">
        <v>48</v>
      </c>
      <c r="C70" s="21" t="s">
        <v>155</v>
      </c>
      <c r="D70" s="21">
        <v>31665</v>
      </c>
      <c r="E70" s="21"/>
      <c r="F70" s="21">
        <v>2849.9</v>
      </c>
      <c r="G70" s="21">
        <v>2849.9</v>
      </c>
      <c r="H70" s="21">
        <f t="shared" si="3"/>
        <v>37364.800000000003</v>
      </c>
      <c r="I70" s="23"/>
      <c r="J70" s="23"/>
    </row>
    <row r="71" spans="1:10" s="22" customFormat="1" ht="15.6">
      <c r="A71" s="20" t="s">
        <v>190</v>
      </c>
      <c r="B71" s="21" t="s">
        <v>48</v>
      </c>
      <c r="C71" s="21" t="s">
        <v>156</v>
      </c>
      <c r="D71" s="21">
        <v>186614</v>
      </c>
      <c r="E71" s="21"/>
      <c r="F71" s="21">
        <v>16795.3</v>
      </c>
      <c r="G71" s="21">
        <v>16795.3</v>
      </c>
      <c r="H71" s="21">
        <f t="shared" si="3"/>
        <v>220204.59999999998</v>
      </c>
      <c r="I71" s="23"/>
      <c r="J71" s="23"/>
    </row>
    <row r="72" spans="1:10" s="22" customFormat="1" ht="21">
      <c r="A72" s="151" t="s">
        <v>35</v>
      </c>
      <c r="B72" s="151"/>
      <c r="C72" s="151"/>
      <c r="D72" s="24">
        <f>SUM(D64:D71)</f>
        <v>658373</v>
      </c>
      <c r="E72" s="24">
        <f>SUM(E64:E71)</f>
        <v>6840</v>
      </c>
      <c r="F72" s="24">
        <f>SUM(F64:F71)</f>
        <v>55833.630000000005</v>
      </c>
      <c r="G72" s="24">
        <f>SUM(G64:G71)</f>
        <v>55833.630000000005</v>
      </c>
      <c r="H72" s="24">
        <f>SUM(H64:H71)</f>
        <v>776880.26</v>
      </c>
      <c r="I72" s="23"/>
      <c r="J72" s="23"/>
    </row>
    <row r="73" spans="1:10" ht="21">
      <c r="A73" s="141" t="s">
        <v>38</v>
      </c>
      <c r="B73" s="142"/>
      <c r="C73" s="142"/>
      <c r="D73" s="142"/>
      <c r="E73" s="142"/>
      <c r="F73" s="142"/>
      <c r="G73" s="142"/>
      <c r="H73" s="142"/>
      <c r="I73" s="142"/>
      <c r="J73" s="143"/>
    </row>
    <row r="74" spans="1:10" s="22" customFormat="1">
      <c r="A74" s="25" t="s">
        <v>28</v>
      </c>
      <c r="B74" s="25" t="s">
        <v>29</v>
      </c>
      <c r="C74" s="25" t="s">
        <v>4</v>
      </c>
      <c r="D74" s="25" t="s">
        <v>0</v>
      </c>
      <c r="E74" s="25" t="s">
        <v>1</v>
      </c>
      <c r="F74" s="25" t="s">
        <v>2</v>
      </c>
      <c r="G74" s="25" t="s">
        <v>3</v>
      </c>
      <c r="H74" s="26" t="s">
        <v>32</v>
      </c>
      <c r="I74" s="26" t="s">
        <v>33</v>
      </c>
      <c r="J74" s="26" t="s">
        <v>31</v>
      </c>
    </row>
    <row r="75" spans="1:10" s="22" customFormat="1" ht="15.6">
      <c r="A75" s="74">
        <v>44714</v>
      </c>
      <c r="B75" s="77" t="s">
        <v>84</v>
      </c>
      <c r="C75" s="48" t="s">
        <v>122</v>
      </c>
      <c r="D75" s="48">
        <v>31150</v>
      </c>
      <c r="E75" s="48">
        <v>5607</v>
      </c>
      <c r="F75" s="48"/>
      <c r="G75" s="48"/>
      <c r="H75" s="48">
        <f>D75+E75+F75+G75</f>
        <v>36757</v>
      </c>
      <c r="I75" s="48"/>
      <c r="J75" s="48" t="s">
        <v>57</v>
      </c>
    </row>
    <row r="76" spans="1:10" s="22" customFormat="1" ht="15.6">
      <c r="A76" s="37">
        <v>44717</v>
      </c>
      <c r="B76" s="32" t="s">
        <v>157</v>
      </c>
      <c r="C76" s="32" t="s">
        <v>159</v>
      </c>
      <c r="D76" s="33">
        <v>42.38</v>
      </c>
      <c r="E76" s="33"/>
      <c r="F76" s="33">
        <v>3.81</v>
      </c>
      <c r="G76" s="33">
        <v>3.81</v>
      </c>
      <c r="H76" s="33">
        <f>D76+E76+F76+G76</f>
        <v>50.000000000000007</v>
      </c>
      <c r="I76" s="33"/>
      <c r="J76" s="40" t="s">
        <v>158</v>
      </c>
    </row>
    <row r="77" spans="1:10" s="22" customFormat="1" ht="15.6">
      <c r="A77" s="75">
        <v>44718</v>
      </c>
      <c r="B77" s="76" t="s">
        <v>123</v>
      </c>
      <c r="C77" s="76">
        <v>1070</v>
      </c>
      <c r="D77" s="76">
        <v>14090</v>
      </c>
      <c r="E77" s="76"/>
      <c r="F77" s="76">
        <v>1705.5</v>
      </c>
      <c r="G77" s="76">
        <v>1705.5</v>
      </c>
      <c r="H77" s="76">
        <f t="shared" ref="H77:H97" si="4">D77+E77+F77+G77</f>
        <v>17501</v>
      </c>
      <c r="I77" s="76"/>
      <c r="J77" s="76" t="s">
        <v>110</v>
      </c>
    </row>
    <row r="78" spans="1:10" s="22" customFormat="1" ht="15.6">
      <c r="A78" s="27">
        <v>44718</v>
      </c>
      <c r="B78" s="14" t="s">
        <v>124</v>
      </c>
      <c r="C78" s="14" t="s">
        <v>125</v>
      </c>
      <c r="D78" s="14">
        <v>5400</v>
      </c>
      <c r="E78" s="14">
        <v>972</v>
      </c>
      <c r="F78" s="14"/>
      <c r="G78" s="14"/>
      <c r="H78" s="14">
        <f t="shared" si="4"/>
        <v>6372</v>
      </c>
      <c r="I78" s="14"/>
      <c r="J78" s="14" t="s">
        <v>126</v>
      </c>
    </row>
    <row r="79" spans="1:10" s="22" customFormat="1" ht="15.6">
      <c r="A79" s="27">
        <v>44720</v>
      </c>
      <c r="B79" s="14" t="s">
        <v>127</v>
      </c>
      <c r="C79" s="14" t="s">
        <v>128</v>
      </c>
      <c r="D79" s="14">
        <v>2350</v>
      </c>
      <c r="E79" s="14">
        <v>423</v>
      </c>
      <c r="F79" s="14"/>
      <c r="G79" s="14"/>
      <c r="H79" s="14">
        <f t="shared" si="4"/>
        <v>2773</v>
      </c>
      <c r="I79" s="14"/>
      <c r="J79" s="14" t="s">
        <v>129</v>
      </c>
    </row>
    <row r="80" spans="1:10" s="22" customFormat="1" ht="15.6">
      <c r="A80" s="27">
        <v>44720</v>
      </c>
      <c r="B80" s="76" t="s">
        <v>45</v>
      </c>
      <c r="C80" s="14" t="s">
        <v>130</v>
      </c>
      <c r="D80" s="14">
        <v>87375</v>
      </c>
      <c r="E80" s="14">
        <v>15727.5</v>
      </c>
      <c r="F80" s="14"/>
      <c r="G80" s="14"/>
      <c r="H80" s="14">
        <f t="shared" si="4"/>
        <v>103102.5</v>
      </c>
      <c r="I80" s="14"/>
      <c r="J80" s="14" t="s">
        <v>47</v>
      </c>
    </row>
    <row r="81" spans="1:10" s="22" customFormat="1" ht="15.6">
      <c r="A81" s="27">
        <v>44722</v>
      </c>
      <c r="B81" s="76" t="s">
        <v>84</v>
      </c>
      <c r="C81" s="14" t="s">
        <v>134</v>
      </c>
      <c r="D81" s="14">
        <v>19000</v>
      </c>
      <c r="E81" s="14">
        <v>3420</v>
      </c>
      <c r="F81" s="14"/>
      <c r="G81" s="14"/>
      <c r="H81" s="14">
        <f t="shared" si="4"/>
        <v>22420</v>
      </c>
      <c r="I81" s="14"/>
      <c r="J81" s="14" t="s">
        <v>57</v>
      </c>
    </row>
    <row r="82" spans="1:10" s="22" customFormat="1" ht="15.6">
      <c r="A82" s="27">
        <v>44723</v>
      </c>
      <c r="B82" s="76" t="s">
        <v>84</v>
      </c>
      <c r="C82" s="14" t="s">
        <v>135</v>
      </c>
      <c r="D82" s="14">
        <v>13300</v>
      </c>
      <c r="E82" s="14">
        <v>2394</v>
      </c>
      <c r="F82" s="14"/>
      <c r="G82" s="14"/>
      <c r="H82" s="14">
        <f t="shared" si="4"/>
        <v>15694</v>
      </c>
      <c r="I82" s="14"/>
      <c r="J82" s="14" t="s">
        <v>57</v>
      </c>
    </row>
    <row r="83" spans="1:10" s="22" customFormat="1" ht="15.6">
      <c r="A83" s="27">
        <v>44726</v>
      </c>
      <c r="B83" s="76" t="s">
        <v>84</v>
      </c>
      <c r="C83" s="14" t="s">
        <v>140</v>
      </c>
      <c r="D83" s="14">
        <v>11725</v>
      </c>
      <c r="E83" s="14">
        <v>2110.5</v>
      </c>
      <c r="F83" s="14"/>
      <c r="G83" s="14"/>
      <c r="H83" s="14">
        <f t="shared" si="4"/>
        <v>13835.5</v>
      </c>
      <c r="I83" s="14"/>
      <c r="J83" s="14" t="s">
        <v>57</v>
      </c>
    </row>
    <row r="84" spans="1:10" s="22" customFormat="1" ht="15.6">
      <c r="A84" s="27">
        <v>44730</v>
      </c>
      <c r="B84" s="76" t="s">
        <v>45</v>
      </c>
      <c r="C84" s="14" t="s">
        <v>141</v>
      </c>
      <c r="D84" s="14">
        <v>78035</v>
      </c>
      <c r="E84" s="14">
        <v>14046.3</v>
      </c>
      <c r="F84" s="14"/>
      <c r="G84" s="14"/>
      <c r="H84" s="14">
        <f t="shared" si="4"/>
        <v>92081.3</v>
      </c>
      <c r="I84" s="14"/>
      <c r="J84" s="14" t="s">
        <v>47</v>
      </c>
    </row>
    <row r="85" spans="1:10" s="22" customFormat="1" ht="15.6">
      <c r="A85" s="27">
        <v>44732</v>
      </c>
      <c r="B85" s="76" t="s">
        <v>67</v>
      </c>
      <c r="C85" s="14">
        <v>116</v>
      </c>
      <c r="D85" s="14">
        <v>161</v>
      </c>
      <c r="E85" s="14"/>
      <c r="F85" s="14">
        <v>14.49</v>
      </c>
      <c r="G85" s="14">
        <v>14.49</v>
      </c>
      <c r="H85" s="14">
        <f t="shared" si="4"/>
        <v>189.98000000000002</v>
      </c>
      <c r="I85" s="14"/>
      <c r="J85" s="14" t="s">
        <v>68</v>
      </c>
    </row>
    <row r="86" spans="1:10" s="22" customFormat="1" ht="15.6">
      <c r="A86" s="27">
        <v>44733</v>
      </c>
      <c r="B86" s="76" t="s">
        <v>152</v>
      </c>
      <c r="C86" s="14" t="s">
        <v>153</v>
      </c>
      <c r="D86" s="14">
        <v>9828</v>
      </c>
      <c r="E86" s="14">
        <v>1769.04</v>
      </c>
      <c r="F86" s="14"/>
      <c r="G86" s="14"/>
      <c r="H86" s="14">
        <f t="shared" si="4"/>
        <v>11597.04</v>
      </c>
      <c r="I86" s="14"/>
      <c r="J86" s="14" t="s">
        <v>154</v>
      </c>
    </row>
    <row r="87" spans="1:10" s="22" customFormat="1" ht="15.6">
      <c r="A87" s="27">
        <v>44733</v>
      </c>
      <c r="B87" s="76" t="s">
        <v>84</v>
      </c>
      <c r="C87" s="14" t="s">
        <v>169</v>
      </c>
      <c r="D87" s="14">
        <v>19000</v>
      </c>
      <c r="E87" s="14">
        <v>3420</v>
      </c>
      <c r="F87" s="14"/>
      <c r="G87" s="14"/>
      <c r="H87" s="14">
        <f t="shared" si="4"/>
        <v>22420</v>
      </c>
      <c r="I87" s="14"/>
      <c r="J87" s="14" t="s">
        <v>57</v>
      </c>
    </row>
    <row r="88" spans="1:10" s="22" customFormat="1" ht="15.6">
      <c r="A88" s="27">
        <v>44734</v>
      </c>
      <c r="B88" s="76" t="s">
        <v>142</v>
      </c>
      <c r="C88" s="14" t="s">
        <v>143</v>
      </c>
      <c r="D88" s="14">
        <v>995</v>
      </c>
      <c r="E88" s="14"/>
      <c r="F88" s="14">
        <v>89.55</v>
      </c>
      <c r="G88" s="14">
        <v>89.55</v>
      </c>
      <c r="H88" s="14">
        <f t="shared" si="4"/>
        <v>1174.0999999999999</v>
      </c>
      <c r="I88" s="14"/>
      <c r="J88" s="14" t="s">
        <v>144</v>
      </c>
    </row>
    <row r="89" spans="1:10" s="22" customFormat="1" ht="15.6">
      <c r="A89" s="27">
        <v>44734</v>
      </c>
      <c r="B89" s="76" t="s">
        <v>145</v>
      </c>
      <c r="C89" s="14">
        <v>4771</v>
      </c>
      <c r="D89" s="14">
        <v>291.51</v>
      </c>
      <c r="E89" s="14"/>
      <c r="F89" s="14">
        <v>26.23</v>
      </c>
      <c r="G89" s="14">
        <v>26.23</v>
      </c>
      <c r="H89" s="14">
        <f t="shared" si="4"/>
        <v>343.97</v>
      </c>
      <c r="I89" s="14"/>
      <c r="J89" s="14" t="s">
        <v>146</v>
      </c>
    </row>
    <row r="90" spans="1:10" s="22" customFormat="1" ht="15.6">
      <c r="A90" s="27">
        <v>44734</v>
      </c>
      <c r="B90" s="76" t="s">
        <v>147</v>
      </c>
      <c r="C90" s="14" t="s">
        <v>148</v>
      </c>
      <c r="D90" s="28">
        <v>52605</v>
      </c>
      <c r="E90" s="14"/>
      <c r="F90" s="14">
        <v>4734.45</v>
      </c>
      <c r="G90" s="14">
        <v>4734.45</v>
      </c>
      <c r="H90" s="14">
        <f t="shared" si="4"/>
        <v>62073.899999999994</v>
      </c>
      <c r="I90" s="14"/>
      <c r="J90" s="14" t="s">
        <v>149</v>
      </c>
    </row>
    <row r="91" spans="1:10" s="22" customFormat="1" ht="15.6">
      <c r="A91" s="27">
        <v>44735</v>
      </c>
      <c r="B91" s="76" t="s">
        <v>166</v>
      </c>
      <c r="C91" s="14" t="s">
        <v>167</v>
      </c>
      <c r="D91" s="28">
        <v>211.86</v>
      </c>
      <c r="E91" s="14">
        <v>38.14</v>
      </c>
      <c r="F91" s="14"/>
      <c r="G91" s="14"/>
      <c r="H91" s="14">
        <f>D91+E91+F91+G91</f>
        <v>250</v>
      </c>
      <c r="I91" s="14"/>
      <c r="J91" s="14" t="s">
        <v>168</v>
      </c>
    </row>
    <row r="92" spans="1:10" s="22" customFormat="1" ht="15.6">
      <c r="A92" s="27">
        <v>44735</v>
      </c>
      <c r="B92" s="76" t="s">
        <v>160</v>
      </c>
      <c r="C92" s="14" t="s">
        <v>161</v>
      </c>
      <c r="D92" s="28">
        <v>356.25</v>
      </c>
      <c r="E92" s="14">
        <v>42.75</v>
      </c>
      <c r="F92" s="14"/>
      <c r="G92" s="14"/>
      <c r="H92" s="14">
        <f t="shared" si="4"/>
        <v>399</v>
      </c>
      <c r="I92" s="14"/>
      <c r="J92" s="14" t="s">
        <v>162</v>
      </c>
    </row>
    <row r="93" spans="1:10" s="22" customFormat="1" ht="15.6">
      <c r="A93" s="27">
        <v>44740</v>
      </c>
      <c r="B93" s="76" t="s">
        <v>163</v>
      </c>
      <c r="C93" s="14" t="s">
        <v>164</v>
      </c>
      <c r="D93" s="28">
        <v>3270</v>
      </c>
      <c r="E93" s="14"/>
      <c r="F93" s="14">
        <v>294.3</v>
      </c>
      <c r="G93" s="14">
        <v>294.3</v>
      </c>
      <c r="H93" s="14">
        <f t="shared" si="4"/>
        <v>3858.6000000000004</v>
      </c>
      <c r="I93" s="14"/>
      <c r="J93" s="14" t="s">
        <v>165</v>
      </c>
    </row>
    <row r="94" spans="1:10" s="22" customFormat="1" ht="15.75" customHeight="1">
      <c r="A94" s="27">
        <v>44740</v>
      </c>
      <c r="B94" s="21" t="s">
        <v>180</v>
      </c>
      <c r="C94" s="14" t="s">
        <v>170</v>
      </c>
      <c r="D94" s="28">
        <v>15614.83</v>
      </c>
      <c r="E94" s="14">
        <v>2810.67</v>
      </c>
      <c r="F94" s="14"/>
      <c r="G94" s="14"/>
      <c r="H94" s="14">
        <f t="shared" si="4"/>
        <v>18425.5</v>
      </c>
      <c r="I94" s="14"/>
      <c r="J94" s="14" t="s">
        <v>171</v>
      </c>
    </row>
    <row r="95" spans="1:10" s="22" customFormat="1" ht="15.6">
      <c r="A95" s="27">
        <v>44740</v>
      </c>
      <c r="B95" s="76" t="s">
        <v>45</v>
      </c>
      <c r="C95" s="14" t="s">
        <v>172</v>
      </c>
      <c r="D95" s="14">
        <v>38400</v>
      </c>
      <c r="E95" s="14">
        <v>6912</v>
      </c>
      <c r="F95" s="14"/>
      <c r="G95" s="14"/>
      <c r="H95" s="14">
        <f t="shared" si="4"/>
        <v>45312</v>
      </c>
      <c r="I95" s="14"/>
      <c r="J95" s="14" t="s">
        <v>47</v>
      </c>
    </row>
    <row r="96" spans="1:10" s="22" customFormat="1" ht="20.25" customHeight="1">
      <c r="A96" s="27" t="s">
        <v>182</v>
      </c>
      <c r="B96" s="21" t="s">
        <v>177</v>
      </c>
      <c r="C96" s="21" t="s">
        <v>179</v>
      </c>
      <c r="D96" s="14">
        <v>3474.58</v>
      </c>
      <c r="E96" s="14"/>
      <c r="F96" s="14">
        <v>312.70999999999998</v>
      </c>
      <c r="G96" s="14">
        <v>312.70999999999998</v>
      </c>
      <c r="H96" s="14">
        <f t="shared" si="4"/>
        <v>4100</v>
      </c>
      <c r="I96" s="14"/>
      <c r="J96" s="21" t="s">
        <v>178</v>
      </c>
    </row>
    <row r="97" spans="1:10" s="22" customFormat="1" ht="15.6">
      <c r="A97" s="27" t="s">
        <v>181</v>
      </c>
      <c r="B97" s="14" t="s">
        <v>163</v>
      </c>
      <c r="C97" s="14" t="s">
        <v>173</v>
      </c>
      <c r="D97" s="14">
        <v>692</v>
      </c>
      <c r="E97" s="14"/>
      <c r="F97" s="14">
        <v>62.28</v>
      </c>
      <c r="G97" s="14">
        <v>62.28</v>
      </c>
      <c r="H97" s="14">
        <f t="shared" si="4"/>
        <v>816.56</v>
      </c>
      <c r="I97" s="14"/>
      <c r="J97" s="14" t="s">
        <v>165</v>
      </c>
    </row>
    <row r="98" spans="1:10" s="22" customFormat="1" ht="21">
      <c r="A98" s="152" t="s">
        <v>35</v>
      </c>
      <c r="B98" s="153"/>
      <c r="C98" s="154"/>
      <c r="D98" s="24">
        <f>SUM(D75:D97)</f>
        <v>407367.41000000003</v>
      </c>
      <c r="E98" s="24">
        <f>SUM(E75:E97)</f>
        <v>59692.9</v>
      </c>
      <c r="F98" s="24">
        <f>SUM(F75:F97)</f>
        <v>7243.32</v>
      </c>
      <c r="G98" s="24">
        <f>SUM(G75:G97)</f>
        <v>7243.32</v>
      </c>
      <c r="H98" s="24">
        <f>SUM(H75:H97)</f>
        <v>481546.9499999999</v>
      </c>
      <c r="I98" s="24"/>
      <c r="J98" s="24"/>
    </row>
    <row r="100" spans="1:10">
      <c r="A100" s="155"/>
      <c r="B100" s="155"/>
      <c r="C100" s="155"/>
      <c r="D100" s="155"/>
      <c r="E100" s="155"/>
    </row>
    <row r="108" spans="1:10">
      <c r="A108" s="155"/>
      <c r="B108" s="155"/>
      <c r="C108" s="155"/>
      <c r="D108" s="155"/>
      <c r="E108" s="155"/>
    </row>
    <row r="109" spans="1:10">
      <c r="A109" s="18"/>
      <c r="B109" s="18"/>
      <c r="C109" s="18"/>
      <c r="D109" s="18"/>
    </row>
    <row r="110" spans="1:10">
      <c r="A110" s="18"/>
    </row>
    <row r="111" spans="1:10">
      <c r="A111" s="18"/>
    </row>
    <row r="112" spans="1:10">
      <c r="A112" s="18"/>
    </row>
    <row r="113" spans="1:1">
      <c r="A113" s="18"/>
    </row>
    <row r="114" spans="1:1">
      <c r="A114" s="18"/>
    </row>
  </sheetData>
  <mergeCells count="17">
    <mergeCell ref="A100:E100"/>
    <mergeCell ref="A108:E108"/>
    <mergeCell ref="A72:C72"/>
    <mergeCell ref="A73:J73"/>
    <mergeCell ref="A98:C98"/>
    <mergeCell ref="A62:H62"/>
    <mergeCell ref="A24:J24"/>
    <mergeCell ref="A2:J2"/>
    <mergeCell ref="A3:H3"/>
    <mergeCell ref="A12:C12"/>
    <mergeCell ref="A13:J13"/>
    <mergeCell ref="A22:C22"/>
    <mergeCell ref="A25:H25"/>
    <mergeCell ref="A33:C33"/>
    <mergeCell ref="A34:J34"/>
    <mergeCell ref="A59:C59"/>
    <mergeCell ref="A61:J6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"/>
  <sheetViews>
    <sheetView topLeftCell="A62" workbookViewId="0">
      <selection activeCell="H13" sqref="H13"/>
    </sheetView>
  </sheetViews>
  <sheetFormatPr defaultColWidth="9.109375" defaultRowHeight="14.4"/>
  <cols>
    <col min="1" max="1" width="14.77734375" style="5" customWidth="1"/>
    <col min="2" max="2" width="47.5546875" style="5" customWidth="1"/>
    <col min="3" max="3" width="22" style="5" customWidth="1"/>
    <col min="4" max="4" width="14.33203125" style="5" customWidth="1"/>
    <col min="5" max="5" width="13.33203125" style="5" customWidth="1"/>
    <col min="6" max="6" width="15.21875" style="5" customWidth="1"/>
    <col min="7" max="7" width="15.5546875" style="5" customWidth="1"/>
    <col min="8" max="8" width="25.109375" style="5" customWidth="1"/>
    <col min="9" max="9" width="21.109375" style="5" customWidth="1"/>
    <col min="10" max="10" width="24.33203125" style="5" customWidth="1"/>
    <col min="11" max="16384" width="9.109375" style="5"/>
  </cols>
  <sheetData>
    <row r="2" spans="1:10" ht="21">
      <c r="A2" s="144" t="s">
        <v>27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ht="31.2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31">
        <v>44744</v>
      </c>
      <c r="B5" s="21" t="s">
        <v>48</v>
      </c>
      <c r="C5" s="32" t="s">
        <v>175</v>
      </c>
      <c r="D5" s="32">
        <v>177037</v>
      </c>
      <c r="E5" s="32"/>
      <c r="F5" s="32">
        <v>15933.33</v>
      </c>
      <c r="G5" s="32">
        <v>15933.33</v>
      </c>
      <c r="H5" s="21">
        <f t="shared" ref="H5:H13" si="0">D5+E5+F5+G5</f>
        <v>208903.65999999997</v>
      </c>
      <c r="I5" s="7"/>
      <c r="J5" s="7"/>
    </row>
    <row r="6" spans="1:10" s="22" customFormat="1" ht="15.6">
      <c r="A6" s="31">
        <v>44744</v>
      </c>
      <c r="B6" s="33" t="s">
        <v>48</v>
      </c>
      <c r="C6" s="33" t="s">
        <v>176</v>
      </c>
      <c r="D6" s="33">
        <v>7200</v>
      </c>
      <c r="E6" s="33"/>
      <c r="F6" s="33">
        <v>648</v>
      </c>
      <c r="G6" s="33">
        <v>648</v>
      </c>
      <c r="H6" s="21">
        <f t="shared" si="0"/>
        <v>8496</v>
      </c>
      <c r="I6" s="23"/>
      <c r="J6" s="23"/>
    </row>
    <row r="7" spans="1:10" ht="15.6">
      <c r="A7" s="10">
        <v>44746</v>
      </c>
      <c r="B7" s="12" t="s">
        <v>183</v>
      </c>
      <c r="C7" s="12" t="s">
        <v>184</v>
      </c>
      <c r="D7" s="12">
        <v>8687</v>
      </c>
      <c r="E7" s="12"/>
      <c r="F7" s="12">
        <v>781.83</v>
      </c>
      <c r="G7" s="12">
        <v>781.83</v>
      </c>
      <c r="H7" s="21">
        <f t="shared" si="0"/>
        <v>10250.66</v>
      </c>
      <c r="I7" s="5" t="s">
        <v>185</v>
      </c>
    </row>
    <row r="8" spans="1:10" s="18" customFormat="1" ht="15.6">
      <c r="A8" s="10">
        <v>44750</v>
      </c>
      <c r="B8" s="12" t="s">
        <v>186</v>
      </c>
      <c r="C8" s="12" t="s">
        <v>187</v>
      </c>
      <c r="D8" s="12">
        <v>16945</v>
      </c>
      <c r="E8" s="12"/>
      <c r="F8" s="12">
        <v>1525.05</v>
      </c>
      <c r="G8" s="12">
        <v>1525.05</v>
      </c>
      <c r="H8" s="21">
        <f t="shared" si="0"/>
        <v>19995.099999999999</v>
      </c>
      <c r="I8" s="18" t="s">
        <v>201</v>
      </c>
    </row>
    <row r="9" spans="1:10" s="18" customFormat="1" ht="15.6">
      <c r="A9" s="10">
        <v>44753</v>
      </c>
      <c r="B9" s="12" t="s">
        <v>48</v>
      </c>
      <c r="C9" s="12" t="s">
        <v>188</v>
      </c>
      <c r="D9" s="12">
        <v>315000</v>
      </c>
      <c r="E9" s="12"/>
      <c r="F9" s="12">
        <v>28350</v>
      </c>
      <c r="G9" s="12">
        <v>28350</v>
      </c>
      <c r="H9" s="21">
        <f t="shared" si="0"/>
        <v>371700</v>
      </c>
    </row>
    <row r="10" spans="1:10" ht="15.6">
      <c r="A10" s="10">
        <v>44753</v>
      </c>
      <c r="B10" s="32" t="s">
        <v>48</v>
      </c>
      <c r="C10" s="32" t="s">
        <v>189</v>
      </c>
      <c r="D10" s="32">
        <v>31090</v>
      </c>
      <c r="E10" s="32"/>
      <c r="F10" s="32">
        <v>2798.1</v>
      </c>
      <c r="G10" s="32">
        <v>2798.1</v>
      </c>
      <c r="H10" s="21">
        <f t="shared" si="0"/>
        <v>36686.199999999997</v>
      </c>
      <c r="I10" s="7"/>
      <c r="J10" s="7"/>
    </row>
    <row r="11" spans="1:10" s="18" customFormat="1" ht="15.6">
      <c r="A11" s="31" t="s">
        <v>195</v>
      </c>
      <c r="B11" s="32" t="s">
        <v>48</v>
      </c>
      <c r="C11" s="32" t="s">
        <v>196</v>
      </c>
      <c r="D11" s="32">
        <v>219740</v>
      </c>
      <c r="E11" s="32"/>
      <c r="F11" s="32">
        <v>19776.599999999999</v>
      </c>
      <c r="G11" s="32">
        <v>19776.599999999999</v>
      </c>
      <c r="H11" s="21">
        <f t="shared" si="0"/>
        <v>259293.2</v>
      </c>
      <c r="I11" s="7"/>
      <c r="J11" s="7"/>
    </row>
    <row r="12" spans="1:10" s="18" customFormat="1" ht="15.6">
      <c r="A12" s="31" t="s">
        <v>195</v>
      </c>
      <c r="B12" s="32" t="s">
        <v>213</v>
      </c>
      <c r="C12" s="32" t="s">
        <v>214</v>
      </c>
      <c r="D12" s="32">
        <v>21610</v>
      </c>
      <c r="E12" s="32"/>
      <c r="F12" s="32">
        <v>1944.9</v>
      </c>
      <c r="G12" s="32">
        <v>1944.9</v>
      </c>
      <c r="H12" s="21">
        <f t="shared" si="0"/>
        <v>25499.800000000003</v>
      </c>
      <c r="I12" s="7" t="s">
        <v>215</v>
      </c>
      <c r="J12" s="7"/>
    </row>
    <row r="13" spans="1:10" s="18" customFormat="1" ht="15.6">
      <c r="A13" s="31" t="s">
        <v>216</v>
      </c>
      <c r="B13" s="32" t="s">
        <v>217</v>
      </c>
      <c r="C13" s="32" t="s">
        <v>218</v>
      </c>
      <c r="D13" s="32">
        <v>20170</v>
      </c>
      <c r="E13" s="32"/>
      <c r="F13" s="32">
        <v>1815.3</v>
      </c>
      <c r="G13" s="32">
        <v>1815.3</v>
      </c>
      <c r="H13" s="21">
        <f t="shared" si="0"/>
        <v>23800.6</v>
      </c>
      <c r="I13" s="7" t="s">
        <v>219</v>
      </c>
      <c r="J13" s="7"/>
    </row>
    <row r="14" spans="1:10" ht="21">
      <c r="A14" s="156" t="s">
        <v>35</v>
      </c>
      <c r="B14" s="156"/>
      <c r="C14" s="156"/>
      <c r="D14" s="6">
        <f>SUM(D5:D13)</f>
        <v>817479</v>
      </c>
      <c r="E14" s="6">
        <f>SUM(E5:E13)</f>
        <v>0</v>
      </c>
      <c r="F14" s="6">
        <f>SUM(F5:F13)</f>
        <v>73573.11</v>
      </c>
      <c r="G14" s="6">
        <f>SUM(G5:G13)</f>
        <v>73573.11</v>
      </c>
      <c r="H14" s="6">
        <f>SUM(H5:H13)</f>
        <v>964625.21999999986</v>
      </c>
      <c r="I14" s="7"/>
      <c r="J14" s="7"/>
    </row>
    <row r="15" spans="1:10" ht="21">
      <c r="A15" s="141" t="s">
        <v>38</v>
      </c>
      <c r="B15" s="142"/>
      <c r="C15" s="142"/>
      <c r="D15" s="142"/>
      <c r="E15" s="142"/>
      <c r="F15" s="142"/>
      <c r="G15" s="142"/>
      <c r="H15" s="142"/>
      <c r="I15" s="142"/>
      <c r="J15" s="143"/>
    </row>
    <row r="16" spans="1:10" ht="22.5" customHeight="1">
      <c r="A16" s="34" t="s">
        <v>28</v>
      </c>
      <c r="B16" s="34" t="s">
        <v>29</v>
      </c>
      <c r="C16" s="34" t="s">
        <v>4</v>
      </c>
      <c r="D16" s="34" t="s">
        <v>0</v>
      </c>
      <c r="E16" s="34" t="s">
        <v>1</v>
      </c>
      <c r="F16" s="34" t="s">
        <v>2</v>
      </c>
      <c r="G16" s="34" t="s">
        <v>3</v>
      </c>
      <c r="H16" s="35" t="s">
        <v>32</v>
      </c>
      <c r="I16" s="35" t="s">
        <v>33</v>
      </c>
      <c r="J16" s="35" t="s">
        <v>31</v>
      </c>
    </row>
    <row r="17" spans="1:10" ht="16.2" customHeight="1">
      <c r="A17" s="37">
        <v>44744</v>
      </c>
      <c r="B17" s="33" t="s">
        <v>142</v>
      </c>
      <c r="C17" s="33" t="s">
        <v>174</v>
      </c>
      <c r="D17" s="33">
        <v>7250</v>
      </c>
      <c r="E17" s="33"/>
      <c r="F17" s="33">
        <v>652.5</v>
      </c>
      <c r="G17" s="33">
        <v>652.5</v>
      </c>
      <c r="H17" s="33">
        <f>D17+E17+F17+G17</f>
        <v>8555</v>
      </c>
      <c r="I17" s="33"/>
      <c r="J17" s="33" t="s">
        <v>144</v>
      </c>
    </row>
    <row r="18" spans="1:10" ht="21" customHeight="1">
      <c r="A18" s="37">
        <v>44747</v>
      </c>
      <c r="B18" s="21" t="s">
        <v>180</v>
      </c>
      <c r="C18" s="33" t="s">
        <v>191</v>
      </c>
      <c r="D18" s="33">
        <v>13148</v>
      </c>
      <c r="E18" s="33">
        <v>2366.64</v>
      </c>
      <c r="F18" s="33"/>
      <c r="G18" s="33"/>
      <c r="H18" s="33">
        <f t="shared" ref="H18:H28" si="1">D18+E18+F18+G18</f>
        <v>15514.64</v>
      </c>
      <c r="I18" s="33"/>
      <c r="J18" s="33" t="s">
        <v>171</v>
      </c>
    </row>
    <row r="19" spans="1:10" s="18" customFormat="1" ht="16.5" customHeight="1">
      <c r="A19" s="44">
        <v>44749</v>
      </c>
      <c r="B19" s="45" t="s">
        <v>152</v>
      </c>
      <c r="C19" s="45" t="s">
        <v>192</v>
      </c>
      <c r="D19" s="45">
        <v>3510</v>
      </c>
      <c r="E19" s="45">
        <v>631.79999999999995</v>
      </c>
      <c r="F19" s="45"/>
      <c r="G19" s="45"/>
      <c r="H19" s="45">
        <f t="shared" si="1"/>
        <v>4141.8</v>
      </c>
      <c r="I19" s="45"/>
      <c r="J19" s="45" t="s">
        <v>154</v>
      </c>
    </row>
    <row r="20" spans="1:10" s="18" customFormat="1" ht="16.5" customHeight="1">
      <c r="A20" s="56">
        <v>44751</v>
      </c>
      <c r="B20" s="78" t="s">
        <v>202</v>
      </c>
      <c r="C20" s="79" t="s">
        <v>204</v>
      </c>
      <c r="D20" s="57">
        <v>1050.8499999999999</v>
      </c>
      <c r="E20" s="57">
        <v>189.15</v>
      </c>
      <c r="F20" s="57"/>
      <c r="G20" s="57"/>
      <c r="H20" s="57">
        <f t="shared" si="1"/>
        <v>1240</v>
      </c>
      <c r="I20" s="57"/>
      <c r="J20" s="79" t="s">
        <v>203</v>
      </c>
    </row>
    <row r="21" spans="1:10" ht="16.2" customHeight="1">
      <c r="A21" s="50">
        <v>44754</v>
      </c>
      <c r="B21" s="51" t="s">
        <v>45</v>
      </c>
      <c r="C21" s="51" t="s">
        <v>193</v>
      </c>
      <c r="D21" s="51">
        <v>91415</v>
      </c>
      <c r="E21" s="51">
        <v>16454.7</v>
      </c>
      <c r="F21" s="51"/>
      <c r="G21" s="51"/>
      <c r="H21" s="51">
        <f t="shared" si="1"/>
        <v>107869.7</v>
      </c>
      <c r="I21" s="51"/>
      <c r="J21" s="51" t="s">
        <v>47</v>
      </c>
    </row>
    <row r="22" spans="1:10" ht="16.5" customHeight="1">
      <c r="A22" s="50">
        <v>44754</v>
      </c>
      <c r="B22" s="33" t="s">
        <v>180</v>
      </c>
      <c r="C22" s="33" t="s">
        <v>194</v>
      </c>
      <c r="D22" s="33">
        <v>3527.35</v>
      </c>
      <c r="E22" s="33">
        <v>634.91999999999996</v>
      </c>
      <c r="F22" s="33"/>
      <c r="G22" s="33"/>
      <c r="H22" s="33">
        <f t="shared" si="1"/>
        <v>4162.2699999999995</v>
      </c>
      <c r="I22" s="33"/>
      <c r="J22" s="33" t="s">
        <v>171</v>
      </c>
    </row>
    <row r="23" spans="1:10" s="18" customFormat="1" ht="16.5" customHeight="1">
      <c r="A23" s="37" t="s">
        <v>224</v>
      </c>
      <c r="B23" s="33" t="s">
        <v>225</v>
      </c>
      <c r="C23" s="33" t="s">
        <v>226</v>
      </c>
      <c r="D23" s="33">
        <v>154000</v>
      </c>
      <c r="E23" s="33"/>
      <c r="F23" s="33">
        <v>13860</v>
      </c>
      <c r="G23" s="33">
        <v>13860</v>
      </c>
      <c r="H23" s="33">
        <f t="shared" si="1"/>
        <v>181720</v>
      </c>
      <c r="I23" s="33"/>
      <c r="J23" s="33" t="s">
        <v>227</v>
      </c>
    </row>
    <row r="24" spans="1:10" ht="21.75" customHeight="1">
      <c r="A24" s="37" t="s">
        <v>197</v>
      </c>
      <c r="B24" s="33" t="s">
        <v>198</v>
      </c>
      <c r="C24" s="33" t="s">
        <v>199</v>
      </c>
      <c r="D24" s="33">
        <v>4850</v>
      </c>
      <c r="E24" s="33"/>
      <c r="F24" s="33">
        <v>436.5</v>
      </c>
      <c r="G24" s="33">
        <v>436.5</v>
      </c>
      <c r="H24" s="33">
        <f t="shared" si="1"/>
        <v>5723</v>
      </c>
      <c r="I24" s="33"/>
      <c r="J24" s="33" t="s">
        <v>200</v>
      </c>
    </row>
    <row r="25" spans="1:10" s="18" customFormat="1" ht="21.75" customHeight="1">
      <c r="A25" s="37" t="s">
        <v>209</v>
      </c>
      <c r="B25" s="33" t="s">
        <v>109</v>
      </c>
      <c r="C25" s="33">
        <v>1259</v>
      </c>
      <c r="D25" s="33">
        <v>14155</v>
      </c>
      <c r="E25" s="33"/>
      <c r="F25" s="33">
        <v>1722.5</v>
      </c>
      <c r="G25" s="33">
        <v>1722.5</v>
      </c>
      <c r="H25" s="33">
        <f t="shared" si="1"/>
        <v>17600</v>
      </c>
      <c r="I25" s="33"/>
      <c r="J25" s="33" t="s">
        <v>110</v>
      </c>
    </row>
    <row r="26" spans="1:10" s="18" customFormat="1" ht="21.75" customHeight="1">
      <c r="A26" s="37" t="s">
        <v>220</v>
      </c>
      <c r="B26" s="33" t="s">
        <v>109</v>
      </c>
      <c r="C26" s="33">
        <v>1269</v>
      </c>
      <c r="D26" s="33">
        <v>15991</v>
      </c>
      <c r="E26" s="33"/>
      <c r="F26" s="33">
        <v>1887.5</v>
      </c>
      <c r="G26" s="33">
        <v>1887.5</v>
      </c>
      <c r="H26" s="33">
        <f t="shared" si="1"/>
        <v>19766</v>
      </c>
      <c r="I26" s="33"/>
      <c r="J26" s="33"/>
    </row>
    <row r="27" spans="1:10" s="18" customFormat="1" ht="21.75" customHeight="1">
      <c r="A27" s="37" t="s">
        <v>205</v>
      </c>
      <c r="B27" s="33" t="s">
        <v>210</v>
      </c>
      <c r="C27" s="33" t="s">
        <v>211</v>
      </c>
      <c r="D27" s="33">
        <v>750</v>
      </c>
      <c r="E27" s="33"/>
      <c r="F27" s="33">
        <v>67.5</v>
      </c>
      <c r="G27" s="33">
        <v>67.5</v>
      </c>
      <c r="H27" s="33">
        <f t="shared" si="1"/>
        <v>885</v>
      </c>
      <c r="I27" s="33"/>
      <c r="J27" s="33" t="s">
        <v>212</v>
      </c>
    </row>
    <row r="28" spans="1:10" ht="15.6">
      <c r="A28" s="37" t="s">
        <v>205</v>
      </c>
      <c r="B28" s="32" t="s">
        <v>206</v>
      </c>
      <c r="C28" s="32" t="s">
        <v>208</v>
      </c>
      <c r="D28" s="33">
        <v>465.25</v>
      </c>
      <c r="E28" s="33">
        <v>83.74</v>
      </c>
      <c r="F28" s="33"/>
      <c r="G28" s="33"/>
      <c r="H28" s="33">
        <f t="shared" si="1"/>
        <v>548.99</v>
      </c>
      <c r="I28" s="33"/>
      <c r="J28" s="32" t="s">
        <v>207</v>
      </c>
    </row>
    <row r="29" spans="1:10" ht="21">
      <c r="A29" s="157" t="s">
        <v>35</v>
      </c>
      <c r="B29" s="157"/>
      <c r="C29" s="157"/>
      <c r="D29" s="38">
        <f>SUM(D17:D28)</f>
        <v>310112.45</v>
      </c>
      <c r="E29" s="38">
        <f>SUM(E17:E28)</f>
        <v>20360.95</v>
      </c>
      <c r="F29" s="38">
        <f>SUM(F17:F28)</f>
        <v>18626.5</v>
      </c>
      <c r="G29" s="38">
        <f>SUM(G17:G28)</f>
        <v>18626.5</v>
      </c>
      <c r="H29" s="39">
        <f>SUM(H17:H28)</f>
        <v>367726.39999999997</v>
      </c>
      <c r="I29" s="38"/>
      <c r="J29" s="38"/>
    </row>
    <row r="30" spans="1:10">
      <c r="A30" s="36"/>
      <c r="B30" s="36"/>
      <c r="C30" s="36"/>
    </row>
    <row r="31" spans="1:10" ht="21">
      <c r="A31" s="144" t="s">
        <v>30</v>
      </c>
      <c r="B31" s="145"/>
      <c r="C31" s="145"/>
      <c r="D31" s="145"/>
      <c r="E31" s="145"/>
      <c r="F31" s="145"/>
      <c r="G31" s="145"/>
      <c r="H31" s="145"/>
      <c r="I31" s="145"/>
      <c r="J31" s="146"/>
    </row>
    <row r="32" spans="1:10" ht="21">
      <c r="A32" s="141" t="s">
        <v>37</v>
      </c>
      <c r="B32" s="142"/>
      <c r="C32" s="142"/>
      <c r="D32" s="142"/>
      <c r="E32" s="142"/>
      <c r="F32" s="142"/>
      <c r="G32" s="142"/>
      <c r="H32" s="143"/>
      <c r="I32" s="7"/>
      <c r="J32" s="7"/>
    </row>
    <row r="33" spans="1:10" ht="31.2">
      <c r="A33" s="8" t="s">
        <v>28</v>
      </c>
      <c r="B33" s="8" t="s">
        <v>29</v>
      </c>
      <c r="C33" s="8" t="s">
        <v>36</v>
      </c>
      <c r="D33" s="8" t="s">
        <v>0</v>
      </c>
      <c r="E33" s="8" t="s">
        <v>26</v>
      </c>
      <c r="F33" s="8" t="s">
        <v>2</v>
      </c>
      <c r="G33" s="8" t="s">
        <v>3</v>
      </c>
      <c r="H33" s="9" t="s">
        <v>32</v>
      </c>
      <c r="I33" s="7"/>
      <c r="J33" s="7"/>
    </row>
    <row r="34" spans="1:10" ht="15.6">
      <c r="A34" s="31">
        <v>44781</v>
      </c>
      <c r="B34" s="32" t="s">
        <v>48</v>
      </c>
      <c r="C34" s="32" t="s">
        <v>242</v>
      </c>
      <c r="D34" s="32">
        <v>37773</v>
      </c>
      <c r="E34" s="32"/>
      <c r="F34" s="32">
        <v>3399.57</v>
      </c>
      <c r="G34" s="32">
        <v>3399.57</v>
      </c>
      <c r="H34" s="32">
        <f>D34+E34+F34+G34</f>
        <v>44572.14</v>
      </c>
      <c r="I34" s="41"/>
      <c r="J34" s="7"/>
    </row>
    <row r="35" spans="1:10" ht="15.6">
      <c r="A35" s="31">
        <v>44784</v>
      </c>
      <c r="B35" s="32" t="s">
        <v>243</v>
      </c>
      <c r="C35" s="32" t="s">
        <v>244</v>
      </c>
      <c r="D35" s="32">
        <v>1950</v>
      </c>
      <c r="E35" s="32"/>
      <c r="F35" s="32">
        <v>175.5</v>
      </c>
      <c r="G35" s="32">
        <v>175.5</v>
      </c>
      <c r="H35" s="32">
        <f t="shared" ref="H35:H38" si="2">D35+E35+F35+G35</f>
        <v>2301</v>
      </c>
      <c r="I35" s="41"/>
      <c r="J35" s="7" t="s">
        <v>261</v>
      </c>
    </row>
    <row r="36" spans="1:10" s="18" customFormat="1" ht="15.6">
      <c r="A36" s="31">
        <v>44796</v>
      </c>
      <c r="B36" s="32" t="s">
        <v>48</v>
      </c>
      <c r="C36" s="32" t="s">
        <v>264</v>
      </c>
      <c r="D36" s="32">
        <v>48310</v>
      </c>
      <c r="E36" s="32"/>
      <c r="F36" s="32">
        <v>4347.8999999999996</v>
      </c>
      <c r="G36" s="32">
        <v>4347.8999999999996</v>
      </c>
      <c r="H36" s="32">
        <f t="shared" si="2"/>
        <v>57005.8</v>
      </c>
      <c r="I36" s="41"/>
      <c r="J36" s="7"/>
    </row>
    <row r="37" spans="1:10" s="18" customFormat="1" ht="15.6">
      <c r="A37" s="31">
        <v>44799</v>
      </c>
      <c r="B37" s="32" t="s">
        <v>48</v>
      </c>
      <c r="C37" s="32" t="s">
        <v>265</v>
      </c>
      <c r="D37" s="32">
        <v>9703</v>
      </c>
      <c r="E37" s="32"/>
      <c r="F37" s="32">
        <v>873.27</v>
      </c>
      <c r="G37" s="32">
        <v>873.27</v>
      </c>
      <c r="H37" s="32">
        <f t="shared" si="2"/>
        <v>11449.54</v>
      </c>
      <c r="I37" s="41"/>
      <c r="J37" s="7"/>
    </row>
    <row r="38" spans="1:10" ht="15.6">
      <c r="A38" s="31">
        <v>44763</v>
      </c>
      <c r="B38" s="32" t="s">
        <v>233</v>
      </c>
      <c r="C38" s="32" t="s">
        <v>234</v>
      </c>
      <c r="D38" s="32">
        <v>18010</v>
      </c>
      <c r="E38" s="32"/>
      <c r="F38" s="32">
        <v>1620.9</v>
      </c>
      <c r="G38" s="32">
        <v>1620.9</v>
      </c>
      <c r="H38" s="32">
        <f t="shared" si="2"/>
        <v>21251.800000000003</v>
      </c>
      <c r="I38" s="41"/>
      <c r="J38" s="7" t="s">
        <v>219</v>
      </c>
    </row>
    <row r="39" spans="1:10" ht="21">
      <c r="A39" s="156" t="s">
        <v>35</v>
      </c>
      <c r="B39" s="156"/>
      <c r="C39" s="156"/>
      <c r="D39" s="6">
        <f>SUM(D34:D38)</f>
        <v>115746</v>
      </c>
      <c r="E39" s="6">
        <f>SUM(E34:E38)</f>
        <v>0</v>
      </c>
      <c r="F39" s="6">
        <f>SUM(F34:F38)</f>
        <v>10417.14</v>
      </c>
      <c r="G39" s="6">
        <f>SUM(G34:G38)</f>
        <v>10417.14</v>
      </c>
      <c r="H39" s="6">
        <f>SUM(H34:H38)</f>
        <v>136580.28000000003</v>
      </c>
      <c r="I39" s="7"/>
      <c r="J39" s="7"/>
    </row>
    <row r="40" spans="1:10" ht="21">
      <c r="A40" s="141" t="s">
        <v>38</v>
      </c>
      <c r="B40" s="142"/>
      <c r="C40" s="142"/>
      <c r="D40" s="142"/>
      <c r="E40" s="142"/>
      <c r="F40" s="142"/>
      <c r="G40" s="142"/>
      <c r="H40" s="142"/>
      <c r="I40" s="142"/>
      <c r="J40" s="143"/>
    </row>
    <row r="41" spans="1:10">
      <c r="A41" s="34" t="s">
        <v>28</v>
      </c>
      <c r="B41" s="34" t="s">
        <v>29</v>
      </c>
      <c r="C41" s="34" t="s">
        <v>4</v>
      </c>
      <c r="D41" s="34" t="s">
        <v>0</v>
      </c>
      <c r="E41" s="34" t="s">
        <v>1</v>
      </c>
      <c r="F41" s="34" t="s">
        <v>2</v>
      </c>
      <c r="G41" s="34" t="s">
        <v>3</v>
      </c>
      <c r="H41" s="35" t="s">
        <v>32</v>
      </c>
      <c r="I41" s="35" t="s">
        <v>33</v>
      </c>
      <c r="J41" s="35" t="s">
        <v>31</v>
      </c>
    </row>
    <row r="42" spans="1:10" s="18" customFormat="1" ht="15.6">
      <c r="A42" s="31">
        <v>44775</v>
      </c>
      <c r="B42" s="32" t="s">
        <v>221</v>
      </c>
      <c r="C42" s="42" t="s">
        <v>222</v>
      </c>
      <c r="D42" s="32">
        <v>29999</v>
      </c>
      <c r="E42" s="32"/>
      <c r="F42" s="32">
        <v>2699.91</v>
      </c>
      <c r="G42" s="32">
        <v>2699.91</v>
      </c>
      <c r="H42" s="80">
        <f>D42+E42+F42+G42</f>
        <v>35398.82</v>
      </c>
      <c r="I42" s="33"/>
      <c r="J42" s="32" t="s">
        <v>223</v>
      </c>
    </row>
    <row r="43" spans="1:10" ht="15.6">
      <c r="A43" s="31">
        <v>44776</v>
      </c>
      <c r="B43" s="33" t="s">
        <v>228</v>
      </c>
      <c r="C43" s="33" t="s">
        <v>229</v>
      </c>
      <c r="D43" s="33">
        <v>18615</v>
      </c>
      <c r="E43" s="33">
        <v>3350.7</v>
      </c>
      <c r="F43" s="33"/>
      <c r="G43" s="33"/>
      <c r="H43" s="80">
        <f t="shared" ref="H43:H64" si="3">D43+E43+F43+G43</f>
        <v>21965.7</v>
      </c>
      <c r="I43" s="33"/>
      <c r="J43" s="33" t="s">
        <v>230</v>
      </c>
    </row>
    <row r="44" spans="1:10" s="18" customFormat="1" ht="19.8" customHeight="1">
      <c r="A44" s="31">
        <v>44776</v>
      </c>
      <c r="B44" s="84" t="s">
        <v>245</v>
      </c>
      <c r="C44" s="84" t="s">
        <v>247</v>
      </c>
      <c r="D44" s="82">
        <v>2125</v>
      </c>
      <c r="E44" s="82"/>
      <c r="F44" s="82">
        <v>191.25</v>
      </c>
      <c r="G44" s="82">
        <v>191.25</v>
      </c>
      <c r="H44" s="83">
        <f t="shared" si="3"/>
        <v>2507.5</v>
      </c>
      <c r="I44" s="82"/>
      <c r="J44" s="84" t="s">
        <v>246</v>
      </c>
    </row>
    <row r="45" spans="1:10" s="18" customFormat="1" ht="18" customHeight="1">
      <c r="A45" s="31">
        <v>44776</v>
      </c>
      <c r="B45" s="84" t="s">
        <v>245</v>
      </c>
      <c r="C45" s="84" t="s">
        <v>248</v>
      </c>
      <c r="D45" s="82">
        <v>3430.39</v>
      </c>
      <c r="E45" s="82"/>
      <c r="F45" s="82">
        <v>297.48</v>
      </c>
      <c r="G45" s="82">
        <v>297.48</v>
      </c>
      <c r="H45" s="83">
        <f t="shared" si="3"/>
        <v>4025.35</v>
      </c>
      <c r="I45" s="82"/>
      <c r="J45" s="84" t="s">
        <v>246</v>
      </c>
    </row>
    <row r="46" spans="1:10" s="18" customFormat="1" ht="18" customHeight="1">
      <c r="A46" s="31">
        <v>44776</v>
      </c>
      <c r="B46" s="41" t="s">
        <v>276</v>
      </c>
      <c r="C46" s="41" t="s">
        <v>278</v>
      </c>
      <c r="D46" s="33">
        <v>14698.31</v>
      </c>
      <c r="E46" s="33"/>
      <c r="F46" s="33">
        <v>1322.85</v>
      </c>
      <c r="G46" s="33">
        <v>1322.85</v>
      </c>
      <c r="H46" s="80">
        <f t="shared" si="3"/>
        <v>17344.009999999998</v>
      </c>
      <c r="I46" s="33"/>
      <c r="J46" s="41" t="s">
        <v>277</v>
      </c>
    </row>
    <row r="47" spans="1:10" s="18" customFormat="1" ht="15.6">
      <c r="A47" s="31">
        <v>44778</v>
      </c>
      <c r="B47" s="33" t="s">
        <v>45</v>
      </c>
      <c r="C47" s="33" t="s">
        <v>236</v>
      </c>
      <c r="D47" s="33">
        <v>8980</v>
      </c>
      <c r="E47" s="33">
        <v>1616.4</v>
      </c>
      <c r="F47" s="33"/>
      <c r="G47" s="33"/>
      <c r="H47" s="80">
        <f t="shared" si="3"/>
        <v>10596.4</v>
      </c>
      <c r="I47" s="33"/>
      <c r="J47" s="33" t="s">
        <v>47</v>
      </c>
    </row>
    <row r="48" spans="1:10" s="18" customFormat="1" ht="15.6">
      <c r="A48" s="31">
        <v>44781</v>
      </c>
      <c r="B48" s="33" t="s">
        <v>142</v>
      </c>
      <c r="C48" s="33" t="s">
        <v>237</v>
      </c>
      <c r="D48" s="33">
        <v>885</v>
      </c>
      <c r="E48" s="33"/>
      <c r="F48" s="33">
        <v>79.650000000000006</v>
      </c>
      <c r="G48" s="33">
        <v>79.650000000000006</v>
      </c>
      <c r="H48" s="80">
        <f t="shared" si="3"/>
        <v>1044.3</v>
      </c>
      <c r="I48" s="33"/>
      <c r="J48" s="33" t="s">
        <v>144</v>
      </c>
    </row>
    <row r="49" spans="1:10" s="18" customFormat="1" ht="15.6">
      <c r="A49" s="31">
        <v>44781</v>
      </c>
      <c r="B49" s="84" t="s">
        <v>249</v>
      </c>
      <c r="C49" s="84" t="s">
        <v>251</v>
      </c>
      <c r="D49" s="82">
        <v>6039</v>
      </c>
      <c r="E49" s="82"/>
      <c r="F49" s="82">
        <v>543.51</v>
      </c>
      <c r="G49" s="82">
        <v>543.51</v>
      </c>
      <c r="H49" s="83">
        <f t="shared" si="3"/>
        <v>7126.02</v>
      </c>
      <c r="I49" s="82"/>
      <c r="J49" s="84" t="s">
        <v>250</v>
      </c>
    </row>
    <row r="50" spans="1:10" ht="15.6">
      <c r="A50" s="37">
        <v>44782</v>
      </c>
      <c r="B50" s="33" t="s">
        <v>231</v>
      </c>
      <c r="C50" s="33" t="s">
        <v>232</v>
      </c>
      <c r="D50" s="33">
        <v>647.46</v>
      </c>
      <c r="E50" s="33">
        <v>116.54</v>
      </c>
      <c r="F50" s="33"/>
      <c r="G50" s="33"/>
      <c r="H50" s="80">
        <f t="shared" si="3"/>
        <v>764</v>
      </c>
      <c r="I50" s="33"/>
      <c r="J50" s="33" t="s">
        <v>254</v>
      </c>
    </row>
    <row r="51" spans="1:10" s="18" customFormat="1" ht="15.6">
      <c r="A51" s="37">
        <v>44782</v>
      </c>
      <c r="B51" s="33" t="s">
        <v>256</v>
      </c>
      <c r="C51" s="33" t="s">
        <v>257</v>
      </c>
      <c r="D51" s="33">
        <v>200</v>
      </c>
      <c r="E51" s="33">
        <v>36</v>
      </c>
      <c r="F51" s="33"/>
      <c r="G51" s="33"/>
      <c r="H51" s="80">
        <f t="shared" si="3"/>
        <v>236</v>
      </c>
      <c r="I51" s="33"/>
      <c r="J51" s="33" t="s">
        <v>99</v>
      </c>
    </row>
    <row r="52" spans="1:10" s="18" customFormat="1" ht="15.6">
      <c r="A52" s="37">
        <v>44784</v>
      </c>
      <c r="B52" s="33" t="s">
        <v>252</v>
      </c>
      <c r="C52" s="33" t="s">
        <v>253</v>
      </c>
      <c r="D52" s="33">
        <v>341.53</v>
      </c>
      <c r="E52" s="33">
        <v>61.47</v>
      </c>
      <c r="F52" s="33"/>
      <c r="G52" s="33"/>
      <c r="H52" s="80">
        <f t="shared" si="3"/>
        <v>403</v>
      </c>
      <c r="I52" s="33"/>
      <c r="J52" s="33" t="s">
        <v>255</v>
      </c>
    </row>
    <row r="53" spans="1:10" ht="15.6">
      <c r="A53" s="37">
        <v>44785</v>
      </c>
      <c r="B53" s="33" t="s">
        <v>238</v>
      </c>
      <c r="C53" s="33" t="s">
        <v>239</v>
      </c>
      <c r="D53" s="33">
        <v>1313</v>
      </c>
      <c r="E53" s="33"/>
      <c r="F53" s="33">
        <v>118.17</v>
      </c>
      <c r="G53" s="33">
        <v>118.17</v>
      </c>
      <c r="H53" s="80">
        <f t="shared" si="3"/>
        <v>1549.3400000000001</v>
      </c>
      <c r="I53" s="33"/>
      <c r="J53" s="33" t="s">
        <v>240</v>
      </c>
    </row>
    <row r="54" spans="1:10" s="18" customFormat="1" ht="15.6">
      <c r="A54" s="37">
        <v>44787</v>
      </c>
      <c r="B54" s="41" t="s">
        <v>287</v>
      </c>
      <c r="C54" s="41" t="s">
        <v>289</v>
      </c>
      <c r="D54" s="33">
        <v>718.75</v>
      </c>
      <c r="E54" s="33">
        <v>86.25</v>
      </c>
      <c r="F54" s="33"/>
      <c r="G54" s="33"/>
      <c r="H54" s="80">
        <f t="shared" si="3"/>
        <v>805</v>
      </c>
      <c r="I54" s="33"/>
      <c r="J54" s="41" t="s">
        <v>288</v>
      </c>
    </row>
    <row r="55" spans="1:10" ht="15.6">
      <c r="A55" s="37">
        <v>44789</v>
      </c>
      <c r="B55" s="33" t="s">
        <v>235</v>
      </c>
      <c r="C55" s="33" t="s">
        <v>241</v>
      </c>
      <c r="D55" s="33">
        <v>18305</v>
      </c>
      <c r="E55" s="33">
        <v>3294.9</v>
      </c>
      <c r="F55" s="33"/>
      <c r="G55" s="33"/>
      <c r="H55" s="80">
        <f t="shared" si="3"/>
        <v>21599.9</v>
      </c>
      <c r="I55" s="33"/>
      <c r="J55" s="33" t="s">
        <v>47</v>
      </c>
    </row>
    <row r="56" spans="1:10" s="18" customFormat="1" ht="15.6">
      <c r="A56" s="37">
        <v>44793</v>
      </c>
      <c r="B56" s="33" t="s">
        <v>258</v>
      </c>
      <c r="C56" s="33" t="s">
        <v>259</v>
      </c>
      <c r="D56" s="33">
        <v>286.39999999999998</v>
      </c>
      <c r="E56" s="33">
        <v>51.56</v>
      </c>
      <c r="F56" s="33"/>
      <c r="G56" s="33"/>
      <c r="H56" s="80">
        <f t="shared" si="3"/>
        <v>337.96</v>
      </c>
      <c r="I56" s="33"/>
      <c r="J56" s="33" t="s">
        <v>260</v>
      </c>
    </row>
    <row r="57" spans="1:10" s="18" customFormat="1" ht="15.6">
      <c r="A57" s="37">
        <v>44793</v>
      </c>
      <c r="B57" s="32" t="s">
        <v>279</v>
      </c>
      <c r="C57" s="32">
        <v>1338</v>
      </c>
      <c r="D57" s="33">
        <v>6102</v>
      </c>
      <c r="E57" s="33"/>
      <c r="F57" s="33">
        <v>549.17999999999995</v>
      </c>
      <c r="G57" s="33">
        <v>549.17999999999995</v>
      </c>
      <c r="H57" s="80">
        <f t="shared" si="3"/>
        <v>7200.3600000000006</v>
      </c>
      <c r="I57" s="33"/>
      <c r="J57" s="32" t="s">
        <v>110</v>
      </c>
    </row>
    <row r="58" spans="1:10" s="18" customFormat="1" ht="15.6">
      <c r="A58" s="37">
        <v>44793</v>
      </c>
      <c r="B58" s="32" t="s">
        <v>279</v>
      </c>
      <c r="C58" s="32">
        <v>1339</v>
      </c>
      <c r="D58" s="33">
        <v>8985</v>
      </c>
      <c r="E58" s="33"/>
      <c r="F58" s="33">
        <v>1257.9000000000001</v>
      </c>
      <c r="G58" s="33">
        <v>1257.9000000000001</v>
      </c>
      <c r="H58" s="80">
        <f t="shared" si="3"/>
        <v>11500.8</v>
      </c>
      <c r="I58" s="33"/>
      <c r="J58" s="32" t="s">
        <v>110</v>
      </c>
    </row>
    <row r="59" spans="1:10" s="18" customFormat="1" ht="15.6">
      <c r="A59" s="37">
        <v>44793</v>
      </c>
      <c r="B59" s="32" t="s">
        <v>290</v>
      </c>
      <c r="C59" s="32" t="s">
        <v>292</v>
      </c>
      <c r="D59" s="33">
        <v>314.29000000000002</v>
      </c>
      <c r="E59" s="33">
        <v>15.71</v>
      </c>
      <c r="F59" s="33"/>
      <c r="G59" s="33"/>
      <c r="H59" s="80">
        <f t="shared" si="3"/>
        <v>330</v>
      </c>
      <c r="I59" s="33"/>
      <c r="J59" s="41" t="s">
        <v>291</v>
      </c>
    </row>
    <row r="60" spans="1:10" s="18" customFormat="1" ht="15.6">
      <c r="A60" s="37">
        <v>44797</v>
      </c>
      <c r="B60" s="33" t="s">
        <v>267</v>
      </c>
      <c r="C60" s="33" t="s">
        <v>268</v>
      </c>
      <c r="D60" s="33">
        <v>178.57</v>
      </c>
      <c r="E60" s="33">
        <v>21.43</v>
      </c>
      <c r="F60" s="33"/>
      <c r="G60" s="33"/>
      <c r="H60" s="80">
        <f t="shared" si="3"/>
        <v>200</v>
      </c>
      <c r="I60" s="33"/>
      <c r="J60" s="33" t="s">
        <v>269</v>
      </c>
    </row>
    <row r="61" spans="1:10" s="18" customFormat="1" ht="15.6">
      <c r="A61" s="37">
        <v>44797</v>
      </c>
      <c r="B61" s="33" t="s">
        <v>270</v>
      </c>
      <c r="C61" s="33" t="s">
        <v>271</v>
      </c>
      <c r="D61" s="33">
        <v>507.63</v>
      </c>
      <c r="E61" s="33">
        <v>91.37</v>
      </c>
      <c r="F61" s="33"/>
      <c r="G61" s="33"/>
      <c r="H61" s="80">
        <f t="shared" si="3"/>
        <v>599</v>
      </c>
      <c r="I61" s="33"/>
      <c r="J61" s="33" t="s">
        <v>272</v>
      </c>
    </row>
    <row r="62" spans="1:10" s="18" customFormat="1" ht="15.6">
      <c r="A62" s="37">
        <v>44799</v>
      </c>
      <c r="B62" s="33" t="s">
        <v>262</v>
      </c>
      <c r="C62" s="33" t="s">
        <v>263</v>
      </c>
      <c r="D62" s="33">
        <v>6000</v>
      </c>
      <c r="E62" s="33"/>
      <c r="F62" s="33">
        <v>534.6</v>
      </c>
      <c r="G62" s="33">
        <v>534.6</v>
      </c>
      <c r="H62" s="80">
        <f t="shared" si="3"/>
        <v>7069.2000000000007</v>
      </c>
      <c r="I62" s="33"/>
      <c r="J62" s="33" t="s">
        <v>250</v>
      </c>
    </row>
    <row r="63" spans="1:10" s="18" customFormat="1" ht="15.6">
      <c r="A63" s="37">
        <v>44799</v>
      </c>
      <c r="B63" s="40" t="s">
        <v>142</v>
      </c>
      <c r="C63" s="32" t="s">
        <v>266</v>
      </c>
      <c r="D63" s="33">
        <v>2900</v>
      </c>
      <c r="E63" s="33"/>
      <c r="F63" s="33">
        <v>261</v>
      </c>
      <c r="G63" s="33">
        <v>261</v>
      </c>
      <c r="H63" s="80">
        <f t="shared" si="3"/>
        <v>3422</v>
      </c>
      <c r="I63" s="33"/>
      <c r="J63" s="32" t="s">
        <v>144</v>
      </c>
    </row>
    <row r="64" spans="1:10" s="18" customFormat="1" ht="15.6">
      <c r="A64" s="50">
        <v>44803</v>
      </c>
      <c r="B64" s="53" t="s">
        <v>273</v>
      </c>
      <c r="C64" s="52" t="s">
        <v>274</v>
      </c>
      <c r="D64" s="51">
        <v>169012</v>
      </c>
      <c r="E64" s="51"/>
      <c r="F64" s="51">
        <v>15211.08</v>
      </c>
      <c r="G64" s="51">
        <v>15211.08</v>
      </c>
      <c r="H64" s="80">
        <f t="shared" si="3"/>
        <v>199434.15999999997</v>
      </c>
      <c r="I64" s="51"/>
      <c r="J64" s="52" t="s">
        <v>275</v>
      </c>
    </row>
    <row r="65" spans="1:10" ht="21">
      <c r="A65" s="159" t="s">
        <v>35</v>
      </c>
      <c r="B65" s="159"/>
      <c r="C65" s="159"/>
      <c r="D65" s="43">
        <f>SUM(D42:D64)</f>
        <v>300583.33</v>
      </c>
      <c r="E65" s="43">
        <f>SUM(E42:E64)</f>
        <v>8742.33</v>
      </c>
      <c r="F65" s="43">
        <f>SUM(F42:F64)</f>
        <v>23066.58</v>
      </c>
      <c r="G65" s="43">
        <f>SUM(G42:G64)</f>
        <v>23066.58</v>
      </c>
      <c r="H65" s="81">
        <f>SUM(H42:H64)</f>
        <v>355458.81999999995</v>
      </c>
      <c r="I65" s="43"/>
      <c r="J65" s="43"/>
    </row>
    <row r="67" spans="1:10" ht="21">
      <c r="A67" s="144" t="s">
        <v>34</v>
      </c>
      <c r="B67" s="145"/>
      <c r="C67" s="145"/>
      <c r="D67" s="145"/>
      <c r="E67" s="145"/>
      <c r="F67" s="145"/>
      <c r="G67" s="145"/>
      <c r="H67" s="145"/>
      <c r="I67" s="145"/>
      <c r="J67" s="146"/>
    </row>
    <row r="68" spans="1:10" ht="21">
      <c r="A68" s="141" t="s">
        <v>37</v>
      </c>
      <c r="B68" s="142"/>
      <c r="C68" s="142"/>
      <c r="D68" s="142"/>
      <c r="E68" s="142"/>
      <c r="F68" s="142"/>
      <c r="G68" s="142"/>
      <c r="H68" s="143"/>
      <c r="I68" s="7"/>
      <c r="J68" s="7"/>
    </row>
    <row r="69" spans="1:10" ht="31.2">
      <c r="A69" s="8" t="s">
        <v>28</v>
      </c>
      <c r="B69" s="8" t="s">
        <v>29</v>
      </c>
      <c r="C69" s="8" t="s">
        <v>36</v>
      </c>
      <c r="D69" s="8" t="s">
        <v>0</v>
      </c>
      <c r="E69" s="8" t="s">
        <v>26</v>
      </c>
      <c r="F69" s="8" t="s">
        <v>2</v>
      </c>
      <c r="G69" s="8" t="s">
        <v>3</v>
      </c>
      <c r="H69" s="9" t="s">
        <v>32</v>
      </c>
      <c r="I69" s="7"/>
      <c r="J69" s="7"/>
    </row>
    <row r="70" spans="1:10" ht="15.6">
      <c r="A70" s="10">
        <v>44814</v>
      </c>
      <c r="B70" s="32" t="s">
        <v>280</v>
      </c>
      <c r="C70" s="12" t="s">
        <v>281</v>
      </c>
      <c r="D70" s="12">
        <v>49997.8</v>
      </c>
      <c r="E70" s="12"/>
      <c r="F70" s="12">
        <v>4499.8</v>
      </c>
      <c r="G70" s="12">
        <v>4499.8</v>
      </c>
      <c r="H70" s="12">
        <v>58997</v>
      </c>
      <c r="I70" s="7" t="s">
        <v>286</v>
      </c>
      <c r="J70" s="7"/>
    </row>
    <row r="71" spans="1:10" ht="15.6">
      <c r="A71" s="10">
        <v>44824</v>
      </c>
      <c r="B71" s="32" t="s">
        <v>48</v>
      </c>
      <c r="C71" s="12" t="s">
        <v>293</v>
      </c>
      <c r="D71" s="12">
        <v>34000</v>
      </c>
      <c r="E71" s="12"/>
      <c r="F71" s="12">
        <v>3060</v>
      </c>
      <c r="G71" s="12">
        <v>3060</v>
      </c>
      <c r="H71" s="12">
        <f t="shared" ref="H71" si="4">D71+E71+F71+G71</f>
        <v>40120</v>
      </c>
      <c r="I71" s="7"/>
      <c r="J71" s="7"/>
    </row>
    <row r="72" spans="1:10" ht="15.6">
      <c r="A72" s="10">
        <v>44826</v>
      </c>
      <c r="B72" s="21" t="s">
        <v>48</v>
      </c>
      <c r="C72" s="12" t="s">
        <v>294</v>
      </c>
      <c r="D72" s="12">
        <v>66837</v>
      </c>
      <c r="E72" s="12"/>
      <c r="F72" s="12">
        <v>6015.3</v>
      </c>
      <c r="G72" s="12">
        <v>6015.3</v>
      </c>
      <c r="H72" s="12">
        <v>78868</v>
      </c>
      <c r="I72" s="7"/>
      <c r="J72" s="7"/>
    </row>
    <row r="73" spans="1:10" ht="21">
      <c r="A73" s="156" t="s">
        <v>35</v>
      </c>
      <c r="B73" s="156"/>
      <c r="C73" s="156"/>
      <c r="D73" s="6">
        <f>SUM(D70:D72)</f>
        <v>150834.79999999999</v>
      </c>
      <c r="E73" s="6">
        <f>SUM(E70:E72)</f>
        <v>0</v>
      </c>
      <c r="F73" s="6">
        <f>SUM(F70:F72)</f>
        <v>13575.1</v>
      </c>
      <c r="G73" s="6">
        <f>SUM(G70:G72)</f>
        <v>13575.1</v>
      </c>
      <c r="H73" s="6">
        <f>SUM(H70:H72)</f>
        <v>177985</v>
      </c>
      <c r="I73" s="7"/>
      <c r="J73" s="7"/>
    </row>
    <row r="74" spans="1:10" ht="21">
      <c r="A74" s="141" t="s">
        <v>38</v>
      </c>
      <c r="B74" s="142"/>
      <c r="C74" s="142"/>
      <c r="D74" s="142"/>
      <c r="E74" s="142"/>
      <c r="F74" s="142"/>
      <c r="G74" s="142"/>
      <c r="H74" s="142"/>
      <c r="I74" s="142"/>
      <c r="J74" s="143"/>
    </row>
    <row r="75" spans="1:10">
      <c r="A75" s="16" t="s">
        <v>28</v>
      </c>
      <c r="B75" s="16" t="s">
        <v>29</v>
      </c>
      <c r="C75" s="16" t="s">
        <v>4</v>
      </c>
      <c r="D75" s="16" t="s">
        <v>0</v>
      </c>
      <c r="E75" s="16" t="s">
        <v>1</v>
      </c>
      <c r="F75" s="16" t="s">
        <v>2</v>
      </c>
      <c r="G75" s="16" t="s">
        <v>3</v>
      </c>
      <c r="H75" s="17" t="s">
        <v>32</v>
      </c>
      <c r="I75" s="17" t="s">
        <v>33</v>
      </c>
      <c r="J75" s="17" t="s">
        <v>31</v>
      </c>
    </row>
    <row r="76" spans="1:10" ht="15.6">
      <c r="A76" s="13">
        <v>44810</v>
      </c>
      <c r="B76" s="14" t="s">
        <v>163</v>
      </c>
      <c r="C76" s="15" t="s">
        <v>282</v>
      </c>
      <c r="D76" s="15">
        <v>3105</v>
      </c>
      <c r="E76" s="15"/>
      <c r="F76" s="15">
        <v>279.45</v>
      </c>
      <c r="G76" s="15">
        <v>279.45</v>
      </c>
      <c r="H76" s="15">
        <v>3664</v>
      </c>
      <c r="I76" s="15"/>
      <c r="J76" s="15" t="s">
        <v>165</v>
      </c>
    </row>
    <row r="77" spans="1:10" ht="15.6">
      <c r="A77" s="13">
        <v>44814</v>
      </c>
      <c r="B77" s="33" t="s">
        <v>283</v>
      </c>
      <c r="C77" s="15" t="s">
        <v>284</v>
      </c>
      <c r="D77" s="15">
        <v>40254.25</v>
      </c>
      <c r="E77" s="15"/>
      <c r="F77" s="15">
        <v>3622.88</v>
      </c>
      <c r="G77" s="15">
        <v>3622.88</v>
      </c>
      <c r="H77" s="15">
        <f t="shared" ref="H77:H93" si="5">D77+E77+F77+G77</f>
        <v>47500.009999999995</v>
      </c>
      <c r="I77" s="15"/>
      <c r="J77" s="15" t="s">
        <v>285</v>
      </c>
    </row>
    <row r="78" spans="1:10" s="18" customFormat="1" ht="15.6">
      <c r="A78" s="47">
        <v>44823</v>
      </c>
      <c r="B78" s="45" t="s">
        <v>303</v>
      </c>
      <c r="C78" s="49" t="s">
        <v>311</v>
      </c>
      <c r="D78" s="49">
        <v>2203</v>
      </c>
      <c r="E78" s="49"/>
      <c r="F78" s="49">
        <v>198.27</v>
      </c>
      <c r="G78" s="49">
        <v>198.27</v>
      </c>
      <c r="H78" s="15">
        <v>2600</v>
      </c>
      <c r="I78" s="49"/>
      <c r="J78" s="49" t="s">
        <v>305</v>
      </c>
    </row>
    <row r="79" spans="1:10" s="18" customFormat="1" ht="15.6">
      <c r="A79" s="47">
        <v>44824</v>
      </c>
      <c r="B79" s="45" t="s">
        <v>296</v>
      </c>
      <c r="C79" s="49" t="s">
        <v>297</v>
      </c>
      <c r="D79" s="49">
        <v>29700</v>
      </c>
      <c r="E79" s="49"/>
      <c r="F79" s="49">
        <v>2673</v>
      </c>
      <c r="G79" s="49">
        <v>2673</v>
      </c>
      <c r="H79" s="49">
        <f t="shared" si="5"/>
        <v>35046</v>
      </c>
      <c r="I79" s="49"/>
      <c r="J79" s="49" t="s">
        <v>298</v>
      </c>
    </row>
    <row r="80" spans="1:10" s="18" customFormat="1" ht="15.6">
      <c r="A80" s="47">
        <v>44824</v>
      </c>
      <c r="B80" s="45" t="s">
        <v>163</v>
      </c>
      <c r="C80" s="49" t="s">
        <v>302</v>
      </c>
      <c r="D80" s="49">
        <v>5825</v>
      </c>
      <c r="E80" s="49"/>
      <c r="F80" s="49">
        <v>524.25</v>
      </c>
      <c r="G80" s="49">
        <v>524.25</v>
      </c>
      <c r="H80" s="49">
        <v>6874</v>
      </c>
      <c r="I80" s="49"/>
      <c r="J80" s="49" t="s">
        <v>165</v>
      </c>
    </row>
    <row r="81" spans="1:10" s="88" customFormat="1" ht="16.2" thickBot="1">
      <c r="A81" s="37">
        <v>44824</v>
      </c>
      <c r="B81" s="32" t="s">
        <v>318</v>
      </c>
      <c r="C81" s="32" t="s">
        <v>320</v>
      </c>
      <c r="D81" s="33">
        <v>14405.93</v>
      </c>
      <c r="E81" s="33">
        <v>2593.0700000000002</v>
      </c>
      <c r="F81" s="33"/>
      <c r="G81" s="33"/>
      <c r="H81" s="33">
        <f>D81+E81+F81+G81</f>
        <v>16999</v>
      </c>
      <c r="I81" s="33"/>
      <c r="J81" s="32" t="s">
        <v>319</v>
      </c>
    </row>
    <row r="82" spans="1:10" s="91" customFormat="1" ht="16.2" thickBot="1">
      <c r="A82" s="37">
        <v>44824</v>
      </c>
      <c r="B82" s="41" t="s">
        <v>290</v>
      </c>
      <c r="C82" s="92" t="s">
        <v>324</v>
      </c>
      <c r="D82" s="45">
        <v>314.29000000000002</v>
      </c>
      <c r="E82" s="45">
        <v>15.71</v>
      </c>
      <c r="F82" s="45"/>
      <c r="G82" s="45"/>
      <c r="H82" s="33">
        <f>D82+E82+F82+G82</f>
        <v>330</v>
      </c>
      <c r="I82" s="45"/>
      <c r="J82" s="92" t="s">
        <v>291</v>
      </c>
    </row>
    <row r="83" spans="1:10" s="18" customFormat="1" ht="15.6">
      <c r="A83" s="47">
        <v>44825</v>
      </c>
      <c r="B83" s="45" t="s">
        <v>45</v>
      </c>
      <c r="C83" s="49" t="s">
        <v>301</v>
      </c>
      <c r="D83" s="49">
        <v>6735</v>
      </c>
      <c r="E83" s="49">
        <v>1212</v>
      </c>
      <c r="F83" s="49"/>
      <c r="G83" s="49"/>
      <c r="H83" s="49">
        <f t="shared" si="5"/>
        <v>7947</v>
      </c>
      <c r="I83" s="49"/>
      <c r="J83" s="49" t="s">
        <v>47</v>
      </c>
    </row>
    <row r="84" spans="1:10" s="18" customFormat="1" ht="15.6">
      <c r="A84" s="47">
        <v>44827</v>
      </c>
      <c r="B84" s="45" t="s">
        <v>303</v>
      </c>
      <c r="C84" s="49" t="s">
        <v>304</v>
      </c>
      <c r="D84" s="49">
        <v>1723.6</v>
      </c>
      <c r="E84" s="49"/>
      <c r="F84" s="49">
        <v>155.12</v>
      </c>
      <c r="G84" s="49">
        <v>155.12</v>
      </c>
      <c r="H84" s="49">
        <v>2034</v>
      </c>
      <c r="I84" s="49"/>
      <c r="J84" s="49" t="s">
        <v>305</v>
      </c>
    </row>
    <row r="85" spans="1:10" s="18" customFormat="1" ht="15.6">
      <c r="A85" s="47">
        <v>44828</v>
      </c>
      <c r="B85" s="45" t="s">
        <v>306</v>
      </c>
      <c r="C85" s="49" t="s">
        <v>307</v>
      </c>
      <c r="D85" s="49">
        <v>1784.83</v>
      </c>
      <c r="E85" s="49">
        <v>218.46</v>
      </c>
      <c r="F85" s="49"/>
      <c r="G85" s="49"/>
      <c r="H85" s="49">
        <v>19999</v>
      </c>
      <c r="I85" s="49"/>
      <c r="J85" s="49" t="s">
        <v>308</v>
      </c>
    </row>
    <row r="86" spans="1:10" s="18" customFormat="1" ht="15.6">
      <c r="A86" s="47">
        <v>44828</v>
      </c>
      <c r="B86" s="45" t="s">
        <v>252</v>
      </c>
      <c r="C86" s="49" t="s">
        <v>312</v>
      </c>
      <c r="D86" s="49">
        <v>364.26</v>
      </c>
      <c r="E86" s="49">
        <v>66.739999999999995</v>
      </c>
      <c r="F86" s="49"/>
      <c r="G86" s="49"/>
      <c r="H86" s="49">
        <f>D86+E86+F86+G86</f>
        <v>431</v>
      </c>
      <c r="I86" s="49"/>
      <c r="J86" s="49" t="s">
        <v>313</v>
      </c>
    </row>
    <row r="87" spans="1:10" ht="15.6">
      <c r="A87" s="37">
        <v>44830</v>
      </c>
      <c r="B87" s="32" t="s">
        <v>295</v>
      </c>
      <c r="C87" s="40" t="s">
        <v>300</v>
      </c>
      <c r="D87" s="33">
        <v>3750.15</v>
      </c>
      <c r="E87" s="33"/>
      <c r="F87" s="33">
        <v>337.51</v>
      </c>
      <c r="G87" s="33">
        <v>337.51</v>
      </c>
      <c r="H87" s="33">
        <f t="shared" si="5"/>
        <v>4425.17</v>
      </c>
      <c r="I87" s="33"/>
      <c r="J87" s="32" t="s">
        <v>299</v>
      </c>
    </row>
    <row r="88" spans="1:10" s="18" customFormat="1" ht="15.6">
      <c r="A88" s="50">
        <v>44830</v>
      </c>
      <c r="B88" s="52" t="s">
        <v>252</v>
      </c>
      <c r="C88" s="52" t="s">
        <v>314</v>
      </c>
      <c r="D88" s="51">
        <v>726.28</v>
      </c>
      <c r="E88" s="51">
        <v>130.72</v>
      </c>
      <c r="F88" s="51"/>
      <c r="G88" s="51"/>
      <c r="H88" s="51">
        <f>D88+E88+F88+G88</f>
        <v>857</v>
      </c>
      <c r="I88" s="51"/>
      <c r="J88" s="53" t="s">
        <v>313</v>
      </c>
    </row>
    <row r="89" spans="1:10" s="18" customFormat="1" ht="15.6">
      <c r="A89" s="85">
        <v>44831</v>
      </c>
      <c r="B89" s="76" t="s">
        <v>303</v>
      </c>
      <c r="C89" s="86" t="s">
        <v>309</v>
      </c>
      <c r="D89" s="86">
        <v>850</v>
      </c>
      <c r="E89" s="86"/>
      <c r="F89" s="86">
        <v>76.5</v>
      </c>
      <c r="G89" s="86">
        <v>76.5</v>
      </c>
      <c r="H89" s="86">
        <f t="shared" si="5"/>
        <v>1003</v>
      </c>
      <c r="I89" s="86"/>
      <c r="J89" s="86" t="s">
        <v>305</v>
      </c>
    </row>
    <row r="90" spans="1:10" s="18" customFormat="1" ht="15.6">
      <c r="A90" s="44">
        <v>44831</v>
      </c>
      <c r="B90" s="46" t="s">
        <v>163</v>
      </c>
      <c r="C90" s="46" t="s">
        <v>310</v>
      </c>
      <c r="D90" s="45">
        <v>5825</v>
      </c>
      <c r="E90" s="45"/>
      <c r="F90" s="45">
        <v>524.5</v>
      </c>
      <c r="G90" s="45">
        <v>524.5</v>
      </c>
      <c r="H90" s="49">
        <f t="shared" si="5"/>
        <v>6874</v>
      </c>
      <c r="I90" s="45"/>
      <c r="J90" s="89" t="s">
        <v>165</v>
      </c>
    </row>
    <row r="91" spans="1:10" s="88" customFormat="1" ht="15.6">
      <c r="A91" s="37">
        <v>44833</v>
      </c>
      <c r="B91" s="32" t="s">
        <v>321</v>
      </c>
      <c r="C91" s="32" t="s">
        <v>323</v>
      </c>
      <c r="D91" s="33">
        <v>1963.39</v>
      </c>
      <c r="E91" s="33">
        <v>235.61</v>
      </c>
      <c r="F91" s="33"/>
      <c r="G91" s="33"/>
      <c r="H91" s="33">
        <f t="shared" si="5"/>
        <v>2199</v>
      </c>
      <c r="I91" s="33"/>
      <c r="J91" s="32" t="s">
        <v>322</v>
      </c>
    </row>
    <row r="92" spans="1:10" s="87" customFormat="1" ht="15.6">
      <c r="A92" s="44">
        <v>44834</v>
      </c>
      <c r="B92" s="46" t="s">
        <v>81</v>
      </c>
      <c r="C92" s="89" t="s">
        <v>316</v>
      </c>
      <c r="D92" s="45">
        <v>100</v>
      </c>
      <c r="E92" s="45">
        <v>18</v>
      </c>
      <c r="F92" s="45"/>
      <c r="G92" s="45"/>
      <c r="H92" s="45">
        <f t="shared" si="5"/>
        <v>118</v>
      </c>
      <c r="I92" s="45"/>
      <c r="J92" s="46" t="s">
        <v>315</v>
      </c>
    </row>
    <row r="93" spans="1:10" s="91" customFormat="1" ht="15">
      <c r="A93" s="93">
        <v>44834</v>
      </c>
      <c r="B93" s="95" t="s">
        <v>81</v>
      </c>
      <c r="C93" s="96" t="s">
        <v>325</v>
      </c>
      <c r="D93" s="94">
        <v>730</v>
      </c>
      <c r="E93" s="94"/>
      <c r="F93" s="94">
        <v>65.7</v>
      </c>
      <c r="G93" s="94">
        <v>65.7</v>
      </c>
      <c r="H93" s="94">
        <f t="shared" si="5"/>
        <v>861.40000000000009</v>
      </c>
      <c r="I93" s="94"/>
      <c r="J93" s="96" t="s">
        <v>82</v>
      </c>
    </row>
    <row r="94" spans="1:10" ht="21">
      <c r="A94" s="158" t="s">
        <v>35</v>
      </c>
      <c r="B94" s="158"/>
      <c r="C94" s="158"/>
      <c r="D94" s="65">
        <f>SUM(D76:D93)</f>
        <v>120359.97999999998</v>
      </c>
      <c r="E94" s="65">
        <f>SUM(E76:E93)</f>
        <v>4490.3100000000004</v>
      </c>
      <c r="F94" s="65">
        <f>SUM(F76:F93)</f>
        <v>8457.18</v>
      </c>
      <c r="G94" s="65">
        <f>SUM(G76:G93)</f>
        <v>8457.18</v>
      </c>
      <c r="H94" s="65">
        <f>SUM(H76:H93)</f>
        <v>159761.58000000002</v>
      </c>
      <c r="I94" s="65"/>
      <c r="J94" s="65"/>
    </row>
    <row r="96" spans="1:10">
      <c r="A96" s="18"/>
      <c r="B96" s="18"/>
      <c r="C96" s="18"/>
      <c r="D96" s="18"/>
      <c r="E96" s="18"/>
    </row>
    <row r="97" spans="1:4">
      <c r="A97" s="18"/>
      <c r="B97" s="18"/>
      <c r="C97" s="18"/>
      <c r="D97" s="18"/>
    </row>
    <row r="98" spans="1:4">
      <c r="A98" s="18"/>
      <c r="B98" s="18"/>
      <c r="C98" s="18"/>
      <c r="D98" s="18"/>
    </row>
    <row r="99" spans="1:4">
      <c r="A99" s="18"/>
      <c r="B99" s="18"/>
      <c r="C99" s="18"/>
      <c r="D99" s="18"/>
    </row>
    <row r="100" spans="1:4">
      <c r="A100" s="18"/>
      <c r="B100" s="18"/>
      <c r="C100" s="18"/>
      <c r="D100" s="18"/>
    </row>
    <row r="101" spans="1:4">
      <c r="A101" s="18"/>
      <c r="B101" s="18"/>
      <c r="C101" s="18"/>
      <c r="D101" s="18"/>
    </row>
    <row r="102" spans="1:4">
      <c r="A102" s="18"/>
      <c r="B102" s="18"/>
      <c r="C102" s="18"/>
      <c r="D102" s="18"/>
    </row>
    <row r="103" spans="1:4">
      <c r="A103" s="18"/>
      <c r="B103" s="18"/>
      <c r="C103" s="18"/>
      <c r="D103" s="18"/>
    </row>
    <row r="104" spans="1:4">
      <c r="A104" s="18"/>
      <c r="B104" s="18"/>
      <c r="C104" s="18"/>
      <c r="D104" s="18"/>
    </row>
    <row r="105" spans="1:4">
      <c r="A105" s="18"/>
      <c r="B105" s="18"/>
      <c r="C105" s="18"/>
      <c r="D105" s="18"/>
    </row>
    <row r="106" spans="1:4">
      <c r="A106" s="18"/>
      <c r="B106" s="18"/>
      <c r="C106" s="18"/>
      <c r="D106" s="18"/>
    </row>
    <row r="107" spans="1:4">
      <c r="A107" s="18"/>
      <c r="B107" s="18"/>
      <c r="C107" s="18"/>
      <c r="D107" s="18"/>
    </row>
    <row r="108" spans="1:4">
      <c r="A108" s="18"/>
      <c r="B108" s="18"/>
      <c r="C108" s="18"/>
      <c r="D108" s="18"/>
    </row>
    <row r="109" spans="1:4">
      <c r="A109" s="18"/>
      <c r="B109" s="18"/>
      <c r="C109" s="18"/>
      <c r="D109" s="18"/>
    </row>
    <row r="110" spans="1:4">
      <c r="A110" s="18"/>
      <c r="B110" s="18"/>
      <c r="C110" s="18"/>
      <c r="D110" s="18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topLeftCell="A81" workbookViewId="0">
      <selection activeCell="B93" sqref="B93"/>
    </sheetView>
  </sheetViews>
  <sheetFormatPr defaultColWidth="9.109375" defaultRowHeight="14.4"/>
  <cols>
    <col min="1" max="1" width="11" style="5" customWidth="1"/>
    <col min="2" max="2" width="47.6640625" style="5" customWidth="1"/>
    <col min="3" max="3" width="20.5546875" style="5" customWidth="1"/>
    <col min="4" max="4" width="14.88671875" style="5" bestFit="1" customWidth="1"/>
    <col min="5" max="5" width="14.109375" style="5" customWidth="1"/>
    <col min="6" max="6" width="18.33203125" style="5" customWidth="1"/>
    <col min="7" max="7" width="16.33203125" style="5" customWidth="1"/>
    <col min="8" max="8" width="28.109375" style="5" customWidth="1"/>
    <col min="9" max="9" width="9.5546875" style="5" customWidth="1"/>
    <col min="10" max="10" width="25.77734375" style="5" customWidth="1"/>
    <col min="11" max="16384" width="9.109375" style="5"/>
  </cols>
  <sheetData>
    <row r="2" spans="1:10" ht="21">
      <c r="A2" s="144" t="s">
        <v>41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ht="15.6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>
      <c r="A5" s="10">
        <v>44844</v>
      </c>
      <c r="B5" s="21" t="s">
        <v>48</v>
      </c>
      <c r="C5" s="12" t="s">
        <v>317</v>
      </c>
      <c r="D5" s="12">
        <v>95916</v>
      </c>
      <c r="E5" s="12"/>
      <c r="F5" s="12">
        <v>8632.44</v>
      </c>
      <c r="G5" s="12">
        <v>8632.44</v>
      </c>
      <c r="H5" s="15">
        <f t="shared" ref="H5:H7" si="0">D5+E5+F5+G5</f>
        <v>113180.88</v>
      </c>
      <c r="I5" s="7"/>
      <c r="J5" s="7"/>
    </row>
    <row r="6" spans="1:10" ht="15.6">
      <c r="A6" s="10">
        <v>44848</v>
      </c>
      <c r="B6" s="12" t="s">
        <v>48</v>
      </c>
      <c r="C6" s="12" t="s">
        <v>328</v>
      </c>
      <c r="D6" s="12">
        <v>87870</v>
      </c>
      <c r="E6" s="12"/>
      <c r="F6" s="12">
        <v>7908.3</v>
      </c>
      <c r="G6" s="12">
        <v>7908.3</v>
      </c>
      <c r="H6" s="15">
        <f t="shared" si="0"/>
        <v>103686.6</v>
      </c>
      <c r="I6" s="7"/>
      <c r="J6" s="7"/>
    </row>
    <row r="7" spans="1:10" s="90" customFormat="1" ht="15.6">
      <c r="A7" s="10">
        <v>44848</v>
      </c>
      <c r="B7" s="12" t="s">
        <v>48</v>
      </c>
      <c r="C7" s="12" t="s">
        <v>329</v>
      </c>
      <c r="D7" s="12">
        <v>1600</v>
      </c>
      <c r="E7" s="12"/>
      <c r="F7" s="12">
        <v>144</v>
      </c>
      <c r="G7" s="12">
        <v>144</v>
      </c>
      <c r="H7" s="15">
        <f t="shared" si="0"/>
        <v>1888</v>
      </c>
      <c r="I7" s="7"/>
      <c r="J7" s="7"/>
    </row>
    <row r="8" spans="1:10" ht="21">
      <c r="A8" s="156" t="s">
        <v>35</v>
      </c>
      <c r="B8" s="156"/>
      <c r="C8" s="156"/>
      <c r="D8" s="6">
        <f>SUM(D5:D7)</f>
        <v>185386</v>
      </c>
      <c r="E8" s="6">
        <f>SUM(E5:E7)</f>
        <v>0</v>
      </c>
      <c r="F8" s="6">
        <f>SUM(F5:F7)</f>
        <v>16684.740000000002</v>
      </c>
      <c r="G8" s="6">
        <f>SUM(G5:G7)</f>
        <v>16684.740000000002</v>
      </c>
      <c r="H8" s="6">
        <f>SUM(H5:H7)</f>
        <v>218755.48</v>
      </c>
      <c r="I8" s="7"/>
      <c r="J8" s="7"/>
    </row>
    <row r="9" spans="1:10" ht="21">
      <c r="A9" s="141" t="s">
        <v>38</v>
      </c>
      <c r="B9" s="142"/>
      <c r="C9" s="142"/>
      <c r="D9" s="142"/>
      <c r="E9" s="142"/>
      <c r="F9" s="142"/>
      <c r="G9" s="142"/>
      <c r="H9" s="142"/>
      <c r="I9" s="142"/>
      <c r="J9" s="143"/>
    </row>
    <row r="10" spans="1:10">
      <c r="A10" s="16" t="s">
        <v>28</v>
      </c>
      <c r="B10" s="16" t="s">
        <v>29</v>
      </c>
      <c r="C10" s="16" t="s">
        <v>4</v>
      </c>
      <c r="D10" s="16" t="s">
        <v>0</v>
      </c>
      <c r="E10" s="16" t="s">
        <v>1</v>
      </c>
      <c r="F10" s="16" t="s">
        <v>2</v>
      </c>
      <c r="G10" s="16" t="s">
        <v>3</v>
      </c>
      <c r="H10" s="17" t="s">
        <v>32</v>
      </c>
      <c r="I10" s="17" t="s">
        <v>33</v>
      </c>
      <c r="J10" s="17" t="s">
        <v>31</v>
      </c>
    </row>
    <row r="11" spans="1:10" s="30" customFormat="1" ht="15.6">
      <c r="A11" s="37">
        <v>44838</v>
      </c>
      <c r="B11" s="33" t="s">
        <v>330</v>
      </c>
      <c r="C11" s="33" t="s">
        <v>331</v>
      </c>
      <c r="D11" s="33">
        <v>8275</v>
      </c>
      <c r="E11" s="33">
        <v>1489.5</v>
      </c>
      <c r="F11" s="33"/>
      <c r="G11" s="33"/>
      <c r="H11" s="33">
        <f>D11+E11+F11+G11</f>
        <v>9764.5</v>
      </c>
      <c r="I11" s="33"/>
      <c r="J11" s="33" t="s">
        <v>332</v>
      </c>
    </row>
    <row r="12" spans="1:10" s="30" customFormat="1" ht="15.6">
      <c r="A12" s="37">
        <v>44839</v>
      </c>
      <c r="B12" s="33" t="s">
        <v>104</v>
      </c>
      <c r="C12" s="33" t="s">
        <v>333</v>
      </c>
      <c r="D12" s="33">
        <v>1287.8</v>
      </c>
      <c r="E12" s="33"/>
      <c r="F12" s="33">
        <v>115.9</v>
      </c>
      <c r="G12" s="33">
        <v>115.9</v>
      </c>
      <c r="H12" s="33">
        <f t="shared" ref="H12:H29" si="1">D12+E12+F12+G12</f>
        <v>1519.6000000000001</v>
      </c>
      <c r="I12" s="33"/>
      <c r="J12" s="33" t="s">
        <v>106</v>
      </c>
    </row>
    <row r="13" spans="1:10" s="30" customFormat="1" ht="15.6">
      <c r="A13" s="44">
        <v>44839</v>
      </c>
      <c r="B13" s="46" t="s">
        <v>93</v>
      </c>
      <c r="C13" s="89" t="s">
        <v>348</v>
      </c>
      <c r="D13" s="45">
        <v>1372.03</v>
      </c>
      <c r="E13" s="45">
        <v>246.97</v>
      </c>
      <c r="F13" s="45"/>
      <c r="G13" s="45"/>
      <c r="H13" s="45">
        <f t="shared" si="1"/>
        <v>1619</v>
      </c>
      <c r="I13" s="45"/>
      <c r="J13" s="46" t="s">
        <v>94</v>
      </c>
    </row>
    <row r="14" spans="1:10" s="30" customFormat="1" ht="15.6">
      <c r="A14" s="37">
        <v>44839</v>
      </c>
      <c r="B14" s="40" t="s">
        <v>93</v>
      </c>
      <c r="C14" s="32" t="s">
        <v>352</v>
      </c>
      <c r="D14" s="33">
        <v>1372.03</v>
      </c>
      <c r="E14" s="33">
        <v>246.97</v>
      </c>
      <c r="F14" s="33"/>
      <c r="G14" s="33"/>
      <c r="H14" s="33">
        <f t="shared" si="1"/>
        <v>1619</v>
      </c>
      <c r="I14" s="33"/>
      <c r="J14" s="32" t="s">
        <v>351</v>
      </c>
    </row>
    <row r="15" spans="1:10" s="30" customFormat="1" ht="15.6">
      <c r="A15" s="50">
        <v>44840</v>
      </c>
      <c r="B15" s="51" t="s">
        <v>67</v>
      </c>
      <c r="C15" s="51">
        <v>983</v>
      </c>
      <c r="D15" s="51">
        <v>84</v>
      </c>
      <c r="E15" s="51"/>
      <c r="F15" s="51">
        <v>7.56</v>
      </c>
      <c r="G15" s="51">
        <v>7.56</v>
      </c>
      <c r="H15" s="51">
        <f t="shared" si="1"/>
        <v>99.12</v>
      </c>
      <c r="I15" s="51"/>
      <c r="J15" s="51" t="s">
        <v>68</v>
      </c>
    </row>
    <row r="16" spans="1:10" s="30" customFormat="1" ht="15">
      <c r="A16" s="101">
        <v>44840</v>
      </c>
      <c r="B16" s="100" t="s">
        <v>321</v>
      </c>
      <c r="C16" s="100" t="s">
        <v>374</v>
      </c>
      <c r="D16" s="102">
        <v>2541.5300000000002</v>
      </c>
      <c r="E16" s="102">
        <v>457.47</v>
      </c>
      <c r="F16" s="102"/>
      <c r="G16" s="102"/>
      <c r="H16" s="102">
        <f t="shared" si="1"/>
        <v>2999</v>
      </c>
      <c r="I16" s="102"/>
      <c r="J16" s="100" t="s">
        <v>322</v>
      </c>
    </row>
    <row r="17" spans="1:10" s="30" customFormat="1" ht="16.8" customHeight="1">
      <c r="A17" s="37">
        <v>44841</v>
      </c>
      <c r="B17" s="33" t="s">
        <v>336</v>
      </c>
      <c r="C17" s="33" t="s">
        <v>337</v>
      </c>
      <c r="D17" s="33">
        <v>4171.5</v>
      </c>
      <c r="E17" s="33"/>
      <c r="F17" s="33">
        <v>375.44</v>
      </c>
      <c r="G17" s="33">
        <v>375.44</v>
      </c>
      <c r="H17" s="33">
        <f t="shared" si="1"/>
        <v>4922.3799999999992</v>
      </c>
      <c r="I17" s="33"/>
      <c r="J17" s="33" t="s">
        <v>338</v>
      </c>
    </row>
    <row r="18" spans="1:10" s="30" customFormat="1" ht="16.8" customHeight="1">
      <c r="A18" s="37">
        <v>44841</v>
      </c>
      <c r="B18" s="33" t="s">
        <v>152</v>
      </c>
      <c r="C18" s="33" t="s">
        <v>339</v>
      </c>
      <c r="D18" s="33">
        <v>16848</v>
      </c>
      <c r="E18" s="33">
        <v>3032.64</v>
      </c>
      <c r="F18" s="33"/>
      <c r="G18" s="33"/>
      <c r="H18" s="33">
        <f t="shared" si="1"/>
        <v>19880.64</v>
      </c>
      <c r="I18" s="33"/>
      <c r="J18" s="33" t="s">
        <v>154</v>
      </c>
    </row>
    <row r="19" spans="1:10" s="30" customFormat="1" ht="16.8" customHeight="1">
      <c r="A19" s="37">
        <v>44842</v>
      </c>
      <c r="B19" s="33" t="s">
        <v>334</v>
      </c>
      <c r="C19" s="33" t="s">
        <v>335</v>
      </c>
      <c r="D19" s="33">
        <v>729.67</v>
      </c>
      <c r="E19" s="33">
        <v>131.34</v>
      </c>
      <c r="F19" s="33"/>
      <c r="G19" s="33"/>
      <c r="H19" s="33">
        <f t="shared" ref="H19" si="2">D19+E19+F19+G19</f>
        <v>861.01</v>
      </c>
      <c r="I19" s="33"/>
      <c r="J19" s="33" t="s">
        <v>313</v>
      </c>
    </row>
    <row r="20" spans="1:10" s="30" customFormat="1" ht="15.6">
      <c r="A20" s="37">
        <v>44843</v>
      </c>
      <c r="B20" s="33" t="s">
        <v>45</v>
      </c>
      <c r="C20" s="33" t="s">
        <v>340</v>
      </c>
      <c r="D20" s="33">
        <v>17605</v>
      </c>
      <c r="E20" s="33">
        <v>3168.9</v>
      </c>
      <c r="F20" s="33"/>
      <c r="G20" s="33"/>
      <c r="H20" s="33">
        <f t="shared" si="1"/>
        <v>20773.900000000001</v>
      </c>
      <c r="I20" s="33"/>
      <c r="J20" s="33" t="s">
        <v>47</v>
      </c>
    </row>
    <row r="21" spans="1:10" s="30" customFormat="1" ht="15.6">
      <c r="A21" s="37">
        <v>44844</v>
      </c>
      <c r="B21" s="32" t="s">
        <v>93</v>
      </c>
      <c r="C21" s="32" t="s">
        <v>349</v>
      </c>
      <c r="D21" s="33">
        <v>1372.03</v>
      </c>
      <c r="E21" s="33">
        <v>246.97</v>
      </c>
      <c r="F21" s="33"/>
      <c r="G21" s="33"/>
      <c r="H21" s="33">
        <f t="shared" si="1"/>
        <v>1619</v>
      </c>
      <c r="I21" s="33"/>
      <c r="J21" s="32" t="s">
        <v>94</v>
      </c>
    </row>
    <row r="22" spans="1:10" s="30" customFormat="1" ht="15.6">
      <c r="A22" s="37">
        <v>44844</v>
      </c>
      <c r="B22" s="32" t="s">
        <v>114</v>
      </c>
      <c r="C22" s="32" t="s">
        <v>353</v>
      </c>
      <c r="D22" s="33">
        <v>2021.22</v>
      </c>
      <c r="E22" s="33"/>
      <c r="F22" s="33">
        <v>181.91</v>
      </c>
      <c r="G22" s="33">
        <v>181.91</v>
      </c>
      <c r="H22" s="33">
        <v>2385</v>
      </c>
      <c r="I22" s="33"/>
      <c r="J22" s="32" t="s">
        <v>116</v>
      </c>
    </row>
    <row r="23" spans="1:10" s="30" customFormat="1" ht="15.6">
      <c r="A23" s="37">
        <v>44845</v>
      </c>
      <c r="B23" s="33" t="s">
        <v>350</v>
      </c>
      <c r="C23" s="33" t="s">
        <v>341</v>
      </c>
      <c r="D23" s="33">
        <v>2000</v>
      </c>
      <c r="E23" s="33">
        <v>360</v>
      </c>
      <c r="F23" s="33"/>
      <c r="G23" s="33"/>
      <c r="H23" s="33">
        <f t="shared" si="1"/>
        <v>2360</v>
      </c>
      <c r="I23" s="33"/>
      <c r="J23" s="33" t="s">
        <v>342</v>
      </c>
    </row>
    <row r="24" spans="1:10" s="30" customFormat="1" ht="30">
      <c r="A24" s="99">
        <v>44848</v>
      </c>
      <c r="B24" s="84" t="s">
        <v>372</v>
      </c>
      <c r="C24" s="84">
        <v>2881065793</v>
      </c>
      <c r="D24" s="82">
        <v>1200</v>
      </c>
      <c r="E24" s="82">
        <v>61</v>
      </c>
      <c r="F24" s="82"/>
      <c r="G24" s="82"/>
      <c r="H24" s="82">
        <f t="shared" si="1"/>
        <v>1261</v>
      </c>
      <c r="I24" s="82"/>
      <c r="J24" s="84" t="s">
        <v>373</v>
      </c>
    </row>
    <row r="25" spans="1:10" s="30" customFormat="1" ht="15.6">
      <c r="A25" s="37">
        <v>44851</v>
      </c>
      <c r="B25" s="33" t="s">
        <v>343</v>
      </c>
      <c r="C25" s="33">
        <v>1478</v>
      </c>
      <c r="D25" s="33">
        <v>1516.94</v>
      </c>
      <c r="E25" s="33"/>
      <c r="F25" s="33">
        <v>136.52000000000001</v>
      </c>
      <c r="G25" s="33">
        <v>136.52000000000001</v>
      </c>
      <c r="H25" s="33">
        <f t="shared" si="1"/>
        <v>1789.98</v>
      </c>
      <c r="I25" s="33"/>
      <c r="J25" s="33" t="s">
        <v>344</v>
      </c>
    </row>
    <row r="26" spans="1:10" s="30" customFormat="1" ht="15.6">
      <c r="A26" s="37">
        <v>44853</v>
      </c>
      <c r="B26" s="33" t="s">
        <v>343</v>
      </c>
      <c r="C26" s="33">
        <v>1497</v>
      </c>
      <c r="D26" s="33">
        <v>694.92</v>
      </c>
      <c r="E26" s="33"/>
      <c r="F26" s="33">
        <v>62.54</v>
      </c>
      <c r="G26" s="33">
        <v>62.54</v>
      </c>
      <c r="H26" s="33">
        <f t="shared" si="1"/>
        <v>819.99999999999989</v>
      </c>
      <c r="I26" s="33"/>
      <c r="J26" s="33" t="s">
        <v>344</v>
      </c>
    </row>
    <row r="27" spans="1:10" s="30" customFormat="1" ht="15.6">
      <c r="A27" s="37">
        <v>44853</v>
      </c>
      <c r="B27" s="33" t="s">
        <v>345</v>
      </c>
      <c r="C27" s="33" t="s">
        <v>346</v>
      </c>
      <c r="D27" s="33">
        <v>152</v>
      </c>
      <c r="E27" s="33"/>
      <c r="F27" s="33">
        <v>3.8</v>
      </c>
      <c r="G27" s="33">
        <v>3.8</v>
      </c>
      <c r="H27" s="33">
        <f t="shared" si="1"/>
        <v>159.60000000000002</v>
      </c>
      <c r="I27" s="33"/>
      <c r="J27" s="33" t="s">
        <v>347</v>
      </c>
    </row>
    <row r="28" spans="1:10" s="30" customFormat="1" ht="15">
      <c r="A28" s="99">
        <v>44855</v>
      </c>
      <c r="B28" s="84" t="s">
        <v>375</v>
      </c>
      <c r="C28" s="84" t="s">
        <v>377</v>
      </c>
      <c r="D28" s="82">
        <v>15152.54</v>
      </c>
      <c r="E28" s="82"/>
      <c r="F28" s="82">
        <v>1363.73</v>
      </c>
      <c r="G28" s="82">
        <v>1363.73</v>
      </c>
      <c r="H28" s="82">
        <f t="shared" si="1"/>
        <v>17880</v>
      </c>
      <c r="I28" s="82"/>
      <c r="J28" s="84" t="s">
        <v>376</v>
      </c>
    </row>
    <row r="29" spans="1:10" s="30" customFormat="1" ht="15.6">
      <c r="A29" s="37">
        <v>44859</v>
      </c>
      <c r="B29" s="33" t="s">
        <v>343</v>
      </c>
      <c r="C29" s="33">
        <v>1541</v>
      </c>
      <c r="D29" s="33">
        <v>847.46</v>
      </c>
      <c r="E29" s="33"/>
      <c r="F29" s="33">
        <v>76.27</v>
      </c>
      <c r="G29" s="33">
        <v>76.27</v>
      </c>
      <c r="H29" s="33">
        <f t="shared" si="1"/>
        <v>1000</v>
      </c>
      <c r="I29" s="33"/>
      <c r="J29" s="33" t="s">
        <v>344</v>
      </c>
    </row>
    <row r="30" spans="1:10" ht="21">
      <c r="A30" s="160" t="s">
        <v>35</v>
      </c>
      <c r="B30" s="161"/>
      <c r="C30" s="162"/>
      <c r="D30" s="43">
        <f>SUM(D11:D29)</f>
        <v>79243.67</v>
      </c>
      <c r="E30" s="43">
        <f>SUM(E11:E29)</f>
        <v>9441.7599999999984</v>
      </c>
      <c r="F30" s="43">
        <f>SUM(F11:F29)</f>
        <v>2323.6699999999996</v>
      </c>
      <c r="G30" s="43">
        <f>SUM(G11:G29)</f>
        <v>2323.6699999999996</v>
      </c>
      <c r="H30" s="43">
        <f>SUM(H11:H29)</f>
        <v>93332.73</v>
      </c>
      <c r="I30" s="43"/>
      <c r="J30" s="43"/>
    </row>
    <row r="31" spans="1:10">
      <c r="H31" s="54" t="s">
        <v>44</v>
      </c>
    </row>
    <row r="32" spans="1:10" ht="21">
      <c r="A32" s="144" t="s">
        <v>43</v>
      </c>
      <c r="B32" s="145"/>
      <c r="C32" s="145"/>
      <c r="D32" s="145"/>
      <c r="E32" s="145"/>
      <c r="F32" s="145"/>
      <c r="G32" s="145"/>
      <c r="H32" s="145"/>
      <c r="I32" s="145"/>
      <c r="J32" s="146"/>
    </row>
    <row r="33" spans="1:10" ht="21">
      <c r="A33" s="141" t="s">
        <v>37</v>
      </c>
      <c r="B33" s="142"/>
      <c r="C33" s="142"/>
      <c r="D33" s="142"/>
      <c r="E33" s="142"/>
      <c r="F33" s="142"/>
      <c r="G33" s="142"/>
      <c r="H33" s="143"/>
      <c r="I33" s="7"/>
      <c r="J33" s="7"/>
    </row>
    <row r="34" spans="1:10" ht="15.6">
      <c r="A34" s="8" t="s">
        <v>28</v>
      </c>
      <c r="B34" s="8" t="s">
        <v>29</v>
      </c>
      <c r="C34" s="8" t="s">
        <v>36</v>
      </c>
      <c r="D34" s="8" t="s">
        <v>0</v>
      </c>
      <c r="E34" s="8" t="s">
        <v>26</v>
      </c>
      <c r="F34" s="8" t="s">
        <v>2</v>
      </c>
      <c r="G34" s="8" t="s">
        <v>3</v>
      </c>
      <c r="H34" s="9" t="s">
        <v>32</v>
      </c>
      <c r="I34" s="7"/>
      <c r="J34" s="7"/>
    </row>
    <row r="35" spans="1:10" ht="15.6">
      <c r="A35" s="10">
        <v>44875</v>
      </c>
      <c r="B35" s="12" t="s">
        <v>48</v>
      </c>
      <c r="C35" s="12" t="s">
        <v>367</v>
      </c>
      <c r="D35" s="12">
        <v>828915</v>
      </c>
      <c r="E35" s="12"/>
      <c r="F35" s="12">
        <v>74602.350000000006</v>
      </c>
      <c r="G35" s="12">
        <v>74602.350000000006</v>
      </c>
      <c r="H35" s="12">
        <f>D35+E35+F35+G35</f>
        <v>978119.7</v>
      </c>
      <c r="I35" s="7"/>
      <c r="J35" s="7"/>
    </row>
    <row r="36" spans="1:10" ht="15.6">
      <c r="A36" s="10">
        <v>44875</v>
      </c>
      <c r="B36" s="21" t="s">
        <v>48</v>
      </c>
      <c r="C36" s="12" t="s">
        <v>368</v>
      </c>
      <c r="D36" s="12">
        <v>54999</v>
      </c>
      <c r="E36" s="12"/>
      <c r="F36" s="12">
        <v>4949.91</v>
      </c>
      <c r="G36" s="12">
        <v>4949.91</v>
      </c>
      <c r="H36" s="12">
        <f t="shared" ref="H36:H39" si="3">D36+E36+F36+G36</f>
        <v>64898.820000000007</v>
      </c>
      <c r="I36" s="7"/>
      <c r="J36" s="7"/>
    </row>
    <row r="37" spans="1:10" ht="15.6">
      <c r="A37" s="10">
        <v>44876</v>
      </c>
      <c r="B37" s="21" t="s">
        <v>48</v>
      </c>
      <c r="C37" s="12" t="s">
        <v>378</v>
      </c>
      <c r="D37" s="12">
        <v>16842</v>
      </c>
      <c r="E37" s="12"/>
      <c r="F37" s="12">
        <v>1515.78</v>
      </c>
      <c r="G37" s="12">
        <v>1515.78</v>
      </c>
      <c r="H37" s="12">
        <f t="shared" si="3"/>
        <v>19873.559999999998</v>
      </c>
      <c r="I37" s="7"/>
      <c r="J37" s="7"/>
    </row>
    <row r="38" spans="1:10" s="103" customFormat="1" ht="15.6">
      <c r="A38" s="10">
        <v>44880</v>
      </c>
      <c r="B38" s="21" t="s">
        <v>48</v>
      </c>
      <c r="C38" s="12" t="s">
        <v>379</v>
      </c>
      <c r="D38" s="12">
        <v>13600</v>
      </c>
      <c r="E38" s="12"/>
      <c r="F38" s="12">
        <v>1224</v>
      </c>
      <c r="G38" s="12">
        <v>1224</v>
      </c>
      <c r="H38" s="12">
        <f t="shared" ref="H38" si="4">D38+E38+F38+G38</f>
        <v>16048</v>
      </c>
      <c r="I38" s="7"/>
      <c r="J38" s="7"/>
    </row>
    <row r="39" spans="1:10" s="103" customFormat="1" ht="15.6">
      <c r="A39" s="10">
        <v>44895</v>
      </c>
      <c r="B39" s="21" t="s">
        <v>48</v>
      </c>
      <c r="C39" s="12" t="s">
        <v>400</v>
      </c>
      <c r="D39" s="12">
        <v>104472</v>
      </c>
      <c r="E39" s="12"/>
      <c r="F39" s="12">
        <v>9402.48</v>
      </c>
      <c r="G39" s="12">
        <v>9402.48</v>
      </c>
      <c r="H39" s="12">
        <f t="shared" si="3"/>
        <v>123276.95999999999</v>
      </c>
      <c r="I39" s="7"/>
      <c r="J39" s="7"/>
    </row>
    <row r="40" spans="1:10" ht="21">
      <c r="A40" s="156" t="s">
        <v>35</v>
      </c>
      <c r="B40" s="156"/>
      <c r="C40" s="156"/>
      <c r="D40" s="6">
        <f>SUM(D35:D39)</f>
        <v>1018828</v>
      </c>
      <c r="E40" s="6">
        <f>SUM(E35:E39)</f>
        <v>0</v>
      </c>
      <c r="F40" s="6">
        <f>SUM(F35:F39)</f>
        <v>91694.52</v>
      </c>
      <c r="G40" s="6">
        <f>SUM(G35:G39)</f>
        <v>91694.52</v>
      </c>
      <c r="H40" s="6">
        <f>SUM(H35:H39)</f>
        <v>1202217.04</v>
      </c>
      <c r="I40" s="7"/>
      <c r="J40" s="7"/>
    </row>
    <row r="41" spans="1:10" ht="21">
      <c r="A41" s="141" t="s">
        <v>38</v>
      </c>
      <c r="B41" s="142"/>
      <c r="C41" s="142"/>
      <c r="D41" s="142"/>
      <c r="E41" s="142"/>
      <c r="F41" s="142"/>
      <c r="G41" s="142"/>
      <c r="H41" s="142"/>
      <c r="I41" s="142"/>
      <c r="J41" s="143"/>
    </row>
    <row r="42" spans="1:10">
      <c r="A42" s="16" t="s">
        <v>28</v>
      </c>
      <c r="B42" s="16" t="s">
        <v>29</v>
      </c>
      <c r="C42" s="16" t="s">
        <v>4</v>
      </c>
      <c r="D42" s="16" t="s">
        <v>0</v>
      </c>
      <c r="E42" s="16" t="s">
        <v>1</v>
      </c>
      <c r="F42" s="16" t="s">
        <v>2</v>
      </c>
      <c r="G42" s="16" t="s">
        <v>3</v>
      </c>
      <c r="H42" s="17" t="s">
        <v>32</v>
      </c>
      <c r="I42" s="17" t="s">
        <v>33</v>
      </c>
      <c r="J42" s="17" t="s">
        <v>31</v>
      </c>
    </row>
    <row r="43" spans="1:10" ht="15.6">
      <c r="A43" s="13">
        <v>44868</v>
      </c>
      <c r="B43" s="33" t="s">
        <v>152</v>
      </c>
      <c r="C43" s="15" t="s">
        <v>356</v>
      </c>
      <c r="D43" s="15">
        <v>3510</v>
      </c>
      <c r="E43" s="15">
        <v>631.79999999999995</v>
      </c>
      <c r="F43" s="15"/>
      <c r="G43" s="15"/>
      <c r="H43" s="15">
        <v>4142</v>
      </c>
      <c r="I43" s="15"/>
      <c r="J43" s="33" t="s">
        <v>154</v>
      </c>
    </row>
    <row r="44" spans="1:10" s="18" customFormat="1" ht="15.6">
      <c r="A44" s="13">
        <v>44870</v>
      </c>
      <c r="B44" s="33" t="s">
        <v>45</v>
      </c>
      <c r="C44" s="15" t="s">
        <v>354</v>
      </c>
      <c r="D44" s="15">
        <v>48250</v>
      </c>
      <c r="E44" s="15">
        <v>8685</v>
      </c>
      <c r="F44" s="15"/>
      <c r="G44" s="15"/>
      <c r="H44" s="15">
        <f>D44+E44+F44+G44</f>
        <v>56935</v>
      </c>
      <c r="I44" s="15"/>
      <c r="J44" s="33" t="s">
        <v>47</v>
      </c>
    </row>
    <row r="45" spans="1:10" s="55" customFormat="1" ht="15.6">
      <c r="A45" s="47">
        <v>44870</v>
      </c>
      <c r="B45" s="45" t="s">
        <v>114</v>
      </c>
      <c r="C45" s="49" t="s">
        <v>355</v>
      </c>
      <c r="D45" s="49">
        <v>1122.9000000000001</v>
      </c>
      <c r="E45" s="49"/>
      <c r="F45" s="49">
        <v>101.06</v>
      </c>
      <c r="G45" s="49">
        <v>101.06</v>
      </c>
      <c r="H45" s="15">
        <v>1325</v>
      </c>
      <c r="I45" s="49"/>
      <c r="J45" s="45" t="s">
        <v>116</v>
      </c>
    </row>
    <row r="46" spans="1:10" s="18" customFormat="1" ht="15.6">
      <c r="A46" s="37">
        <v>44874</v>
      </c>
      <c r="B46" s="33" t="s">
        <v>45</v>
      </c>
      <c r="C46" s="33" t="s">
        <v>357</v>
      </c>
      <c r="D46" s="33">
        <v>8980</v>
      </c>
      <c r="E46" s="33">
        <v>1616.4</v>
      </c>
      <c r="F46" s="33"/>
      <c r="G46" s="33"/>
      <c r="H46" s="15">
        <v>10596</v>
      </c>
      <c r="I46" s="33"/>
      <c r="J46" s="33" t="s">
        <v>47</v>
      </c>
    </row>
    <row r="47" spans="1:10" s="18" customFormat="1" ht="15.6">
      <c r="A47" s="37">
        <v>44874</v>
      </c>
      <c r="B47" s="33" t="s">
        <v>296</v>
      </c>
      <c r="C47" s="33" t="s">
        <v>358</v>
      </c>
      <c r="D47" s="33">
        <v>11979.8</v>
      </c>
      <c r="E47" s="33"/>
      <c r="F47" s="33">
        <v>1078.18</v>
      </c>
      <c r="G47" s="33">
        <v>1078.18</v>
      </c>
      <c r="H47" s="15">
        <v>14136</v>
      </c>
      <c r="I47" s="33"/>
      <c r="J47" s="33" t="s">
        <v>250</v>
      </c>
    </row>
    <row r="48" spans="1:10" s="18" customFormat="1" ht="15.6">
      <c r="A48" s="37">
        <v>44874</v>
      </c>
      <c r="B48" s="33" t="s">
        <v>296</v>
      </c>
      <c r="C48" s="33" t="s">
        <v>359</v>
      </c>
      <c r="D48" s="33">
        <v>459320.4</v>
      </c>
      <c r="E48" s="33"/>
      <c r="F48" s="33">
        <v>41339</v>
      </c>
      <c r="G48" s="33">
        <v>41339</v>
      </c>
      <c r="H48" s="15">
        <f t="shared" ref="H48:H66" si="5">D48+E48+F48+G48</f>
        <v>541998.4</v>
      </c>
      <c r="I48" s="33"/>
      <c r="J48" s="33" t="s">
        <v>250</v>
      </c>
    </row>
    <row r="49" spans="1:10" ht="15.6">
      <c r="A49" s="13">
        <v>44875</v>
      </c>
      <c r="B49" s="14" t="s">
        <v>360</v>
      </c>
      <c r="C49" s="15" t="s">
        <v>361</v>
      </c>
      <c r="D49" s="15">
        <v>100169.52</v>
      </c>
      <c r="E49" s="15"/>
      <c r="F49" s="15">
        <v>9015.26</v>
      </c>
      <c r="G49" s="15">
        <v>9015.26</v>
      </c>
      <c r="H49" s="15">
        <f t="shared" si="5"/>
        <v>118200.04</v>
      </c>
      <c r="I49" s="15"/>
      <c r="J49" s="15" t="s">
        <v>362</v>
      </c>
    </row>
    <row r="50" spans="1:10" s="55" customFormat="1" ht="15.6">
      <c r="A50" s="13">
        <v>44875</v>
      </c>
      <c r="B50" s="33" t="s">
        <v>363</v>
      </c>
      <c r="C50" s="33" t="s">
        <v>364</v>
      </c>
      <c r="D50" s="33">
        <v>16000</v>
      </c>
      <c r="E50" s="33">
        <v>2880</v>
      </c>
      <c r="F50" s="33"/>
      <c r="G50" s="33"/>
      <c r="H50" s="15">
        <f t="shared" si="5"/>
        <v>18880</v>
      </c>
      <c r="I50" s="33"/>
      <c r="J50" s="33" t="s">
        <v>365</v>
      </c>
    </row>
    <row r="51" spans="1:10" s="55" customFormat="1" ht="15.6">
      <c r="A51" s="13">
        <v>44875</v>
      </c>
      <c r="B51" s="33" t="s">
        <v>401</v>
      </c>
      <c r="C51" s="33">
        <v>2977</v>
      </c>
      <c r="D51" s="33">
        <v>75600</v>
      </c>
      <c r="E51" s="33">
        <v>13608</v>
      </c>
      <c r="F51" s="33"/>
      <c r="G51" s="33"/>
      <c r="H51" s="15">
        <f t="shared" si="5"/>
        <v>89208</v>
      </c>
      <c r="I51" s="33"/>
      <c r="J51" s="33" t="s">
        <v>402</v>
      </c>
    </row>
    <row r="52" spans="1:10" ht="15.6">
      <c r="A52" s="37">
        <v>44876</v>
      </c>
      <c r="B52" s="33" t="s">
        <v>210</v>
      </c>
      <c r="C52" s="33" t="s">
        <v>366</v>
      </c>
      <c r="D52" s="33">
        <v>323990</v>
      </c>
      <c r="E52" s="33"/>
      <c r="F52" s="33">
        <v>29159.1</v>
      </c>
      <c r="G52" s="33">
        <v>29159.1</v>
      </c>
      <c r="H52" s="15">
        <f t="shared" si="5"/>
        <v>382308.19999999995</v>
      </c>
      <c r="I52" s="33"/>
      <c r="J52" s="33" t="s">
        <v>212</v>
      </c>
    </row>
    <row r="53" spans="1:10" s="18" customFormat="1" ht="15.6">
      <c r="A53" s="37">
        <v>44876</v>
      </c>
      <c r="B53" s="33" t="s">
        <v>369</v>
      </c>
      <c r="C53" s="33" t="s">
        <v>370</v>
      </c>
      <c r="D53" s="33">
        <v>5700</v>
      </c>
      <c r="E53" s="33"/>
      <c r="F53" s="33">
        <v>513</v>
      </c>
      <c r="G53" s="33">
        <v>513</v>
      </c>
      <c r="H53" s="15">
        <f t="shared" si="5"/>
        <v>6726</v>
      </c>
      <c r="I53" s="33"/>
      <c r="J53" s="33" t="s">
        <v>371</v>
      </c>
    </row>
    <row r="54" spans="1:10" s="18" customFormat="1" ht="15.6">
      <c r="A54" s="37">
        <v>44879</v>
      </c>
      <c r="B54" s="33" t="s">
        <v>228</v>
      </c>
      <c r="C54" s="33" t="s">
        <v>380</v>
      </c>
      <c r="D54" s="33">
        <v>7500</v>
      </c>
      <c r="E54" s="33">
        <v>1350</v>
      </c>
      <c r="F54" s="33"/>
      <c r="G54" s="33"/>
      <c r="H54" s="15">
        <f t="shared" si="5"/>
        <v>8850</v>
      </c>
      <c r="I54" s="33"/>
      <c r="J54" s="33" t="s">
        <v>230</v>
      </c>
    </row>
    <row r="55" spans="1:10" ht="15.6">
      <c r="A55" s="37">
        <v>44880</v>
      </c>
      <c r="B55" s="33" t="s">
        <v>381</v>
      </c>
      <c r="C55" s="33" t="s">
        <v>382</v>
      </c>
      <c r="D55" s="33">
        <v>16693</v>
      </c>
      <c r="E55" s="33">
        <v>3004.74</v>
      </c>
      <c r="F55" s="33"/>
      <c r="G55" s="33"/>
      <c r="H55" s="15">
        <f t="shared" si="5"/>
        <v>19697.739999999998</v>
      </c>
      <c r="I55" s="33"/>
      <c r="J55" s="33" t="s">
        <v>383</v>
      </c>
    </row>
    <row r="56" spans="1:10" s="97" customFormat="1" ht="15.6">
      <c r="A56" s="37">
        <v>44880</v>
      </c>
      <c r="B56" s="33" t="s">
        <v>381</v>
      </c>
      <c r="C56" s="33" t="s">
        <v>384</v>
      </c>
      <c r="D56" s="33">
        <v>2700</v>
      </c>
      <c r="E56" s="33">
        <v>486</v>
      </c>
      <c r="F56" s="33"/>
      <c r="G56" s="33"/>
      <c r="H56" s="15">
        <f t="shared" si="5"/>
        <v>3186</v>
      </c>
      <c r="I56" s="33"/>
      <c r="J56" s="33" t="s">
        <v>383</v>
      </c>
    </row>
    <row r="57" spans="1:10" s="18" customFormat="1" ht="15.6">
      <c r="A57" s="37">
        <v>44880</v>
      </c>
      <c r="B57" s="32" t="s">
        <v>385</v>
      </c>
      <c r="C57" s="32" t="s">
        <v>386</v>
      </c>
      <c r="D57" s="33">
        <v>10846</v>
      </c>
      <c r="E57" s="33"/>
      <c r="F57" s="33">
        <v>976.14</v>
      </c>
      <c r="G57" s="33">
        <v>976.14</v>
      </c>
      <c r="H57" s="15">
        <f t="shared" si="5"/>
        <v>12798.279999999999</v>
      </c>
      <c r="I57" s="33"/>
      <c r="J57" s="32" t="s">
        <v>250</v>
      </c>
    </row>
    <row r="58" spans="1:10" s="98" customFormat="1" ht="15.6">
      <c r="A58" s="37">
        <v>44880</v>
      </c>
      <c r="B58" s="32" t="s">
        <v>387</v>
      </c>
      <c r="C58" s="32" t="s">
        <v>388</v>
      </c>
      <c r="D58" s="33">
        <v>10169.49</v>
      </c>
      <c r="E58" s="33"/>
      <c r="F58" s="33">
        <v>915.25</v>
      </c>
      <c r="G58" s="33">
        <v>915.25</v>
      </c>
      <c r="H58" s="15">
        <v>12000</v>
      </c>
      <c r="I58" s="33"/>
      <c r="J58" s="32" t="s">
        <v>389</v>
      </c>
    </row>
    <row r="59" spans="1:10" s="98" customFormat="1" ht="15.6">
      <c r="A59" s="37">
        <v>44880</v>
      </c>
      <c r="B59" s="32" t="s">
        <v>84</v>
      </c>
      <c r="C59" s="32" t="s">
        <v>390</v>
      </c>
      <c r="D59" s="33">
        <v>17800</v>
      </c>
      <c r="E59" s="33">
        <v>3204</v>
      </c>
      <c r="F59" s="33"/>
      <c r="G59" s="33"/>
      <c r="H59" s="15">
        <f t="shared" si="5"/>
        <v>21004</v>
      </c>
      <c r="I59" s="33"/>
      <c r="J59" s="32" t="s">
        <v>57</v>
      </c>
    </row>
    <row r="60" spans="1:10" s="98" customFormat="1" ht="15.6">
      <c r="A60" s="37">
        <v>44880</v>
      </c>
      <c r="B60" s="32" t="s">
        <v>84</v>
      </c>
      <c r="C60" s="32" t="s">
        <v>391</v>
      </c>
      <c r="D60" s="33">
        <v>17365</v>
      </c>
      <c r="E60" s="33">
        <v>3125.7</v>
      </c>
      <c r="F60" s="33"/>
      <c r="G60" s="33"/>
      <c r="H60" s="15">
        <v>20491</v>
      </c>
      <c r="I60" s="33"/>
      <c r="J60" s="32" t="s">
        <v>57</v>
      </c>
    </row>
    <row r="61" spans="1:10" s="98" customFormat="1" ht="15.6">
      <c r="A61" s="37">
        <v>44881</v>
      </c>
      <c r="B61" s="32" t="s">
        <v>163</v>
      </c>
      <c r="C61" s="32" t="s">
        <v>392</v>
      </c>
      <c r="D61" s="33">
        <v>5740</v>
      </c>
      <c r="E61" s="33"/>
      <c r="F61" s="33">
        <v>516.6</v>
      </c>
      <c r="G61" s="33">
        <v>516.6</v>
      </c>
      <c r="H61" s="14">
        <f t="shared" si="5"/>
        <v>6773.2000000000007</v>
      </c>
      <c r="I61" s="33"/>
      <c r="J61" s="32" t="s">
        <v>165</v>
      </c>
    </row>
    <row r="62" spans="1:10" s="104" customFormat="1" ht="31.2">
      <c r="A62" s="37">
        <v>44883</v>
      </c>
      <c r="B62" s="105" t="s">
        <v>372</v>
      </c>
      <c r="C62" s="41">
        <v>2881067760</v>
      </c>
      <c r="D62" s="33">
        <v>5050</v>
      </c>
      <c r="E62" s="33">
        <v>252.5</v>
      </c>
      <c r="F62" s="33"/>
      <c r="G62" s="33"/>
      <c r="H62" s="14">
        <f t="shared" si="5"/>
        <v>5302.5</v>
      </c>
      <c r="I62" s="33"/>
      <c r="J62" s="32" t="s">
        <v>373</v>
      </c>
    </row>
    <row r="63" spans="1:10" s="98" customFormat="1" ht="15.6">
      <c r="A63" s="37">
        <v>44884</v>
      </c>
      <c r="B63" s="32" t="s">
        <v>163</v>
      </c>
      <c r="C63" s="32" t="s">
        <v>393</v>
      </c>
      <c r="D63" s="33">
        <v>36782</v>
      </c>
      <c r="E63" s="33"/>
      <c r="F63" s="33">
        <v>3310.38</v>
      </c>
      <c r="G63" s="33">
        <v>3310.38</v>
      </c>
      <c r="H63" s="14">
        <v>43403</v>
      </c>
      <c r="I63" s="33"/>
      <c r="J63" s="32" t="s">
        <v>165</v>
      </c>
    </row>
    <row r="64" spans="1:10" s="98" customFormat="1" ht="15.6">
      <c r="A64" s="37">
        <v>44886</v>
      </c>
      <c r="B64" s="32" t="s">
        <v>394</v>
      </c>
      <c r="C64" s="32" t="s">
        <v>395</v>
      </c>
      <c r="D64" s="33">
        <v>305.08</v>
      </c>
      <c r="E64" s="33"/>
      <c r="F64" s="33">
        <v>27.46</v>
      </c>
      <c r="G64" s="33">
        <v>27.46</v>
      </c>
      <c r="H64" s="14">
        <f t="shared" si="5"/>
        <v>359.99999999999994</v>
      </c>
      <c r="I64" s="33"/>
      <c r="J64" s="32" t="s">
        <v>396</v>
      </c>
    </row>
    <row r="65" spans="1:10" s="98" customFormat="1" ht="15.6">
      <c r="A65" s="37">
        <v>44886</v>
      </c>
      <c r="B65" s="32" t="s">
        <v>45</v>
      </c>
      <c r="C65" s="32" t="s">
        <v>397</v>
      </c>
      <c r="D65" s="33">
        <v>13470</v>
      </c>
      <c r="E65" s="33">
        <v>2424.6</v>
      </c>
      <c r="F65" s="33"/>
      <c r="G65" s="33"/>
      <c r="H65" s="14">
        <v>15895</v>
      </c>
      <c r="I65" s="33"/>
      <c r="J65" s="32" t="s">
        <v>47</v>
      </c>
    </row>
    <row r="66" spans="1:10" s="98" customFormat="1" ht="15.6">
      <c r="A66" s="37">
        <v>44887</v>
      </c>
      <c r="B66" s="32" t="s">
        <v>163</v>
      </c>
      <c r="C66" s="32" t="s">
        <v>398</v>
      </c>
      <c r="D66" s="33">
        <v>17028</v>
      </c>
      <c r="E66" s="33"/>
      <c r="F66" s="33">
        <v>1532.52</v>
      </c>
      <c r="G66" s="33">
        <v>1532.52</v>
      </c>
      <c r="H66" s="14">
        <f t="shared" si="5"/>
        <v>20093.04</v>
      </c>
      <c r="I66" s="33"/>
      <c r="J66" s="32" t="s">
        <v>165</v>
      </c>
    </row>
    <row r="67" spans="1:10" s="98" customFormat="1" ht="15.6">
      <c r="A67" s="37">
        <v>44887</v>
      </c>
      <c r="B67" s="32" t="s">
        <v>163</v>
      </c>
      <c r="C67" s="32" t="s">
        <v>399</v>
      </c>
      <c r="D67" s="33">
        <v>3675</v>
      </c>
      <c r="E67" s="33"/>
      <c r="F67" s="33">
        <v>330.75</v>
      </c>
      <c r="G67" s="33">
        <v>330.75</v>
      </c>
      <c r="H67" s="14">
        <v>4337</v>
      </c>
      <c r="I67" s="33"/>
      <c r="J67" s="32" t="s">
        <v>165</v>
      </c>
    </row>
    <row r="68" spans="1:10" s="104" customFormat="1" ht="31.2">
      <c r="A68" s="37">
        <v>44888</v>
      </c>
      <c r="B68" s="32" t="s">
        <v>372</v>
      </c>
      <c r="C68" s="32">
        <v>2881068001</v>
      </c>
      <c r="D68" s="33">
        <v>460</v>
      </c>
      <c r="E68" s="33">
        <v>23</v>
      </c>
      <c r="F68" s="33"/>
      <c r="G68" s="33"/>
      <c r="H68" s="14">
        <f>D68+E68+F68+G68</f>
        <v>483</v>
      </c>
      <c r="I68" s="33"/>
      <c r="J68" s="32" t="s">
        <v>373</v>
      </c>
    </row>
    <row r="69" spans="1:10" s="104" customFormat="1" ht="31.2">
      <c r="A69" s="37">
        <v>44888</v>
      </c>
      <c r="B69" s="32" t="s">
        <v>372</v>
      </c>
      <c r="C69" s="40">
        <v>2881068002</v>
      </c>
      <c r="D69" s="33">
        <v>460</v>
      </c>
      <c r="E69" s="33">
        <v>23</v>
      </c>
      <c r="F69" s="33"/>
      <c r="G69" s="33"/>
      <c r="H69" s="14">
        <f>D69+E69+F69+G69</f>
        <v>483</v>
      </c>
      <c r="I69" s="33"/>
      <c r="J69" s="32" t="s">
        <v>373</v>
      </c>
    </row>
    <row r="70" spans="1:10" s="104" customFormat="1" ht="15.6">
      <c r="A70" s="37">
        <v>44895</v>
      </c>
      <c r="B70" s="32" t="s">
        <v>81</v>
      </c>
      <c r="C70" s="32" t="s">
        <v>403</v>
      </c>
      <c r="D70" s="33">
        <v>400</v>
      </c>
      <c r="E70" s="33"/>
      <c r="F70" s="33">
        <v>36</v>
      </c>
      <c r="G70" s="33">
        <v>36</v>
      </c>
      <c r="H70" s="14">
        <f>D70+E70+F70+G70</f>
        <v>472</v>
      </c>
      <c r="I70" s="33"/>
      <c r="J70" s="32" t="s">
        <v>82</v>
      </c>
    </row>
    <row r="71" spans="1:10" ht="21">
      <c r="A71" s="158" t="s">
        <v>35</v>
      </c>
      <c r="B71" s="158"/>
      <c r="C71" s="158"/>
      <c r="D71" s="65">
        <f>SUM(D43:D70)</f>
        <v>1221066.1900000002</v>
      </c>
      <c r="E71" s="65">
        <f>SUM(E43:E70)</f>
        <v>41314.739999999991</v>
      </c>
      <c r="F71" s="65">
        <f>SUM(F43:F70)</f>
        <v>88850.700000000026</v>
      </c>
      <c r="G71" s="65">
        <f>SUM(G43:G70)</f>
        <v>88850.700000000026</v>
      </c>
      <c r="H71" s="65">
        <f>SUM(H43:H70)</f>
        <v>1440083.4000000001</v>
      </c>
      <c r="I71" s="65"/>
      <c r="J71" s="65"/>
    </row>
    <row r="73" spans="1:10" ht="21">
      <c r="A73" s="144" t="s">
        <v>42</v>
      </c>
      <c r="B73" s="145"/>
      <c r="C73" s="145"/>
      <c r="D73" s="145"/>
      <c r="E73" s="145"/>
      <c r="F73" s="145"/>
      <c r="G73" s="145"/>
      <c r="H73" s="145"/>
      <c r="I73" s="145"/>
      <c r="J73" s="146"/>
    </row>
    <row r="74" spans="1:10" ht="21">
      <c r="A74" s="141" t="s">
        <v>37</v>
      </c>
      <c r="B74" s="142"/>
      <c r="C74" s="142"/>
      <c r="D74" s="142"/>
      <c r="E74" s="142"/>
      <c r="F74" s="142"/>
      <c r="G74" s="142"/>
      <c r="H74" s="143"/>
      <c r="I74" s="7"/>
      <c r="J74" s="7"/>
    </row>
    <row r="75" spans="1:10" ht="15.6">
      <c r="A75" s="8" t="s">
        <v>28</v>
      </c>
      <c r="B75" s="8" t="s">
        <v>29</v>
      </c>
      <c r="C75" s="8" t="s">
        <v>36</v>
      </c>
      <c r="D75" s="8" t="s">
        <v>0</v>
      </c>
      <c r="E75" s="8" t="s">
        <v>26</v>
      </c>
      <c r="F75" s="8" t="s">
        <v>2</v>
      </c>
      <c r="G75" s="8" t="s">
        <v>3</v>
      </c>
      <c r="H75" s="9" t="s">
        <v>32</v>
      </c>
      <c r="I75" s="7"/>
      <c r="J75" s="7"/>
    </row>
    <row r="76" spans="1:10" s="7" customFormat="1" ht="15.6">
      <c r="A76" s="31">
        <v>44900</v>
      </c>
      <c r="B76" s="32" t="s">
        <v>404</v>
      </c>
      <c r="C76" s="32" t="s">
        <v>405</v>
      </c>
      <c r="D76" s="32">
        <v>20400</v>
      </c>
      <c r="E76" s="32"/>
      <c r="F76" s="32">
        <v>1836</v>
      </c>
      <c r="G76" s="32">
        <v>1836</v>
      </c>
      <c r="H76" s="32">
        <f>D76+E76+F76+G76</f>
        <v>24072</v>
      </c>
      <c r="J76" s="7" t="s">
        <v>406</v>
      </c>
    </row>
    <row r="77" spans="1:10" s="7" customFormat="1" ht="15.6">
      <c r="A77" s="31">
        <v>44905</v>
      </c>
      <c r="B77" s="32" t="s">
        <v>407</v>
      </c>
      <c r="C77" s="32" t="s">
        <v>408</v>
      </c>
      <c r="D77" s="32">
        <v>17900</v>
      </c>
      <c r="E77" s="32"/>
      <c r="F77" s="32">
        <v>1611</v>
      </c>
      <c r="G77" s="32">
        <v>1611</v>
      </c>
      <c r="H77" s="32">
        <f t="shared" ref="H77:H81" si="6">D77+E77+F77+G77</f>
        <v>21122</v>
      </c>
      <c r="J77" s="7" t="s">
        <v>438</v>
      </c>
    </row>
    <row r="78" spans="1:10" s="7" customFormat="1" ht="15.6">
      <c r="A78" s="31">
        <v>44908</v>
      </c>
      <c r="B78" s="21" t="s">
        <v>48</v>
      </c>
      <c r="C78" s="32" t="s">
        <v>409</v>
      </c>
      <c r="D78" s="32">
        <v>276834</v>
      </c>
      <c r="E78" s="32"/>
      <c r="F78" s="32">
        <v>24915.06</v>
      </c>
      <c r="G78" s="32">
        <v>24915.06</v>
      </c>
      <c r="H78" s="32">
        <f t="shared" si="6"/>
        <v>326664.12</v>
      </c>
    </row>
    <row r="79" spans="1:10" s="7" customFormat="1" ht="15.6">
      <c r="A79" s="31">
        <v>44908</v>
      </c>
      <c r="B79" s="32" t="s">
        <v>48</v>
      </c>
      <c r="C79" s="32" t="s">
        <v>410</v>
      </c>
      <c r="D79" s="32">
        <v>22456</v>
      </c>
      <c r="E79" s="32"/>
      <c r="F79" s="32">
        <v>2021.04</v>
      </c>
      <c r="G79" s="32">
        <v>2021.04</v>
      </c>
      <c r="H79" s="32">
        <f t="shared" si="6"/>
        <v>26498.080000000002</v>
      </c>
    </row>
    <row r="80" spans="1:10" s="7" customFormat="1" ht="15.6">
      <c r="A80" s="31">
        <v>44917</v>
      </c>
      <c r="B80" s="32" t="s">
        <v>48</v>
      </c>
      <c r="C80" s="32" t="s">
        <v>424</v>
      </c>
      <c r="D80" s="32">
        <v>9000</v>
      </c>
      <c r="E80" s="32"/>
      <c r="F80" s="32">
        <v>810</v>
      </c>
      <c r="G80" s="32">
        <v>810</v>
      </c>
      <c r="H80" s="32">
        <f t="shared" si="6"/>
        <v>10620</v>
      </c>
    </row>
    <row r="81" spans="1:10" s="7" customFormat="1" ht="15.6">
      <c r="A81" s="31">
        <v>44919</v>
      </c>
      <c r="B81" s="32" t="s">
        <v>48</v>
      </c>
      <c r="C81" s="32" t="s">
        <v>425</v>
      </c>
      <c r="D81" s="32">
        <v>73084</v>
      </c>
      <c r="E81" s="32"/>
      <c r="F81" s="32">
        <v>6577.56</v>
      </c>
      <c r="G81" s="32">
        <v>6577.56</v>
      </c>
      <c r="H81" s="32">
        <f t="shared" si="6"/>
        <v>86239.12</v>
      </c>
    </row>
    <row r="82" spans="1:10" ht="21">
      <c r="A82" s="156" t="s">
        <v>35</v>
      </c>
      <c r="B82" s="156"/>
      <c r="C82" s="156"/>
      <c r="D82" s="6">
        <f>SUM(D76:D81)</f>
        <v>419674</v>
      </c>
      <c r="E82" s="6">
        <f>SUM(E76:E79)</f>
        <v>0</v>
      </c>
      <c r="F82" s="6">
        <f>SUM(F76:F81)</f>
        <v>37770.660000000003</v>
      </c>
      <c r="G82" s="6">
        <f>SUM(G76:G81)</f>
        <v>37770.660000000003</v>
      </c>
      <c r="H82" s="6">
        <f>SUM(H76:H81)</f>
        <v>495215.32</v>
      </c>
      <c r="I82" s="7"/>
      <c r="J82" s="7"/>
    </row>
    <row r="83" spans="1:10" ht="21">
      <c r="A83" s="141" t="s">
        <v>38</v>
      </c>
      <c r="B83" s="142"/>
      <c r="C83" s="142"/>
      <c r="D83" s="142"/>
      <c r="E83" s="142"/>
      <c r="F83" s="142"/>
      <c r="G83" s="142"/>
      <c r="H83" s="142"/>
      <c r="I83" s="142"/>
      <c r="J83" s="143"/>
    </row>
    <row r="84" spans="1:10">
      <c r="A84" s="16" t="s">
        <v>28</v>
      </c>
      <c r="B84" s="16" t="s">
        <v>29</v>
      </c>
      <c r="C84" s="16" t="s">
        <v>4</v>
      </c>
      <c r="D84" s="16" t="s">
        <v>0</v>
      </c>
      <c r="E84" s="16" t="s">
        <v>1</v>
      </c>
      <c r="F84" s="16" t="s">
        <v>2</v>
      </c>
      <c r="G84" s="16" t="s">
        <v>3</v>
      </c>
      <c r="H84" s="17" t="s">
        <v>32</v>
      </c>
      <c r="I84" s="17" t="s">
        <v>33</v>
      </c>
      <c r="J84" s="17" t="s">
        <v>31</v>
      </c>
    </row>
    <row r="85" spans="1:10" s="41" customFormat="1" ht="15.6">
      <c r="A85" s="31">
        <v>44896</v>
      </c>
      <c r="B85" s="32" t="s">
        <v>411</v>
      </c>
      <c r="C85" s="32" t="s">
        <v>412</v>
      </c>
      <c r="D85" s="32">
        <v>110</v>
      </c>
      <c r="E85" s="32"/>
      <c r="F85" s="32">
        <v>9.9</v>
      </c>
      <c r="G85" s="32">
        <v>9.9</v>
      </c>
      <c r="H85" s="33">
        <v>130</v>
      </c>
      <c r="I85" s="33"/>
      <c r="J85" s="33" t="s">
        <v>413</v>
      </c>
    </row>
    <row r="86" spans="1:10" s="41" customFormat="1" ht="15.6">
      <c r="A86" s="31">
        <v>44896</v>
      </c>
      <c r="B86" s="32" t="s">
        <v>84</v>
      </c>
      <c r="C86" s="32" t="s">
        <v>414</v>
      </c>
      <c r="D86" s="32">
        <v>46400</v>
      </c>
      <c r="E86" s="32">
        <v>8352</v>
      </c>
      <c r="F86" s="32"/>
      <c r="G86" s="32"/>
      <c r="H86" s="33">
        <f t="shared" ref="H86:H110" si="7">D86+E86+F86+G86</f>
        <v>54752</v>
      </c>
      <c r="I86" s="33"/>
      <c r="J86" s="33" t="s">
        <v>57</v>
      </c>
    </row>
    <row r="87" spans="1:10" s="41" customFormat="1" ht="15.6">
      <c r="A87" s="31">
        <v>44900</v>
      </c>
      <c r="B87" s="32" t="s">
        <v>238</v>
      </c>
      <c r="C87" s="32" t="s">
        <v>416</v>
      </c>
      <c r="D87" s="32">
        <v>3808</v>
      </c>
      <c r="E87" s="32"/>
      <c r="F87" s="32">
        <v>342.72</v>
      </c>
      <c r="G87" s="32">
        <v>342.72</v>
      </c>
      <c r="H87" s="33">
        <v>4493</v>
      </c>
      <c r="I87" s="33"/>
      <c r="J87" s="33" t="s">
        <v>240</v>
      </c>
    </row>
    <row r="88" spans="1:10" s="41" customFormat="1" ht="15.6">
      <c r="A88" s="31">
        <v>44901</v>
      </c>
      <c r="B88" s="32" t="s">
        <v>45</v>
      </c>
      <c r="C88" s="32" t="s">
        <v>415</v>
      </c>
      <c r="D88" s="32">
        <v>105200</v>
      </c>
      <c r="E88" s="32">
        <v>18936</v>
      </c>
      <c r="F88" s="32"/>
      <c r="G88" s="32"/>
      <c r="H88" s="33">
        <f t="shared" si="7"/>
        <v>124136</v>
      </c>
      <c r="I88" s="33"/>
      <c r="J88" s="33" t="s">
        <v>47</v>
      </c>
    </row>
    <row r="89" spans="1:10" s="41" customFormat="1" ht="15.6">
      <c r="A89" s="106">
        <v>44902</v>
      </c>
      <c r="B89" s="46" t="s">
        <v>114</v>
      </c>
      <c r="C89" s="46" t="s">
        <v>432</v>
      </c>
      <c r="D89" s="46">
        <v>3368.7</v>
      </c>
      <c r="E89" s="46"/>
      <c r="F89" s="46">
        <v>303.18</v>
      </c>
      <c r="G89" s="46">
        <v>303.18</v>
      </c>
      <c r="H89" s="45">
        <v>3975</v>
      </c>
      <c r="I89" s="45"/>
      <c r="J89" s="45" t="s">
        <v>116</v>
      </c>
    </row>
    <row r="90" spans="1:10" s="41" customFormat="1" ht="15.6">
      <c r="A90" s="106">
        <v>44905</v>
      </c>
      <c r="B90" s="46" t="s">
        <v>238</v>
      </c>
      <c r="C90" s="46" t="s">
        <v>417</v>
      </c>
      <c r="D90" s="46">
        <v>3808</v>
      </c>
      <c r="E90" s="46"/>
      <c r="F90" s="46">
        <v>342.72</v>
      </c>
      <c r="G90" s="46">
        <v>342.72</v>
      </c>
      <c r="H90" s="45">
        <v>4493</v>
      </c>
      <c r="I90" s="45"/>
      <c r="J90" s="45" t="s">
        <v>240</v>
      </c>
    </row>
    <row r="91" spans="1:10" s="41" customFormat="1" ht="15.6">
      <c r="A91" s="31">
        <v>44907</v>
      </c>
      <c r="B91" s="32" t="s">
        <v>459</v>
      </c>
      <c r="C91" s="32" t="s">
        <v>461</v>
      </c>
      <c r="D91" s="32">
        <v>5637.57</v>
      </c>
      <c r="E91" s="32"/>
      <c r="F91" s="32">
        <v>507.38</v>
      </c>
      <c r="G91" s="32">
        <v>507.38</v>
      </c>
      <c r="H91" s="33">
        <v>6652</v>
      </c>
      <c r="I91" s="33"/>
      <c r="J91" s="40" t="s">
        <v>460</v>
      </c>
    </row>
    <row r="92" spans="1:10" s="41" customFormat="1" ht="15.6">
      <c r="A92" s="112">
        <v>44908</v>
      </c>
      <c r="B92" s="52" t="s">
        <v>157</v>
      </c>
      <c r="C92" s="52" t="s">
        <v>423</v>
      </c>
      <c r="D92" s="52">
        <v>84.74</v>
      </c>
      <c r="E92" s="52"/>
      <c r="F92" s="52">
        <v>7.63</v>
      </c>
      <c r="G92" s="52">
        <v>7.63</v>
      </c>
      <c r="H92" s="51">
        <f t="shared" si="7"/>
        <v>99.999999999999986</v>
      </c>
      <c r="I92" s="51"/>
      <c r="J92" s="53" t="s">
        <v>158</v>
      </c>
    </row>
    <row r="93" spans="1:10" s="41" customFormat="1" ht="15.6">
      <c r="A93" s="31">
        <v>44909</v>
      </c>
      <c r="B93" s="32" t="s">
        <v>426</v>
      </c>
      <c r="C93" s="32">
        <v>320</v>
      </c>
      <c r="D93" s="32">
        <v>35571.440000000002</v>
      </c>
      <c r="E93" s="32"/>
      <c r="F93" s="32">
        <v>2134.2800000000002</v>
      </c>
      <c r="G93" s="32">
        <v>2134.2800000000002</v>
      </c>
      <c r="H93" s="33">
        <f t="shared" si="7"/>
        <v>39840</v>
      </c>
      <c r="I93" s="33"/>
      <c r="J93" s="40" t="s">
        <v>427</v>
      </c>
    </row>
    <row r="94" spans="1:10" s="41" customFormat="1" ht="15.6">
      <c r="A94" s="31">
        <v>44911</v>
      </c>
      <c r="B94" s="32" t="s">
        <v>90</v>
      </c>
      <c r="C94" s="32" t="s">
        <v>419</v>
      </c>
      <c r="D94" s="32">
        <v>2309.3200000000002</v>
      </c>
      <c r="E94" s="32">
        <v>415.68</v>
      </c>
      <c r="F94" s="32"/>
      <c r="G94" s="32"/>
      <c r="H94" s="33">
        <f t="shared" si="7"/>
        <v>2725</v>
      </c>
      <c r="I94" s="33"/>
      <c r="J94" s="32" t="s">
        <v>99</v>
      </c>
    </row>
    <row r="95" spans="1:10" s="41" customFormat="1" ht="15.6">
      <c r="A95" s="106">
        <v>44913</v>
      </c>
      <c r="B95" s="89" t="s">
        <v>81</v>
      </c>
      <c r="C95" s="46" t="s">
        <v>418</v>
      </c>
      <c r="D95" s="46">
        <v>100</v>
      </c>
      <c r="E95" s="46">
        <v>18</v>
      </c>
      <c r="F95" s="46"/>
      <c r="G95" s="46"/>
      <c r="H95" s="45">
        <f t="shared" si="7"/>
        <v>118</v>
      </c>
      <c r="I95" s="45"/>
      <c r="J95" s="89" t="s">
        <v>315</v>
      </c>
    </row>
    <row r="96" spans="1:10" s="41" customFormat="1" ht="15.6">
      <c r="A96" s="31">
        <v>44914</v>
      </c>
      <c r="B96" s="32" t="s">
        <v>420</v>
      </c>
      <c r="C96" s="32" t="s">
        <v>422</v>
      </c>
      <c r="D96" s="32">
        <v>637.5</v>
      </c>
      <c r="E96" s="32">
        <v>76.5</v>
      </c>
      <c r="F96" s="32"/>
      <c r="G96" s="32"/>
      <c r="H96" s="33">
        <f t="shared" si="7"/>
        <v>714</v>
      </c>
      <c r="I96" s="33"/>
      <c r="J96" s="40" t="s">
        <v>421</v>
      </c>
    </row>
    <row r="97" spans="1:10" s="41" customFormat="1" ht="15.6">
      <c r="A97" s="31">
        <v>44914</v>
      </c>
      <c r="B97" s="32" t="s">
        <v>45</v>
      </c>
      <c r="C97" s="32" t="s">
        <v>431</v>
      </c>
      <c r="D97" s="32">
        <v>24470</v>
      </c>
      <c r="E97" s="32">
        <v>4404.6000000000004</v>
      </c>
      <c r="F97" s="32"/>
      <c r="G97" s="32"/>
      <c r="H97" s="33">
        <v>28875</v>
      </c>
      <c r="I97" s="33"/>
      <c r="J97" s="40" t="s">
        <v>47</v>
      </c>
    </row>
    <row r="98" spans="1:10" s="41" customFormat="1" ht="15.6">
      <c r="A98" s="31">
        <v>44915</v>
      </c>
      <c r="B98" s="32" t="s">
        <v>139</v>
      </c>
      <c r="C98" s="32">
        <v>422</v>
      </c>
      <c r="D98" s="32">
        <v>6764</v>
      </c>
      <c r="E98" s="32">
        <v>1217.52</v>
      </c>
      <c r="F98" s="32"/>
      <c r="G98" s="32"/>
      <c r="H98" s="33">
        <v>7981</v>
      </c>
      <c r="I98" s="33"/>
      <c r="J98" s="40" t="s">
        <v>442</v>
      </c>
    </row>
    <row r="99" spans="1:10" s="41" customFormat="1" ht="15.6">
      <c r="A99" s="31">
        <v>44915</v>
      </c>
      <c r="B99" s="32" t="s">
        <v>330</v>
      </c>
      <c r="C99" s="32" t="s">
        <v>443</v>
      </c>
      <c r="D99" s="32">
        <v>8275</v>
      </c>
      <c r="E99" s="32">
        <v>1489.5</v>
      </c>
      <c r="F99" s="32"/>
      <c r="G99" s="32"/>
      <c r="H99" s="33">
        <v>9765</v>
      </c>
      <c r="I99" s="33"/>
      <c r="J99" s="40" t="s">
        <v>332</v>
      </c>
    </row>
    <row r="100" spans="1:10" s="41" customFormat="1" ht="15.6">
      <c r="A100" s="31">
        <v>44915</v>
      </c>
      <c r="B100" s="32" t="s">
        <v>375</v>
      </c>
      <c r="C100" s="32" t="s">
        <v>458</v>
      </c>
      <c r="D100" s="32">
        <v>27881.35</v>
      </c>
      <c r="E100" s="32"/>
      <c r="F100" s="32">
        <v>2509.3200000000002</v>
      </c>
      <c r="G100" s="32">
        <v>2509.3200000000002</v>
      </c>
      <c r="H100" s="33">
        <v>32900</v>
      </c>
      <c r="I100" s="33"/>
      <c r="J100" s="32" t="s">
        <v>376</v>
      </c>
    </row>
    <row r="101" spans="1:10" s="41" customFormat="1" ht="15.6">
      <c r="A101" s="31">
        <v>44918</v>
      </c>
      <c r="B101" s="32" t="s">
        <v>428</v>
      </c>
      <c r="C101" s="32" t="s">
        <v>429</v>
      </c>
      <c r="D101" s="32">
        <v>8811</v>
      </c>
      <c r="E101" s="32"/>
      <c r="F101" s="32">
        <v>792.99</v>
      </c>
      <c r="G101" s="32">
        <v>792.99</v>
      </c>
      <c r="H101" s="33">
        <v>10397</v>
      </c>
      <c r="I101" s="33"/>
      <c r="J101" s="40" t="s">
        <v>430</v>
      </c>
    </row>
    <row r="102" spans="1:10" s="41" customFormat="1" ht="15.6">
      <c r="A102" s="31">
        <v>44922</v>
      </c>
      <c r="B102" s="32" t="s">
        <v>177</v>
      </c>
      <c r="C102" s="32" t="s">
        <v>439</v>
      </c>
      <c r="D102" s="32">
        <v>2498</v>
      </c>
      <c r="E102" s="32"/>
      <c r="F102" s="32">
        <v>224.82</v>
      </c>
      <c r="G102" s="32">
        <v>224.82</v>
      </c>
      <c r="H102" s="33">
        <f t="shared" si="7"/>
        <v>2947.6400000000003</v>
      </c>
      <c r="I102" s="33"/>
      <c r="J102" s="32" t="s">
        <v>178</v>
      </c>
    </row>
    <row r="103" spans="1:10" s="41" customFormat="1" ht="15.6">
      <c r="A103" s="31">
        <v>45288</v>
      </c>
      <c r="B103" s="32" t="s">
        <v>124</v>
      </c>
      <c r="C103" s="32" t="s">
        <v>457</v>
      </c>
      <c r="D103" s="32">
        <v>9200</v>
      </c>
      <c r="E103" s="32">
        <v>1656</v>
      </c>
      <c r="F103" s="32"/>
      <c r="G103" s="32"/>
      <c r="H103" s="33">
        <f t="shared" si="7"/>
        <v>10856</v>
      </c>
      <c r="I103" s="33"/>
      <c r="J103" s="32" t="s">
        <v>126</v>
      </c>
    </row>
    <row r="104" spans="1:10" s="41" customFormat="1" ht="15.6">
      <c r="A104" s="31">
        <v>44924</v>
      </c>
      <c r="B104" s="32" t="s">
        <v>369</v>
      </c>
      <c r="C104" s="32" t="s">
        <v>433</v>
      </c>
      <c r="D104" s="32">
        <v>966.1</v>
      </c>
      <c r="E104" s="32"/>
      <c r="F104" s="32">
        <v>86.95</v>
      </c>
      <c r="G104" s="32">
        <v>86.95</v>
      </c>
      <c r="H104" s="33">
        <f t="shared" si="7"/>
        <v>1140</v>
      </c>
      <c r="I104" s="33"/>
      <c r="J104" s="40" t="s">
        <v>371</v>
      </c>
    </row>
    <row r="105" spans="1:10" s="41" customFormat="1" ht="15.6">
      <c r="A105" s="31">
        <v>44925</v>
      </c>
      <c r="B105" s="32" t="s">
        <v>434</v>
      </c>
      <c r="C105" s="32" t="s">
        <v>441</v>
      </c>
      <c r="D105" s="32">
        <v>1652.55</v>
      </c>
      <c r="E105" s="32"/>
      <c r="F105" s="32">
        <v>148.72999999999999</v>
      </c>
      <c r="G105" s="32">
        <v>148.72999999999999</v>
      </c>
      <c r="H105" s="33">
        <v>1950</v>
      </c>
      <c r="I105" s="33"/>
      <c r="J105" s="40" t="s">
        <v>436</v>
      </c>
    </row>
    <row r="106" spans="1:10" s="41" customFormat="1" ht="15.6">
      <c r="A106" s="31">
        <v>44925</v>
      </c>
      <c r="B106" s="32" t="s">
        <v>434</v>
      </c>
      <c r="C106" s="32" t="s">
        <v>440</v>
      </c>
      <c r="D106" s="32">
        <v>871.16</v>
      </c>
      <c r="E106" s="32"/>
      <c r="F106" s="32">
        <v>94.42</v>
      </c>
      <c r="G106" s="32">
        <v>94.42</v>
      </c>
      <c r="H106" s="33">
        <f t="shared" si="7"/>
        <v>1060</v>
      </c>
      <c r="I106" s="33"/>
      <c r="J106" s="40" t="s">
        <v>436</v>
      </c>
    </row>
    <row r="107" spans="1:10" s="41" customFormat="1" ht="15.6">
      <c r="A107" s="31">
        <v>44925</v>
      </c>
      <c r="B107" s="32" t="s">
        <v>434</v>
      </c>
      <c r="C107" s="32" t="s">
        <v>435</v>
      </c>
      <c r="D107" s="32">
        <v>550.85</v>
      </c>
      <c r="E107" s="32"/>
      <c r="F107" s="32">
        <v>49.58</v>
      </c>
      <c r="G107" s="32">
        <v>49.58</v>
      </c>
      <c r="H107" s="33">
        <v>650</v>
      </c>
      <c r="I107" s="33"/>
      <c r="J107" s="40" t="s">
        <v>436</v>
      </c>
    </row>
    <row r="108" spans="1:10" s="41" customFormat="1" ht="15.6">
      <c r="A108" s="31">
        <v>44926</v>
      </c>
      <c r="B108" s="32" t="s">
        <v>428</v>
      </c>
      <c r="C108" s="32" t="s">
        <v>437</v>
      </c>
      <c r="D108" s="32">
        <v>8900</v>
      </c>
      <c r="E108" s="32"/>
      <c r="F108" s="32">
        <v>801</v>
      </c>
      <c r="G108" s="32">
        <v>801</v>
      </c>
      <c r="H108" s="33">
        <f t="shared" si="7"/>
        <v>10502</v>
      </c>
      <c r="I108" s="33"/>
      <c r="J108" s="40" t="s">
        <v>430</v>
      </c>
    </row>
    <row r="109" spans="1:10" s="41" customFormat="1" ht="15.6">
      <c r="A109" s="31">
        <v>44926</v>
      </c>
      <c r="B109" s="32" t="s">
        <v>343</v>
      </c>
      <c r="C109" s="32">
        <v>2116</v>
      </c>
      <c r="D109" s="32">
        <v>678</v>
      </c>
      <c r="E109" s="32"/>
      <c r="F109" s="32">
        <v>61.02</v>
      </c>
      <c r="G109" s="32">
        <v>61.02</v>
      </c>
      <c r="H109" s="33">
        <v>800</v>
      </c>
      <c r="I109" s="33"/>
      <c r="J109" s="40" t="s">
        <v>344</v>
      </c>
    </row>
    <row r="110" spans="1:10" s="41" customFormat="1" ht="15.6">
      <c r="A110" s="113">
        <v>44839</v>
      </c>
      <c r="B110" s="84" t="s">
        <v>468</v>
      </c>
      <c r="C110" s="84">
        <v>551</v>
      </c>
      <c r="D110" s="84">
        <v>2288.14</v>
      </c>
      <c r="E110" s="84">
        <v>411.86</v>
      </c>
      <c r="F110" s="84"/>
      <c r="G110" s="84"/>
      <c r="H110" s="82">
        <f t="shared" si="7"/>
        <v>2700</v>
      </c>
      <c r="I110" s="82"/>
      <c r="J110" s="84" t="s">
        <v>469</v>
      </c>
    </row>
    <row r="111" spans="1:10" ht="21">
      <c r="A111" s="163" t="s">
        <v>35</v>
      </c>
      <c r="B111" s="164"/>
      <c r="C111" s="165"/>
      <c r="D111" s="65">
        <f>SUM(D85:D110)</f>
        <v>310841.41999999993</v>
      </c>
      <c r="E111" s="65">
        <f>SUM(E85:E110)</f>
        <v>36977.659999999996</v>
      </c>
      <c r="F111" s="65">
        <f>SUM(F85:F110)</f>
        <v>8416.64</v>
      </c>
      <c r="G111" s="65">
        <f>SUM(G85:G110)</f>
        <v>8416.64</v>
      </c>
      <c r="H111" s="65">
        <f>SUM(H85:H110)</f>
        <v>364651.64</v>
      </c>
      <c r="I111" s="65"/>
      <c r="J111" s="65"/>
    </row>
    <row r="112" spans="1:10" s="18" customFormat="1" ht="21">
      <c r="A112" s="60"/>
      <c r="B112" s="60"/>
      <c r="C112" s="60"/>
      <c r="D112" s="61"/>
      <c r="E112" s="61"/>
      <c r="F112" s="61"/>
      <c r="G112" s="61"/>
      <c r="H112" s="61"/>
      <c r="I112" s="61"/>
      <c r="J112" s="61"/>
    </row>
    <row r="113" spans="1:10" s="18" customFormat="1" ht="21">
      <c r="A113" s="60"/>
      <c r="B113" s="60"/>
      <c r="C113" s="60"/>
      <c r="D113" s="61"/>
      <c r="E113" s="61"/>
      <c r="F113" s="61"/>
      <c r="G113" s="61"/>
      <c r="H113" s="61"/>
      <c r="I113" s="61"/>
      <c r="J113" s="61"/>
    </row>
    <row r="114" spans="1:10" s="62" customFormat="1" ht="15.6">
      <c r="A114" s="20">
        <v>44840</v>
      </c>
      <c r="B114" s="21" t="s">
        <v>326</v>
      </c>
      <c r="C114" s="21" t="s">
        <v>327</v>
      </c>
      <c r="D114" s="21">
        <v>1850</v>
      </c>
      <c r="E114" s="21"/>
      <c r="F114" s="21">
        <v>166.5</v>
      </c>
      <c r="G114" s="21">
        <v>166.5</v>
      </c>
      <c r="H114" s="14">
        <f>D114+E114+F114+G114</f>
        <v>2183</v>
      </c>
      <c r="I114" s="7"/>
      <c r="J114" s="7"/>
    </row>
    <row r="115" spans="1:10" s="18" customFormat="1" ht="21">
      <c r="A115" s="60"/>
      <c r="B115" s="64"/>
      <c r="C115" s="60"/>
      <c r="D115" s="61"/>
      <c r="E115" s="63"/>
      <c r="F115" s="61"/>
      <c r="G115" s="61"/>
      <c r="H115" s="61"/>
      <c r="I115" s="61"/>
      <c r="J115" s="61"/>
    </row>
    <row r="116" spans="1:10" s="18" customFormat="1" ht="21">
      <c r="A116" s="60"/>
      <c r="B116" s="60"/>
      <c r="C116" s="60"/>
      <c r="D116" s="61"/>
      <c r="E116" s="61"/>
      <c r="F116" s="61"/>
      <c r="G116" s="61"/>
      <c r="H116" s="61"/>
      <c r="I116" s="61"/>
      <c r="J116" s="61"/>
    </row>
  </sheetData>
  <mergeCells count="15">
    <mergeCell ref="A82:C82"/>
    <mergeCell ref="A83:J83"/>
    <mergeCell ref="A111:C111"/>
    <mergeCell ref="A33:H33"/>
    <mergeCell ref="A40:C40"/>
    <mergeCell ref="A41:J41"/>
    <mergeCell ref="A71:C71"/>
    <mergeCell ref="A73:J73"/>
    <mergeCell ref="A74:H74"/>
    <mergeCell ref="A32:J32"/>
    <mergeCell ref="A2:J2"/>
    <mergeCell ref="A3:H3"/>
    <mergeCell ref="A8:C8"/>
    <mergeCell ref="A9:J9"/>
    <mergeCell ref="A30:C30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9"/>
  <sheetViews>
    <sheetView tabSelected="1" topLeftCell="A113" workbookViewId="0">
      <selection activeCell="C119" sqref="C119"/>
    </sheetView>
  </sheetViews>
  <sheetFormatPr defaultColWidth="9.109375" defaultRowHeight="14.4"/>
  <cols>
    <col min="1" max="1" width="11.5546875" style="18" customWidth="1"/>
    <col min="2" max="2" width="40.33203125" style="18" customWidth="1"/>
    <col min="3" max="3" width="19.88671875" style="18" customWidth="1"/>
    <col min="4" max="4" width="14" style="18" customWidth="1"/>
    <col min="5" max="5" width="18.88671875" style="18" customWidth="1"/>
    <col min="6" max="6" width="15.21875" style="18" customWidth="1"/>
    <col min="7" max="7" width="15.33203125" style="18" customWidth="1"/>
    <col min="8" max="8" width="26" style="18" customWidth="1"/>
    <col min="9" max="9" width="19.88671875" style="18" customWidth="1"/>
    <col min="10" max="10" width="22.21875" style="18" customWidth="1"/>
    <col min="11" max="16384" width="9.109375" style="18"/>
  </cols>
  <sheetData>
    <row r="2" spans="1:10" ht="21">
      <c r="A2" s="144" t="s">
        <v>39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ht="21">
      <c r="A3" s="141" t="s">
        <v>37</v>
      </c>
      <c r="B3" s="142"/>
      <c r="C3" s="142"/>
      <c r="D3" s="142"/>
      <c r="E3" s="142"/>
      <c r="F3" s="142"/>
      <c r="G3" s="142"/>
      <c r="H3" s="143"/>
      <c r="I3" s="7"/>
      <c r="J3" s="7"/>
    </row>
    <row r="4" spans="1:10" ht="18" customHeight="1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s="62" customFormat="1" ht="18" customHeight="1">
      <c r="A5" s="20">
        <v>44895</v>
      </c>
      <c r="B5" s="82" t="s">
        <v>448</v>
      </c>
      <c r="C5" s="21" t="s">
        <v>449</v>
      </c>
      <c r="D5" s="21">
        <v>132270</v>
      </c>
      <c r="E5" s="21"/>
      <c r="F5" s="21">
        <v>11904.3</v>
      </c>
      <c r="G5" s="21">
        <v>11904.3</v>
      </c>
      <c r="H5" s="14">
        <v>156079</v>
      </c>
      <c r="I5" s="7" t="s">
        <v>454</v>
      </c>
      <c r="J5" s="7"/>
    </row>
    <row r="6" spans="1:10" s="7" customFormat="1" ht="16.2" customHeight="1">
      <c r="A6" s="31">
        <v>44932</v>
      </c>
      <c r="B6" s="32" t="s">
        <v>48</v>
      </c>
      <c r="C6" s="32" t="s">
        <v>446</v>
      </c>
      <c r="D6" s="32">
        <v>13519</v>
      </c>
      <c r="E6" s="32"/>
      <c r="F6" s="32">
        <v>1216.7</v>
      </c>
      <c r="G6" s="32">
        <v>1216.7</v>
      </c>
      <c r="H6" s="32">
        <v>15952</v>
      </c>
    </row>
    <row r="7" spans="1:10" s="7" customFormat="1" ht="16.2" customHeight="1">
      <c r="A7" s="31">
        <v>44932</v>
      </c>
      <c r="B7" s="32" t="s">
        <v>48</v>
      </c>
      <c r="C7" s="32" t="s">
        <v>444</v>
      </c>
      <c r="D7" s="32">
        <v>6800</v>
      </c>
      <c r="E7" s="32"/>
      <c r="F7" s="32">
        <v>612</v>
      </c>
      <c r="G7" s="32">
        <v>612</v>
      </c>
      <c r="H7" s="32">
        <f t="shared" ref="H7:H16" si="0">D7+E7+F7+G7</f>
        <v>8024</v>
      </c>
    </row>
    <row r="8" spans="1:10" ht="18" customHeight="1">
      <c r="A8" s="31">
        <v>44936</v>
      </c>
      <c r="B8" s="32" t="s">
        <v>48</v>
      </c>
      <c r="C8" s="32" t="s">
        <v>447</v>
      </c>
      <c r="D8" s="32">
        <v>165365</v>
      </c>
      <c r="E8" s="32"/>
      <c r="F8" s="32">
        <v>14882.85</v>
      </c>
      <c r="G8" s="32">
        <v>14882.85</v>
      </c>
      <c r="H8" s="32">
        <f t="shared" si="0"/>
        <v>195130.7</v>
      </c>
      <c r="I8" s="7"/>
      <c r="J8" s="7"/>
    </row>
    <row r="9" spans="1:10" s="107" customFormat="1" ht="17.399999999999999" customHeight="1">
      <c r="A9" s="31">
        <v>44938</v>
      </c>
      <c r="B9" s="32" t="s">
        <v>48</v>
      </c>
      <c r="C9" s="32" t="s">
        <v>450</v>
      </c>
      <c r="D9" s="32">
        <v>218025</v>
      </c>
      <c r="E9" s="32"/>
      <c r="F9" s="32">
        <v>19622.25</v>
      </c>
      <c r="G9" s="32">
        <v>19622.25</v>
      </c>
      <c r="H9" s="32">
        <f t="shared" si="0"/>
        <v>257269.5</v>
      </c>
      <c r="I9" s="7"/>
      <c r="J9" s="7"/>
    </row>
    <row r="10" spans="1:10" s="107" customFormat="1" ht="15.6" customHeight="1">
      <c r="A10" s="31">
        <v>44938</v>
      </c>
      <c r="B10" s="140" t="s">
        <v>596</v>
      </c>
      <c r="C10" s="32" t="s">
        <v>451</v>
      </c>
      <c r="D10" s="32">
        <v>115740</v>
      </c>
      <c r="E10" s="32"/>
      <c r="F10" s="32">
        <v>10416.6</v>
      </c>
      <c r="G10" s="32">
        <v>10416.6</v>
      </c>
      <c r="H10" s="32">
        <f t="shared" si="0"/>
        <v>136573.20000000001</v>
      </c>
      <c r="I10" s="7"/>
      <c r="J10" s="7"/>
    </row>
    <row r="11" spans="1:10" s="111" customFormat="1" ht="15.6" customHeight="1">
      <c r="A11" s="31">
        <v>44943</v>
      </c>
      <c r="B11" s="32" t="s">
        <v>48</v>
      </c>
      <c r="C11" s="32" t="s">
        <v>455</v>
      </c>
      <c r="D11" s="32">
        <v>360000</v>
      </c>
      <c r="E11" s="32"/>
      <c r="F11" s="32">
        <v>32400</v>
      </c>
      <c r="G11" s="32">
        <v>32400</v>
      </c>
      <c r="H11" s="32">
        <f t="shared" si="0"/>
        <v>424800</v>
      </c>
      <c r="I11" s="7"/>
      <c r="J11" s="7"/>
    </row>
    <row r="12" spans="1:10" s="111" customFormat="1" ht="15.6" customHeight="1">
      <c r="A12" s="31">
        <v>44943</v>
      </c>
      <c r="B12" s="32" t="s">
        <v>48</v>
      </c>
      <c r="C12" s="32" t="s">
        <v>456</v>
      </c>
      <c r="D12" s="32">
        <v>72200</v>
      </c>
      <c r="E12" s="32"/>
      <c r="F12" s="32">
        <v>6498</v>
      </c>
      <c r="G12" s="32">
        <v>6498</v>
      </c>
      <c r="H12" s="32">
        <f t="shared" si="0"/>
        <v>85196</v>
      </c>
      <c r="I12" s="7"/>
      <c r="J12" s="7"/>
    </row>
    <row r="13" spans="1:10" s="115" customFormat="1" ht="15.6" customHeight="1">
      <c r="A13" s="31">
        <v>44944</v>
      </c>
      <c r="B13" s="32" t="s">
        <v>48</v>
      </c>
      <c r="C13" s="32" t="s">
        <v>495</v>
      </c>
      <c r="D13" s="32">
        <v>752205</v>
      </c>
      <c r="E13" s="32"/>
      <c r="F13" s="32">
        <v>67698.45</v>
      </c>
      <c r="G13" s="32">
        <v>67698.45</v>
      </c>
      <c r="H13" s="32">
        <f t="shared" si="0"/>
        <v>887601.89999999991</v>
      </c>
      <c r="I13" s="7"/>
      <c r="J13" s="7"/>
    </row>
    <row r="14" spans="1:10" s="115" customFormat="1" ht="15.6" customHeight="1">
      <c r="A14" s="31">
        <v>44944</v>
      </c>
      <c r="B14" s="32" t="s">
        <v>48</v>
      </c>
      <c r="C14" s="32" t="s">
        <v>496</v>
      </c>
      <c r="D14" s="32">
        <v>28070</v>
      </c>
      <c r="E14" s="32"/>
      <c r="F14" s="32">
        <v>2526.3000000000002</v>
      </c>
      <c r="G14" s="32">
        <v>2526.3000000000002</v>
      </c>
      <c r="H14" s="32">
        <f t="shared" si="0"/>
        <v>33122.6</v>
      </c>
      <c r="I14" s="7"/>
      <c r="J14" s="7"/>
    </row>
    <row r="15" spans="1:10" s="123" customFormat="1" ht="15.6" customHeight="1">
      <c r="A15" s="31">
        <v>44956</v>
      </c>
      <c r="B15" s="32" t="s">
        <v>48</v>
      </c>
      <c r="C15" s="32" t="s">
        <v>513</v>
      </c>
      <c r="D15" s="32">
        <v>355834</v>
      </c>
      <c r="E15" s="32"/>
      <c r="F15" s="32">
        <v>32025.06</v>
      </c>
      <c r="G15" s="32">
        <v>32025.06</v>
      </c>
      <c r="H15" s="32">
        <f t="shared" si="0"/>
        <v>419884.12</v>
      </c>
      <c r="I15" s="7"/>
      <c r="J15" s="7"/>
    </row>
    <row r="16" spans="1:10" s="123" customFormat="1" ht="15.6" customHeight="1">
      <c r="A16" s="31">
        <v>44956</v>
      </c>
      <c r="B16" s="32" t="s">
        <v>48</v>
      </c>
      <c r="C16" s="32" t="s">
        <v>514</v>
      </c>
      <c r="D16" s="32">
        <v>74687</v>
      </c>
      <c r="E16" s="32"/>
      <c r="F16" s="32">
        <v>6721.83</v>
      </c>
      <c r="G16" s="32">
        <v>6721.83</v>
      </c>
      <c r="H16" s="32">
        <f t="shared" si="0"/>
        <v>88130.66</v>
      </c>
      <c r="I16" s="7"/>
      <c r="J16" s="7"/>
    </row>
    <row r="17" spans="1:10" ht="21">
      <c r="A17" s="156" t="s">
        <v>35</v>
      </c>
      <c r="B17" s="156"/>
      <c r="C17" s="156"/>
      <c r="D17" s="19">
        <f>SUM(D5:D16)</f>
        <v>2294715</v>
      </c>
      <c r="E17" s="19">
        <f>SUM(E5:E16)</f>
        <v>0</v>
      </c>
      <c r="F17" s="19">
        <f>SUM(F5:F16)</f>
        <v>206524.33999999997</v>
      </c>
      <c r="G17" s="19">
        <f>SUM(G5:G16)</f>
        <v>206524.33999999997</v>
      </c>
      <c r="H17" s="19">
        <f>SUM(H5:H16)</f>
        <v>2707763.68</v>
      </c>
      <c r="I17" s="7"/>
      <c r="J17" s="7"/>
    </row>
    <row r="18" spans="1:10" ht="21">
      <c r="A18" s="141" t="s">
        <v>38</v>
      </c>
      <c r="B18" s="142"/>
      <c r="C18" s="142"/>
      <c r="D18" s="142"/>
      <c r="E18" s="142"/>
      <c r="F18" s="142"/>
      <c r="G18" s="142"/>
      <c r="H18" s="142"/>
      <c r="I18" s="142"/>
      <c r="J18" s="143"/>
    </row>
    <row r="19" spans="1:10">
      <c r="A19" s="16" t="s">
        <v>28</v>
      </c>
      <c r="B19" s="16" t="s">
        <v>29</v>
      </c>
      <c r="C19" s="16" t="s">
        <v>4</v>
      </c>
      <c r="D19" s="16" t="s">
        <v>0</v>
      </c>
      <c r="E19" s="16" t="s">
        <v>1</v>
      </c>
      <c r="F19" s="16" t="s">
        <v>2</v>
      </c>
      <c r="G19" s="16" t="s">
        <v>3</v>
      </c>
      <c r="H19" s="17" t="s">
        <v>32</v>
      </c>
      <c r="I19" s="17" t="s">
        <v>33</v>
      </c>
      <c r="J19" s="17" t="s">
        <v>31</v>
      </c>
    </row>
    <row r="20" spans="1:10" s="62" customFormat="1" ht="15.6">
      <c r="A20" s="70">
        <v>44928</v>
      </c>
      <c r="B20" s="72" t="s">
        <v>462</v>
      </c>
      <c r="C20" s="72" t="s">
        <v>463</v>
      </c>
      <c r="D20" s="72">
        <v>3880</v>
      </c>
      <c r="E20" s="72">
        <v>698.4</v>
      </c>
      <c r="F20" s="72"/>
      <c r="G20" s="72"/>
      <c r="H20" s="49">
        <f>D20+E20+F20+G20</f>
        <v>4578.3999999999996</v>
      </c>
      <c r="I20" s="49"/>
      <c r="J20" s="45" t="s">
        <v>464</v>
      </c>
    </row>
    <row r="21" spans="1:10" s="62" customFormat="1" ht="15.6">
      <c r="A21" s="31">
        <v>44928</v>
      </c>
      <c r="B21" s="32" t="s">
        <v>532</v>
      </c>
      <c r="C21" s="40" t="s">
        <v>534</v>
      </c>
      <c r="D21" s="32">
        <v>230</v>
      </c>
      <c r="E21" s="32">
        <v>11.5</v>
      </c>
      <c r="F21" s="32"/>
      <c r="G21" s="32"/>
      <c r="H21" s="33">
        <f>D21+E21+F21+G21</f>
        <v>241.5</v>
      </c>
      <c r="I21" s="33"/>
      <c r="J21" s="32" t="s">
        <v>533</v>
      </c>
    </row>
    <row r="22" spans="1:10" s="62" customFormat="1" ht="15.6">
      <c r="A22" s="31">
        <v>44928</v>
      </c>
      <c r="B22" s="32" t="s">
        <v>540</v>
      </c>
      <c r="C22" s="32">
        <v>2135</v>
      </c>
      <c r="D22" s="32">
        <v>705.93</v>
      </c>
      <c r="E22" s="32"/>
      <c r="F22" s="32">
        <v>63.53</v>
      </c>
      <c r="G22" s="32">
        <v>63.53</v>
      </c>
      <c r="H22" s="33">
        <f>D22+E22+F22+G22</f>
        <v>832.9899999999999</v>
      </c>
      <c r="I22" s="33"/>
      <c r="J22" s="32" t="s">
        <v>344</v>
      </c>
    </row>
    <row r="23" spans="1:10" ht="16.5" customHeight="1">
      <c r="A23" s="50">
        <v>44929</v>
      </c>
      <c r="B23" s="51" t="s">
        <v>465</v>
      </c>
      <c r="C23" s="51">
        <v>1738</v>
      </c>
      <c r="D23" s="51">
        <v>1580</v>
      </c>
      <c r="E23" s="51">
        <v>284</v>
      </c>
      <c r="F23" s="51"/>
      <c r="G23" s="51"/>
      <c r="H23" s="86">
        <f t="shared" ref="H23:H52" si="1">D23+E23+F23+G23</f>
        <v>1864</v>
      </c>
      <c r="I23" s="51"/>
      <c r="J23" s="51" t="s">
        <v>466</v>
      </c>
    </row>
    <row r="24" spans="1:10" s="126" customFormat="1" ht="33.6" customHeight="1">
      <c r="A24" s="37">
        <v>44929</v>
      </c>
      <c r="B24" s="32" t="s">
        <v>525</v>
      </c>
      <c r="C24" s="32" t="s">
        <v>527</v>
      </c>
      <c r="D24" s="33">
        <v>10800</v>
      </c>
      <c r="E24" s="33">
        <v>1944</v>
      </c>
      <c r="F24" s="33"/>
      <c r="G24" s="33"/>
      <c r="H24" s="33">
        <f t="shared" si="1"/>
        <v>12744</v>
      </c>
      <c r="I24" s="33"/>
      <c r="J24" s="32" t="s">
        <v>526</v>
      </c>
    </row>
    <row r="25" spans="1:10" ht="15.75" customHeight="1">
      <c r="A25" s="37">
        <v>44930</v>
      </c>
      <c r="B25" s="33" t="s">
        <v>152</v>
      </c>
      <c r="C25" s="33" t="s">
        <v>467</v>
      </c>
      <c r="D25" s="33">
        <v>11232</v>
      </c>
      <c r="E25" s="33">
        <v>2021.76</v>
      </c>
      <c r="F25" s="33"/>
      <c r="G25" s="33"/>
      <c r="H25" s="15">
        <f t="shared" si="1"/>
        <v>13253.76</v>
      </c>
      <c r="I25" s="33"/>
      <c r="J25" s="33" t="s">
        <v>154</v>
      </c>
    </row>
    <row r="26" spans="1:10" ht="15.6">
      <c r="A26" s="37">
        <v>44930</v>
      </c>
      <c r="B26" s="33" t="s">
        <v>84</v>
      </c>
      <c r="C26" s="33" t="s">
        <v>471</v>
      </c>
      <c r="D26" s="33">
        <v>3300</v>
      </c>
      <c r="E26" s="33">
        <v>594</v>
      </c>
      <c r="F26" s="33"/>
      <c r="G26" s="33"/>
      <c r="H26" s="15">
        <f>D26+E26+F26+G26</f>
        <v>3894</v>
      </c>
      <c r="I26" s="33"/>
      <c r="J26" s="33" t="s">
        <v>57</v>
      </c>
    </row>
    <row r="27" spans="1:10" ht="15.6">
      <c r="A27" s="37">
        <v>44930</v>
      </c>
      <c r="B27" s="33" t="s">
        <v>84</v>
      </c>
      <c r="C27" s="33" t="s">
        <v>470</v>
      </c>
      <c r="D27" s="33">
        <v>6650</v>
      </c>
      <c r="E27" s="33">
        <v>1197</v>
      </c>
      <c r="F27" s="33"/>
      <c r="G27" s="33"/>
      <c r="H27" s="15">
        <f t="shared" si="1"/>
        <v>7847</v>
      </c>
      <c r="I27" s="33"/>
      <c r="J27" s="33" t="s">
        <v>57</v>
      </c>
    </row>
    <row r="28" spans="1:10" s="127" customFormat="1" ht="15.6">
      <c r="A28" s="37">
        <v>44930</v>
      </c>
      <c r="B28" s="32" t="s">
        <v>540</v>
      </c>
      <c r="C28" s="33">
        <v>2151</v>
      </c>
      <c r="D28" s="33">
        <v>656.78</v>
      </c>
      <c r="E28" s="33"/>
      <c r="F28" s="33">
        <v>59.11</v>
      </c>
      <c r="G28" s="33">
        <v>59.11</v>
      </c>
      <c r="H28" s="15">
        <f t="shared" si="1"/>
        <v>775</v>
      </c>
      <c r="I28" s="33"/>
      <c r="J28" s="32" t="s">
        <v>533</v>
      </c>
    </row>
    <row r="29" spans="1:10" ht="15.6">
      <c r="A29" s="37">
        <v>44931</v>
      </c>
      <c r="B29" s="33" t="s">
        <v>385</v>
      </c>
      <c r="C29" s="33" t="s">
        <v>472</v>
      </c>
      <c r="D29" s="33">
        <v>10750</v>
      </c>
      <c r="E29" s="33"/>
      <c r="F29" s="33">
        <v>967.5</v>
      </c>
      <c r="G29" s="33">
        <v>967.5</v>
      </c>
      <c r="H29" s="15">
        <f t="shared" si="1"/>
        <v>12685</v>
      </c>
      <c r="I29" s="33"/>
      <c r="J29" s="33" t="s">
        <v>250</v>
      </c>
    </row>
    <row r="30" spans="1:10" s="127" customFormat="1" ht="15.6">
      <c r="A30" s="37">
        <v>44931</v>
      </c>
      <c r="B30" s="32" t="s">
        <v>540</v>
      </c>
      <c r="C30" s="33">
        <v>2175</v>
      </c>
      <c r="D30" s="33">
        <v>169.5</v>
      </c>
      <c r="E30" s="33"/>
      <c r="F30" s="33">
        <v>15.26</v>
      </c>
      <c r="G30" s="33">
        <v>15.26</v>
      </c>
      <c r="H30" s="15">
        <f>D30+E30+F30+G30</f>
        <v>200.01999999999998</v>
      </c>
      <c r="I30" s="33"/>
      <c r="J30" s="32" t="s">
        <v>533</v>
      </c>
    </row>
    <row r="31" spans="1:10" ht="15.6">
      <c r="A31" s="37">
        <v>44932</v>
      </c>
      <c r="B31" s="33" t="s">
        <v>147</v>
      </c>
      <c r="C31" s="33" t="s">
        <v>473</v>
      </c>
      <c r="D31" s="33">
        <v>32041</v>
      </c>
      <c r="E31" s="33">
        <v>5767.38</v>
      </c>
      <c r="F31" s="33"/>
      <c r="G31" s="33"/>
      <c r="H31" s="15">
        <f t="shared" si="1"/>
        <v>37808.379999999997</v>
      </c>
      <c r="I31" s="33"/>
      <c r="J31" s="33" t="s">
        <v>474</v>
      </c>
    </row>
    <row r="32" spans="1:10" ht="15.6">
      <c r="A32" s="37">
        <v>44932</v>
      </c>
      <c r="B32" s="33" t="s">
        <v>45</v>
      </c>
      <c r="C32" s="33" t="s">
        <v>475</v>
      </c>
      <c r="D32" s="33">
        <v>22450</v>
      </c>
      <c r="E32" s="33">
        <v>4041</v>
      </c>
      <c r="F32" s="33"/>
      <c r="G32" s="33"/>
      <c r="H32" s="15">
        <f t="shared" si="1"/>
        <v>26491</v>
      </c>
      <c r="I32" s="33"/>
      <c r="J32" s="33" t="s">
        <v>47</v>
      </c>
    </row>
    <row r="33" spans="1:10" ht="15.6">
      <c r="A33" s="37">
        <v>44932</v>
      </c>
      <c r="B33" s="33" t="s">
        <v>476</v>
      </c>
      <c r="C33" s="33" t="s">
        <v>477</v>
      </c>
      <c r="D33" s="33">
        <v>950</v>
      </c>
      <c r="E33" s="33"/>
      <c r="F33" s="33">
        <v>85.5</v>
      </c>
      <c r="G33" s="33">
        <v>85.5</v>
      </c>
      <c r="H33" s="15">
        <f t="shared" si="1"/>
        <v>1121</v>
      </c>
      <c r="I33" s="33"/>
      <c r="J33" s="33" t="s">
        <v>478</v>
      </c>
    </row>
    <row r="34" spans="1:10" ht="15.6">
      <c r="A34" s="37">
        <v>44932</v>
      </c>
      <c r="B34" s="32" t="s">
        <v>479</v>
      </c>
      <c r="C34" s="32">
        <v>2110702569</v>
      </c>
      <c r="D34" s="33">
        <v>808875</v>
      </c>
      <c r="E34" s="33">
        <v>145597.53</v>
      </c>
      <c r="F34" s="33"/>
      <c r="G34" s="33"/>
      <c r="H34" s="15">
        <f t="shared" si="1"/>
        <v>954472.53</v>
      </c>
      <c r="I34" s="33"/>
      <c r="J34" s="32" t="s">
        <v>480</v>
      </c>
    </row>
    <row r="35" spans="1:10" s="128" customFormat="1" ht="15.6">
      <c r="A35" s="37">
        <v>44932</v>
      </c>
      <c r="B35" s="32" t="s">
        <v>428</v>
      </c>
      <c r="C35" s="32" t="s">
        <v>541</v>
      </c>
      <c r="D35" s="33">
        <v>9700</v>
      </c>
      <c r="E35" s="33"/>
      <c r="F35" s="33">
        <v>873</v>
      </c>
      <c r="G35" s="33">
        <v>873</v>
      </c>
      <c r="H35" s="15">
        <f t="shared" si="1"/>
        <v>11446</v>
      </c>
      <c r="I35" s="33"/>
      <c r="J35" s="32" t="s">
        <v>542</v>
      </c>
    </row>
    <row r="36" spans="1:10" s="114" customFormat="1" ht="15.6">
      <c r="A36" s="37">
        <v>44933</v>
      </c>
      <c r="B36" s="32" t="s">
        <v>481</v>
      </c>
      <c r="C36" s="32" t="s">
        <v>482</v>
      </c>
      <c r="D36" s="33">
        <v>19590</v>
      </c>
      <c r="E36" s="33"/>
      <c r="F36" s="33">
        <v>1763.1</v>
      </c>
      <c r="G36" s="33">
        <v>1763.1</v>
      </c>
      <c r="H36" s="15">
        <f t="shared" si="1"/>
        <v>23116.199999999997</v>
      </c>
      <c r="I36" s="33"/>
      <c r="J36" s="32" t="s">
        <v>483</v>
      </c>
    </row>
    <row r="37" spans="1:10" s="114" customFormat="1" ht="15.6">
      <c r="A37" s="37">
        <v>44935</v>
      </c>
      <c r="B37" s="32" t="s">
        <v>369</v>
      </c>
      <c r="C37" s="32" t="s">
        <v>484</v>
      </c>
      <c r="D37" s="33">
        <v>780</v>
      </c>
      <c r="E37" s="33"/>
      <c r="F37" s="33">
        <v>70.2</v>
      </c>
      <c r="G37" s="33">
        <v>70.2</v>
      </c>
      <c r="H37" s="15">
        <v>920</v>
      </c>
      <c r="I37" s="33"/>
      <c r="J37" s="32" t="s">
        <v>371</v>
      </c>
    </row>
    <row r="38" spans="1:10" s="127" customFormat="1" ht="15.6">
      <c r="A38" s="44">
        <v>44935</v>
      </c>
      <c r="B38" s="129" t="s">
        <v>528</v>
      </c>
      <c r="C38" s="129" t="s">
        <v>530</v>
      </c>
      <c r="D38" s="45">
        <v>759</v>
      </c>
      <c r="E38" s="45">
        <v>91</v>
      </c>
      <c r="F38" s="45"/>
      <c r="G38" s="45"/>
      <c r="H38" s="45">
        <f>D38+E38+F38+G38</f>
        <v>850</v>
      </c>
      <c r="I38" s="45"/>
      <c r="J38" s="129" t="s">
        <v>529</v>
      </c>
    </row>
    <row r="39" spans="1:10" s="127" customFormat="1" ht="15.6">
      <c r="A39" s="37">
        <v>44935</v>
      </c>
      <c r="B39" s="32" t="s">
        <v>142</v>
      </c>
      <c r="C39" s="32" t="s">
        <v>539</v>
      </c>
      <c r="D39" s="33">
        <v>1700</v>
      </c>
      <c r="E39" s="33"/>
      <c r="F39" s="33">
        <v>153</v>
      </c>
      <c r="G39" s="33">
        <v>153</v>
      </c>
      <c r="H39" s="33">
        <f>D39+E39+F39+G39</f>
        <v>2006</v>
      </c>
      <c r="I39" s="33"/>
      <c r="J39" s="32" t="s">
        <v>144</v>
      </c>
    </row>
    <row r="40" spans="1:10" s="114" customFormat="1" ht="15.6">
      <c r="A40" s="37">
        <v>44936</v>
      </c>
      <c r="B40" s="32" t="s">
        <v>385</v>
      </c>
      <c r="C40" s="32" t="s">
        <v>485</v>
      </c>
      <c r="D40" s="33">
        <v>66300</v>
      </c>
      <c r="E40" s="33"/>
      <c r="F40" s="33">
        <v>5967</v>
      </c>
      <c r="G40" s="33">
        <v>5967</v>
      </c>
      <c r="H40" s="15">
        <f t="shared" si="1"/>
        <v>78234</v>
      </c>
      <c r="I40" s="33"/>
      <c r="J40" s="32" t="s">
        <v>250</v>
      </c>
    </row>
    <row r="41" spans="1:10" s="114" customFormat="1" ht="15.6">
      <c r="A41" s="37">
        <v>44936</v>
      </c>
      <c r="B41" s="32" t="s">
        <v>434</v>
      </c>
      <c r="C41" s="32" t="s">
        <v>486</v>
      </c>
      <c r="D41" s="33">
        <v>2382.94</v>
      </c>
      <c r="E41" s="33"/>
      <c r="F41" s="33">
        <v>278.52</v>
      </c>
      <c r="G41" s="33">
        <v>278.52</v>
      </c>
      <c r="H41" s="15">
        <v>2940</v>
      </c>
      <c r="I41" s="33"/>
      <c r="J41" s="32" t="s">
        <v>436</v>
      </c>
    </row>
    <row r="42" spans="1:10" s="114" customFormat="1" ht="15.6">
      <c r="A42" s="37">
        <v>44936</v>
      </c>
      <c r="B42" s="32" t="s">
        <v>343</v>
      </c>
      <c r="C42" s="32">
        <v>2200</v>
      </c>
      <c r="D42" s="33">
        <v>677.96</v>
      </c>
      <c r="E42" s="33"/>
      <c r="F42" s="33">
        <v>61.02</v>
      </c>
      <c r="G42" s="33">
        <v>61.02</v>
      </c>
      <c r="H42" s="15">
        <f t="shared" si="1"/>
        <v>800</v>
      </c>
      <c r="I42" s="33"/>
      <c r="J42" s="32" t="s">
        <v>344</v>
      </c>
    </row>
    <row r="43" spans="1:10" s="114" customFormat="1" ht="15.6">
      <c r="A43" s="44">
        <v>44936</v>
      </c>
      <c r="B43" s="46" t="s">
        <v>67</v>
      </c>
      <c r="C43" s="46">
        <v>1817</v>
      </c>
      <c r="D43" s="45">
        <v>2391</v>
      </c>
      <c r="E43" s="45"/>
      <c r="F43" s="45">
        <v>215.19</v>
      </c>
      <c r="G43" s="45">
        <v>215.19</v>
      </c>
      <c r="H43" s="49">
        <f t="shared" si="1"/>
        <v>2821.38</v>
      </c>
      <c r="I43" s="45"/>
      <c r="J43" s="46" t="s">
        <v>68</v>
      </c>
    </row>
    <row r="44" spans="1:10" s="127" customFormat="1" ht="31.2">
      <c r="A44" s="37">
        <v>44936</v>
      </c>
      <c r="B44" s="32" t="s">
        <v>535</v>
      </c>
      <c r="C44" s="32">
        <v>2881070935</v>
      </c>
      <c r="D44" s="33">
        <v>340</v>
      </c>
      <c r="E44" s="33">
        <v>17</v>
      </c>
      <c r="F44" s="33"/>
      <c r="G44" s="33"/>
      <c r="H44" s="33">
        <f t="shared" si="1"/>
        <v>357</v>
      </c>
      <c r="I44" s="33"/>
      <c r="J44" s="40" t="s">
        <v>536</v>
      </c>
    </row>
    <row r="45" spans="1:10" s="127" customFormat="1" ht="31.2">
      <c r="A45" s="50">
        <v>44936</v>
      </c>
      <c r="B45" s="52" t="s">
        <v>531</v>
      </c>
      <c r="C45" s="53">
        <v>2881070936</v>
      </c>
      <c r="D45" s="51">
        <v>400</v>
      </c>
      <c r="E45" s="51">
        <v>20</v>
      </c>
      <c r="F45" s="51"/>
      <c r="G45" s="51"/>
      <c r="H45" s="51">
        <f t="shared" si="1"/>
        <v>420</v>
      </c>
      <c r="I45" s="51"/>
      <c r="J45" s="52" t="s">
        <v>373</v>
      </c>
    </row>
    <row r="46" spans="1:10" s="127" customFormat="1" ht="31.2">
      <c r="A46" s="37">
        <v>44936</v>
      </c>
      <c r="B46" s="32" t="s">
        <v>531</v>
      </c>
      <c r="C46" s="32">
        <v>2881070937</v>
      </c>
      <c r="D46" s="33">
        <v>1360</v>
      </c>
      <c r="E46" s="33">
        <v>68</v>
      </c>
      <c r="F46" s="33"/>
      <c r="G46" s="33"/>
      <c r="H46" s="33">
        <f t="shared" si="1"/>
        <v>1428</v>
      </c>
      <c r="I46" s="33"/>
      <c r="J46" s="32" t="s">
        <v>373</v>
      </c>
    </row>
    <row r="47" spans="1:10" s="114" customFormat="1" ht="15.6">
      <c r="A47" s="37">
        <v>44937</v>
      </c>
      <c r="B47" s="32" t="s">
        <v>45</v>
      </c>
      <c r="C47" s="32" t="s">
        <v>487</v>
      </c>
      <c r="D47" s="33">
        <v>14000</v>
      </c>
      <c r="E47" s="33">
        <v>2520</v>
      </c>
      <c r="F47" s="33"/>
      <c r="G47" s="33"/>
      <c r="H47" s="15">
        <f t="shared" si="1"/>
        <v>16520</v>
      </c>
      <c r="I47" s="33"/>
      <c r="J47" s="32" t="s">
        <v>47</v>
      </c>
    </row>
    <row r="48" spans="1:10" s="114" customFormat="1" ht="15.6">
      <c r="A48" s="37">
        <v>44938</v>
      </c>
      <c r="B48" s="32" t="s">
        <v>488</v>
      </c>
      <c r="C48" s="32" t="s">
        <v>489</v>
      </c>
      <c r="D48" s="33">
        <v>75845</v>
      </c>
      <c r="E48" s="33"/>
      <c r="F48" s="33">
        <v>6826.05</v>
      </c>
      <c r="G48" s="33">
        <v>6826.05</v>
      </c>
      <c r="H48" s="15">
        <v>89497</v>
      </c>
      <c r="I48" s="33"/>
      <c r="J48" s="32" t="s">
        <v>490</v>
      </c>
    </row>
    <row r="49" spans="1:10" s="114" customFormat="1" ht="15.6">
      <c r="A49" s="37">
        <v>44938</v>
      </c>
      <c r="B49" s="32" t="s">
        <v>198</v>
      </c>
      <c r="C49" s="32" t="s">
        <v>491</v>
      </c>
      <c r="D49" s="33">
        <v>3250</v>
      </c>
      <c r="E49" s="33"/>
      <c r="F49" s="33">
        <v>292.5</v>
      </c>
      <c r="G49" s="33">
        <v>292.5</v>
      </c>
      <c r="H49" s="15">
        <f t="shared" si="1"/>
        <v>3835</v>
      </c>
      <c r="I49" s="33"/>
      <c r="J49" s="32" t="s">
        <v>200</v>
      </c>
    </row>
    <row r="50" spans="1:10" s="114" customFormat="1" ht="15.6">
      <c r="A50" s="37">
        <v>44939</v>
      </c>
      <c r="B50" s="32" t="s">
        <v>336</v>
      </c>
      <c r="C50" s="32" t="s">
        <v>492</v>
      </c>
      <c r="D50" s="33">
        <v>4011.85</v>
      </c>
      <c r="E50" s="33"/>
      <c r="F50" s="33">
        <v>361.07</v>
      </c>
      <c r="G50" s="33">
        <v>361.07</v>
      </c>
      <c r="H50" s="15">
        <f t="shared" si="1"/>
        <v>4733.99</v>
      </c>
      <c r="I50" s="33"/>
      <c r="J50" s="32" t="s">
        <v>493</v>
      </c>
    </row>
    <row r="51" spans="1:10" s="117" customFormat="1" ht="15">
      <c r="A51" s="118">
        <v>44939</v>
      </c>
      <c r="B51" s="122" t="s">
        <v>511</v>
      </c>
      <c r="C51" s="122">
        <v>3721</v>
      </c>
      <c r="D51" s="121">
        <v>1218</v>
      </c>
      <c r="E51" s="121"/>
      <c r="F51" s="121">
        <v>109.62</v>
      </c>
      <c r="G51" s="121">
        <v>109.62</v>
      </c>
      <c r="H51" s="121">
        <f t="shared" si="1"/>
        <v>1437.2399999999998</v>
      </c>
      <c r="I51" s="121"/>
      <c r="J51" s="122" t="s">
        <v>512</v>
      </c>
    </row>
    <row r="52" spans="1:10" s="114" customFormat="1" ht="15.6">
      <c r="A52" s="37">
        <v>44942</v>
      </c>
      <c r="B52" s="32" t="s">
        <v>385</v>
      </c>
      <c r="C52" s="32" t="s">
        <v>494</v>
      </c>
      <c r="D52" s="33">
        <v>21500</v>
      </c>
      <c r="E52" s="33"/>
      <c r="F52" s="33">
        <v>1935</v>
      </c>
      <c r="G52" s="33">
        <v>1935</v>
      </c>
      <c r="H52" s="15">
        <f t="shared" si="1"/>
        <v>25370</v>
      </c>
      <c r="I52" s="33"/>
      <c r="J52" s="32" t="s">
        <v>250</v>
      </c>
    </row>
    <row r="53" spans="1:10" s="115" customFormat="1" ht="15.6">
      <c r="A53" s="37">
        <v>44942</v>
      </c>
      <c r="B53" s="32" t="s">
        <v>481</v>
      </c>
      <c r="C53" s="32" t="s">
        <v>497</v>
      </c>
      <c r="D53" s="33">
        <v>111010</v>
      </c>
      <c r="E53" s="33">
        <v>19981.8</v>
      </c>
      <c r="F53" s="33"/>
      <c r="G53" s="33"/>
      <c r="H53" s="15">
        <v>130992</v>
      </c>
      <c r="I53" s="33"/>
      <c r="J53" s="32" t="s">
        <v>483</v>
      </c>
    </row>
    <row r="54" spans="1:10" s="116" customFormat="1" ht="15.6">
      <c r="A54" s="37">
        <v>44943</v>
      </c>
      <c r="B54" s="32" t="s">
        <v>152</v>
      </c>
      <c r="C54" s="32" t="s">
        <v>498</v>
      </c>
      <c r="D54" s="33">
        <v>11232</v>
      </c>
      <c r="E54" s="33">
        <v>2021.76</v>
      </c>
      <c r="F54" s="33"/>
      <c r="G54" s="33"/>
      <c r="H54" s="15">
        <f>D54+E54+F54+G54</f>
        <v>13253.76</v>
      </c>
      <c r="I54" s="33"/>
      <c r="J54" s="32" t="s">
        <v>154</v>
      </c>
    </row>
    <row r="55" spans="1:10" s="117" customFormat="1" ht="15.6" customHeight="1">
      <c r="A55" s="118">
        <v>44943</v>
      </c>
      <c r="B55" s="119" t="s">
        <v>506</v>
      </c>
      <c r="C55" s="120">
        <v>230601016116</v>
      </c>
      <c r="D55" s="121">
        <v>2290</v>
      </c>
      <c r="E55" s="121">
        <v>412</v>
      </c>
      <c r="F55" s="121"/>
      <c r="G55" s="121"/>
      <c r="H55" s="121">
        <f>D55+E55+F55+G55</f>
        <v>2702</v>
      </c>
      <c r="I55" s="121"/>
      <c r="J55" s="119" t="s">
        <v>507</v>
      </c>
    </row>
    <row r="56" spans="1:10" s="116" customFormat="1" ht="15.6">
      <c r="A56" s="37">
        <v>44944</v>
      </c>
      <c r="B56" s="32" t="s">
        <v>84</v>
      </c>
      <c r="C56" s="32" t="s">
        <v>499</v>
      </c>
      <c r="D56" s="33">
        <v>50000</v>
      </c>
      <c r="E56" s="33">
        <v>9000</v>
      </c>
      <c r="F56" s="33"/>
      <c r="G56" s="33"/>
      <c r="H56" s="15">
        <f t="shared" ref="H56:H67" si="2">D56+E56+F56+G56</f>
        <v>59000</v>
      </c>
      <c r="I56" s="33"/>
      <c r="J56" s="32" t="s">
        <v>57</v>
      </c>
    </row>
    <row r="57" spans="1:10" s="116" customFormat="1" ht="15.6">
      <c r="A57" s="37">
        <v>44944</v>
      </c>
      <c r="B57" s="32" t="s">
        <v>147</v>
      </c>
      <c r="C57" s="32" t="s">
        <v>500</v>
      </c>
      <c r="D57" s="33">
        <v>28281</v>
      </c>
      <c r="E57" s="33">
        <v>5090.58</v>
      </c>
      <c r="F57" s="33"/>
      <c r="G57" s="33"/>
      <c r="H57" s="15">
        <f t="shared" si="2"/>
        <v>33371.58</v>
      </c>
      <c r="I57" s="33"/>
      <c r="J57" s="32" t="s">
        <v>474</v>
      </c>
    </row>
    <row r="58" spans="1:10" s="127" customFormat="1" ht="15.6">
      <c r="A58" s="37">
        <v>44945</v>
      </c>
      <c r="B58" s="41" t="s">
        <v>537</v>
      </c>
      <c r="C58" s="41" t="s">
        <v>538</v>
      </c>
      <c r="D58" s="33">
        <v>4398.3100000000004</v>
      </c>
      <c r="E58" s="33"/>
      <c r="F58" s="33">
        <v>395.85</v>
      </c>
      <c r="G58" s="33">
        <v>395.85</v>
      </c>
      <c r="H58" s="33">
        <f t="shared" si="2"/>
        <v>5190.0100000000011</v>
      </c>
      <c r="I58" s="33"/>
      <c r="J58" s="41" t="s">
        <v>376</v>
      </c>
    </row>
    <row r="59" spans="1:10" s="116" customFormat="1" ht="15.6">
      <c r="A59" s="37">
        <v>44946</v>
      </c>
      <c r="B59" s="32" t="s">
        <v>75</v>
      </c>
      <c r="C59" s="32" t="s">
        <v>501</v>
      </c>
      <c r="D59" s="33">
        <v>20150</v>
      </c>
      <c r="E59" s="33">
        <v>3627</v>
      </c>
      <c r="F59" s="33"/>
      <c r="G59" s="33"/>
      <c r="H59" s="15">
        <f t="shared" si="2"/>
        <v>23777</v>
      </c>
      <c r="I59" s="33"/>
      <c r="J59" s="32" t="s">
        <v>76</v>
      </c>
    </row>
    <row r="60" spans="1:10" s="116" customFormat="1" ht="15.6">
      <c r="A60" s="37">
        <v>44950</v>
      </c>
      <c r="B60" s="32" t="s">
        <v>502</v>
      </c>
      <c r="C60" s="32" t="s">
        <v>503</v>
      </c>
      <c r="D60" s="33">
        <v>1627.2</v>
      </c>
      <c r="E60" s="33"/>
      <c r="F60" s="33">
        <v>146.44999999999999</v>
      </c>
      <c r="G60" s="33">
        <v>146.44999999999999</v>
      </c>
      <c r="H60" s="15">
        <v>1920</v>
      </c>
      <c r="I60" s="33"/>
      <c r="J60" s="32" t="s">
        <v>299</v>
      </c>
    </row>
    <row r="61" spans="1:10" s="116" customFormat="1" ht="15.6">
      <c r="A61" s="37">
        <v>44950</v>
      </c>
      <c r="B61" s="32" t="s">
        <v>502</v>
      </c>
      <c r="C61" s="32" t="s">
        <v>504</v>
      </c>
      <c r="D61" s="33">
        <v>72.03</v>
      </c>
      <c r="E61" s="33"/>
      <c r="F61" s="33">
        <v>6.48</v>
      </c>
      <c r="G61" s="33">
        <v>6.48</v>
      </c>
      <c r="H61" s="15">
        <v>85</v>
      </c>
      <c r="I61" s="33"/>
      <c r="J61" s="32" t="s">
        <v>299</v>
      </c>
    </row>
    <row r="62" spans="1:10" s="116" customFormat="1" ht="15.6">
      <c r="A62" s="37">
        <v>44950</v>
      </c>
      <c r="B62" s="32" t="s">
        <v>45</v>
      </c>
      <c r="C62" s="32" t="s">
        <v>505</v>
      </c>
      <c r="D62" s="33">
        <v>39760</v>
      </c>
      <c r="E62" s="33">
        <v>7156.8</v>
      </c>
      <c r="F62" s="33"/>
      <c r="G62" s="33"/>
      <c r="H62" s="15">
        <v>46917</v>
      </c>
      <c r="I62" s="33"/>
      <c r="J62" s="32" t="s">
        <v>47</v>
      </c>
    </row>
    <row r="63" spans="1:10" s="116" customFormat="1" ht="15.6">
      <c r="A63" s="37">
        <v>44950</v>
      </c>
      <c r="B63" s="32" t="s">
        <v>343</v>
      </c>
      <c r="C63" s="32">
        <v>2362</v>
      </c>
      <c r="D63" s="33">
        <v>1605.96</v>
      </c>
      <c r="E63" s="33"/>
      <c r="F63" s="33">
        <v>137.04</v>
      </c>
      <c r="G63" s="33">
        <v>137.04</v>
      </c>
      <c r="H63" s="15">
        <v>1880</v>
      </c>
      <c r="I63" s="33"/>
      <c r="J63" s="32" t="s">
        <v>344</v>
      </c>
    </row>
    <row r="64" spans="1:10" s="116" customFormat="1" ht="30">
      <c r="A64" s="99">
        <v>44951</v>
      </c>
      <c r="B64" s="84" t="s">
        <v>508</v>
      </c>
      <c r="C64" s="84" t="s">
        <v>510</v>
      </c>
      <c r="D64" s="82">
        <v>2016.1</v>
      </c>
      <c r="E64" s="82">
        <v>362.89</v>
      </c>
      <c r="F64" s="82"/>
      <c r="G64" s="82"/>
      <c r="H64" s="82">
        <f t="shared" si="2"/>
        <v>2378.9899999999998</v>
      </c>
      <c r="I64" s="82"/>
      <c r="J64" s="84" t="s">
        <v>509</v>
      </c>
    </row>
    <row r="65" spans="1:10" s="127" customFormat="1" ht="31.2">
      <c r="A65" s="37">
        <v>44951</v>
      </c>
      <c r="B65" s="32" t="s">
        <v>531</v>
      </c>
      <c r="C65" s="32">
        <v>2881071697</v>
      </c>
      <c r="D65" s="33">
        <v>470</v>
      </c>
      <c r="E65" s="33">
        <v>23.5</v>
      </c>
      <c r="F65" s="33"/>
      <c r="G65" s="33"/>
      <c r="H65" s="33">
        <f t="shared" si="2"/>
        <v>493.5</v>
      </c>
      <c r="I65" s="33"/>
      <c r="J65" s="32" t="s">
        <v>373</v>
      </c>
    </row>
    <row r="66" spans="1:10" s="124" customFormat="1" ht="15">
      <c r="A66" s="99">
        <v>44956</v>
      </c>
      <c r="B66" s="84" t="s">
        <v>45</v>
      </c>
      <c r="C66" s="84" t="s">
        <v>517</v>
      </c>
      <c r="D66" s="82">
        <v>48750</v>
      </c>
      <c r="E66" s="82">
        <v>8775</v>
      </c>
      <c r="F66" s="82"/>
      <c r="G66" s="82"/>
      <c r="H66" s="82">
        <f t="shared" si="2"/>
        <v>57525</v>
      </c>
      <c r="I66" s="82"/>
      <c r="J66" s="84" t="s">
        <v>47</v>
      </c>
    </row>
    <row r="67" spans="1:10" s="125" customFormat="1" ht="15">
      <c r="A67" s="99">
        <v>44957</v>
      </c>
      <c r="B67" s="84" t="s">
        <v>401</v>
      </c>
      <c r="C67" s="84">
        <v>4107</v>
      </c>
      <c r="D67" s="82">
        <v>25200</v>
      </c>
      <c r="E67" s="82">
        <v>4536</v>
      </c>
      <c r="F67" s="82"/>
      <c r="G67" s="82"/>
      <c r="H67" s="82">
        <f t="shared" si="2"/>
        <v>29736</v>
      </c>
      <c r="I67" s="82"/>
      <c r="J67" s="84" t="s">
        <v>402</v>
      </c>
    </row>
    <row r="68" spans="1:10" ht="21">
      <c r="A68" s="156" t="s">
        <v>35</v>
      </c>
      <c r="B68" s="156"/>
      <c r="C68" s="156"/>
      <c r="D68" s="19">
        <f>SUM(D20:D67)</f>
        <v>1487338.56</v>
      </c>
      <c r="E68" s="19">
        <f>SUM(E20:E67)</f>
        <v>225859.9</v>
      </c>
      <c r="F68" s="19">
        <f>SUM(F20:F67)</f>
        <v>20781.990000000002</v>
      </c>
      <c r="G68" s="19">
        <f>SUM(G20:G67)</f>
        <v>20781.990000000002</v>
      </c>
      <c r="H68" s="19">
        <f>SUM(H20:H67)</f>
        <v>1754762.23</v>
      </c>
      <c r="I68" s="19"/>
      <c r="J68" s="19"/>
    </row>
    <row r="70" spans="1:10" ht="21">
      <c r="A70" s="144" t="s">
        <v>40</v>
      </c>
      <c r="B70" s="145"/>
      <c r="C70" s="145"/>
      <c r="D70" s="145"/>
      <c r="E70" s="145"/>
      <c r="F70" s="145"/>
      <c r="G70" s="145"/>
      <c r="H70" s="145"/>
      <c r="I70" s="145"/>
      <c r="J70" s="146"/>
    </row>
    <row r="71" spans="1:10" ht="21">
      <c r="A71" s="141" t="s">
        <v>37</v>
      </c>
      <c r="B71" s="142"/>
      <c r="C71" s="142"/>
      <c r="D71" s="142"/>
      <c r="E71" s="142"/>
      <c r="F71" s="142"/>
      <c r="G71" s="142"/>
      <c r="H71" s="143"/>
      <c r="I71" s="7"/>
      <c r="J71" s="7"/>
    </row>
    <row r="72" spans="1:10" ht="15.6">
      <c r="A72" s="8" t="s">
        <v>28</v>
      </c>
      <c r="B72" s="8" t="s">
        <v>29</v>
      </c>
      <c r="C72" s="8" t="s">
        <v>36</v>
      </c>
      <c r="D72" s="8" t="s">
        <v>0</v>
      </c>
      <c r="E72" s="8" t="s">
        <v>26</v>
      </c>
      <c r="F72" s="8" t="s">
        <v>2</v>
      </c>
      <c r="G72" s="8" t="s">
        <v>3</v>
      </c>
      <c r="H72" s="9" t="s">
        <v>32</v>
      </c>
      <c r="I72" s="7"/>
      <c r="J72" s="7"/>
    </row>
    <row r="73" spans="1:10" ht="19.8" customHeight="1">
      <c r="A73" s="31">
        <v>44959</v>
      </c>
      <c r="B73" s="32" t="s">
        <v>48</v>
      </c>
      <c r="C73" s="32" t="s">
        <v>515</v>
      </c>
      <c r="D73" s="32">
        <v>279966</v>
      </c>
      <c r="E73" s="32"/>
      <c r="F73" s="32">
        <v>25196.94</v>
      </c>
      <c r="G73" s="32">
        <v>25196.94</v>
      </c>
      <c r="H73" s="32">
        <f>D73+E73+F73+G73</f>
        <v>330359.88</v>
      </c>
      <c r="I73" s="7"/>
      <c r="J73" s="7"/>
    </row>
    <row r="74" spans="1:10" ht="21" customHeight="1">
      <c r="A74" s="31">
        <v>44959</v>
      </c>
      <c r="B74" s="32" t="s">
        <v>48</v>
      </c>
      <c r="C74" s="32" t="s">
        <v>516</v>
      </c>
      <c r="D74" s="32">
        <v>125686</v>
      </c>
      <c r="E74" s="32"/>
      <c r="F74" s="32">
        <v>11311.74</v>
      </c>
      <c r="G74" s="32">
        <v>11311.74</v>
      </c>
      <c r="H74" s="32">
        <f t="shared" ref="H74:H80" si="3">D74+E74+F74+G74</f>
        <v>148309.47999999998</v>
      </c>
      <c r="I74" s="7"/>
      <c r="J74" s="7"/>
    </row>
    <row r="75" spans="1:10" ht="15.6">
      <c r="A75" s="31">
        <v>44971</v>
      </c>
      <c r="B75" s="32" t="s">
        <v>48</v>
      </c>
      <c r="C75" s="32" t="s">
        <v>544</v>
      </c>
      <c r="D75" s="32">
        <v>316238</v>
      </c>
      <c r="E75" s="32"/>
      <c r="F75" s="32">
        <v>28461.42</v>
      </c>
      <c r="G75" s="32">
        <v>28461.42</v>
      </c>
      <c r="H75" s="32">
        <f t="shared" si="3"/>
        <v>373160.83999999997</v>
      </c>
      <c r="I75" s="41"/>
      <c r="J75" s="7"/>
    </row>
    <row r="76" spans="1:10" ht="15.6">
      <c r="A76" s="31">
        <v>44971</v>
      </c>
      <c r="B76" s="32" t="s">
        <v>48</v>
      </c>
      <c r="C76" s="32" t="s">
        <v>545</v>
      </c>
      <c r="D76" s="32">
        <v>252173</v>
      </c>
      <c r="E76" s="32"/>
      <c r="F76" s="32">
        <v>22695.57</v>
      </c>
      <c r="G76" s="32">
        <v>22695.57</v>
      </c>
      <c r="H76" s="32">
        <f t="shared" si="3"/>
        <v>297564.14</v>
      </c>
      <c r="I76" s="7"/>
      <c r="J76" s="7"/>
    </row>
    <row r="77" spans="1:10" s="130" customFormat="1" ht="15.6">
      <c r="A77" s="31">
        <v>44974</v>
      </c>
      <c r="B77" s="32" t="s">
        <v>48</v>
      </c>
      <c r="C77" s="32" t="s">
        <v>546</v>
      </c>
      <c r="D77" s="32">
        <v>26876</v>
      </c>
      <c r="E77" s="32"/>
      <c r="F77" s="32">
        <v>2418.84</v>
      </c>
      <c r="G77" s="32">
        <v>2418.84</v>
      </c>
      <c r="H77" s="32">
        <f t="shared" si="3"/>
        <v>31713.68</v>
      </c>
      <c r="I77" s="7"/>
      <c r="J77" s="7"/>
    </row>
    <row r="78" spans="1:10" s="130" customFormat="1" ht="15.6">
      <c r="A78" s="31">
        <v>44974</v>
      </c>
      <c r="B78" s="32" t="s">
        <v>48</v>
      </c>
      <c r="C78" s="32" t="s">
        <v>547</v>
      </c>
      <c r="D78" s="32">
        <v>13600</v>
      </c>
      <c r="E78" s="32"/>
      <c r="F78" s="32">
        <v>1224</v>
      </c>
      <c r="G78" s="32">
        <v>1224</v>
      </c>
      <c r="H78" s="32">
        <f t="shared" si="3"/>
        <v>16048</v>
      </c>
      <c r="I78" s="7"/>
      <c r="J78" s="7"/>
    </row>
    <row r="79" spans="1:10" s="132" customFormat="1" ht="15.6">
      <c r="A79" s="31">
        <v>44984</v>
      </c>
      <c r="B79" s="32" t="s">
        <v>48</v>
      </c>
      <c r="C79" s="32" t="s">
        <v>562</v>
      </c>
      <c r="D79" s="32">
        <v>157328</v>
      </c>
      <c r="E79" s="32"/>
      <c r="F79" s="32">
        <v>14159.52</v>
      </c>
      <c r="G79" s="32">
        <v>14159.52</v>
      </c>
      <c r="H79" s="32">
        <f t="shared" si="3"/>
        <v>185647.03999999998</v>
      </c>
      <c r="I79" s="7"/>
      <c r="J79" s="7"/>
    </row>
    <row r="80" spans="1:10" s="132" customFormat="1" ht="15.6">
      <c r="A80" s="31">
        <v>44984</v>
      </c>
      <c r="B80" s="32" t="s">
        <v>48</v>
      </c>
      <c r="C80" s="32" t="s">
        <v>563</v>
      </c>
      <c r="D80" s="32">
        <v>9400</v>
      </c>
      <c r="E80" s="32"/>
      <c r="F80" s="32">
        <v>846</v>
      </c>
      <c r="G80" s="32">
        <v>846</v>
      </c>
      <c r="H80" s="32">
        <f t="shared" si="3"/>
        <v>11092</v>
      </c>
      <c r="I80" s="7"/>
      <c r="J80" s="7"/>
    </row>
    <row r="81" spans="1:10" ht="21">
      <c r="A81" s="156" t="s">
        <v>35</v>
      </c>
      <c r="B81" s="156"/>
      <c r="C81" s="156"/>
      <c r="D81" s="19">
        <f>SUM(D73:D80)</f>
        <v>1181267</v>
      </c>
      <c r="E81" s="19">
        <f>SUM(E73:E80)</f>
        <v>0</v>
      </c>
      <c r="F81" s="19">
        <f>SUM(F73:F80)</f>
        <v>106314.03</v>
      </c>
      <c r="G81" s="19">
        <f>SUM(G73:G80)</f>
        <v>106314.03</v>
      </c>
      <c r="H81" s="19">
        <f>SUM(H73:H80)</f>
        <v>1393895.0599999998</v>
      </c>
      <c r="I81" s="7"/>
      <c r="J81" s="7"/>
    </row>
    <row r="82" spans="1:10" ht="21">
      <c r="A82" s="141" t="s">
        <v>38</v>
      </c>
      <c r="B82" s="142"/>
      <c r="C82" s="142"/>
      <c r="D82" s="142"/>
      <c r="E82" s="142"/>
      <c r="F82" s="142"/>
      <c r="G82" s="142"/>
      <c r="H82" s="142"/>
      <c r="I82" s="142"/>
      <c r="J82" s="143"/>
    </row>
    <row r="83" spans="1:10">
      <c r="A83" s="16" t="s">
        <v>28</v>
      </c>
      <c r="B83" s="16" t="s">
        <v>29</v>
      </c>
      <c r="C83" s="16" t="s">
        <v>4</v>
      </c>
      <c r="D83" s="16" t="s">
        <v>0</v>
      </c>
      <c r="E83" s="16" t="s">
        <v>1</v>
      </c>
      <c r="F83" s="16" t="s">
        <v>2</v>
      </c>
      <c r="G83" s="16" t="s">
        <v>3</v>
      </c>
      <c r="H83" s="17" t="s">
        <v>32</v>
      </c>
      <c r="I83" s="17" t="s">
        <v>33</v>
      </c>
      <c r="J83" s="17" t="s">
        <v>31</v>
      </c>
    </row>
    <row r="84" spans="1:10" ht="15.6">
      <c r="A84" s="56">
        <v>44958</v>
      </c>
      <c r="B84" s="33" t="s">
        <v>45</v>
      </c>
      <c r="C84" s="57" t="s">
        <v>518</v>
      </c>
      <c r="D84" s="57">
        <v>44360</v>
      </c>
      <c r="E84" s="57">
        <v>7984.8</v>
      </c>
      <c r="F84" s="57"/>
      <c r="G84" s="57"/>
      <c r="H84" s="57">
        <f>D84+E84+F84+G84</f>
        <v>52344.800000000003</v>
      </c>
      <c r="I84" s="57"/>
      <c r="J84" s="57" t="s">
        <v>47</v>
      </c>
    </row>
    <row r="85" spans="1:10" ht="15.6">
      <c r="A85" s="56">
        <v>44958</v>
      </c>
      <c r="B85" s="32" t="s">
        <v>488</v>
      </c>
      <c r="C85" s="32" t="s">
        <v>519</v>
      </c>
      <c r="D85" s="33">
        <v>45507</v>
      </c>
      <c r="E85" s="33"/>
      <c r="F85" s="33">
        <v>4095.63</v>
      </c>
      <c r="G85" s="33">
        <v>4095.63</v>
      </c>
      <c r="H85" s="57">
        <f t="shared" ref="H85:H113" si="4">D85+E85+F85+G85</f>
        <v>53698.259999999995</v>
      </c>
      <c r="I85" s="33"/>
      <c r="J85" s="32" t="s">
        <v>490</v>
      </c>
    </row>
    <row r="86" spans="1:10" s="125" customFormat="1" ht="15.6">
      <c r="A86" s="56">
        <v>44959</v>
      </c>
      <c r="B86" s="32" t="s">
        <v>84</v>
      </c>
      <c r="C86" s="32" t="s">
        <v>524</v>
      </c>
      <c r="D86" s="33">
        <v>11000</v>
      </c>
      <c r="E86" s="33">
        <v>1980</v>
      </c>
      <c r="F86" s="33"/>
      <c r="G86" s="33"/>
      <c r="H86" s="57">
        <f t="shared" si="4"/>
        <v>12980</v>
      </c>
      <c r="I86" s="33"/>
      <c r="J86" s="32" t="s">
        <v>57</v>
      </c>
    </row>
    <row r="87" spans="1:10" ht="15.6">
      <c r="A87" s="58">
        <v>44960</v>
      </c>
      <c r="B87" s="45" t="s">
        <v>520</v>
      </c>
      <c r="C87" s="59">
        <v>4866</v>
      </c>
      <c r="D87" s="59">
        <v>2034</v>
      </c>
      <c r="E87" s="59"/>
      <c r="F87" s="59">
        <v>183</v>
      </c>
      <c r="G87" s="59">
        <v>183</v>
      </c>
      <c r="H87" s="59">
        <f t="shared" si="4"/>
        <v>2400</v>
      </c>
      <c r="I87" s="59"/>
      <c r="J87" s="59" t="s">
        <v>521</v>
      </c>
    </row>
    <row r="88" spans="1:10" s="138" customFormat="1" ht="15.6">
      <c r="A88" s="37">
        <v>44960</v>
      </c>
      <c r="B88" s="32" t="s">
        <v>582</v>
      </c>
      <c r="C88" s="32" t="s">
        <v>584</v>
      </c>
      <c r="D88" s="33">
        <v>23400</v>
      </c>
      <c r="E88" s="33">
        <v>4212</v>
      </c>
      <c r="F88" s="33"/>
      <c r="G88" s="33"/>
      <c r="H88" s="33">
        <f t="shared" si="4"/>
        <v>27612</v>
      </c>
      <c r="I88" s="33"/>
      <c r="J88" s="40" t="s">
        <v>583</v>
      </c>
    </row>
    <row r="89" spans="1:10" ht="15.6">
      <c r="A89" s="135">
        <v>44961</v>
      </c>
      <c r="B89" s="51" t="s">
        <v>522</v>
      </c>
      <c r="C89" s="136" t="s">
        <v>523</v>
      </c>
      <c r="D89" s="136">
        <v>13687.32</v>
      </c>
      <c r="E89" s="136"/>
      <c r="F89" s="136">
        <v>1231.8800000000001</v>
      </c>
      <c r="G89" s="136">
        <v>1231.8800000000001</v>
      </c>
      <c r="H89" s="136">
        <f t="shared" si="4"/>
        <v>16151.080000000002</v>
      </c>
      <c r="I89" s="136"/>
      <c r="J89" s="136" t="s">
        <v>460</v>
      </c>
    </row>
    <row r="90" spans="1:10" s="138" customFormat="1" ht="15.6">
      <c r="A90" s="37">
        <v>44961</v>
      </c>
      <c r="B90" s="32" t="s">
        <v>321</v>
      </c>
      <c r="C90" s="32" t="s">
        <v>587</v>
      </c>
      <c r="D90" s="33">
        <v>5875</v>
      </c>
      <c r="E90" s="33">
        <v>705</v>
      </c>
      <c r="F90" s="33"/>
      <c r="G90" s="33"/>
      <c r="H90" s="33">
        <f t="shared" si="4"/>
        <v>6580</v>
      </c>
      <c r="I90" s="33"/>
      <c r="J90" s="32" t="s">
        <v>322</v>
      </c>
    </row>
    <row r="91" spans="1:10" ht="15.6">
      <c r="A91" s="56">
        <v>44963</v>
      </c>
      <c r="B91" s="33" t="s">
        <v>330</v>
      </c>
      <c r="C91" s="57" t="s">
        <v>548</v>
      </c>
      <c r="D91" s="57">
        <v>8275</v>
      </c>
      <c r="E91" s="57">
        <v>1489.5</v>
      </c>
      <c r="F91" s="57"/>
      <c r="G91" s="57"/>
      <c r="H91" s="57">
        <f t="shared" si="4"/>
        <v>9764.5</v>
      </c>
      <c r="I91" s="57"/>
      <c r="J91" s="57" t="s">
        <v>332</v>
      </c>
    </row>
    <row r="92" spans="1:10" ht="15.6">
      <c r="A92" s="37">
        <v>44964</v>
      </c>
      <c r="B92" s="32" t="s">
        <v>45</v>
      </c>
      <c r="C92" s="32" t="s">
        <v>549</v>
      </c>
      <c r="D92" s="33">
        <v>54030</v>
      </c>
      <c r="E92" s="33">
        <v>9725.4</v>
      </c>
      <c r="F92" s="33"/>
      <c r="G92" s="33"/>
      <c r="H92" s="57">
        <f t="shared" si="4"/>
        <v>63755.4</v>
      </c>
      <c r="I92" s="33"/>
      <c r="J92" s="32" t="s">
        <v>47</v>
      </c>
    </row>
    <row r="93" spans="1:10" ht="15.6">
      <c r="A93" s="56">
        <v>44964</v>
      </c>
      <c r="B93" s="33" t="s">
        <v>550</v>
      </c>
      <c r="C93" s="57">
        <v>76444</v>
      </c>
      <c r="D93" s="57">
        <v>1864.4</v>
      </c>
      <c r="E93" s="57"/>
      <c r="F93" s="57">
        <v>167.8</v>
      </c>
      <c r="G93" s="57">
        <v>167.8</v>
      </c>
      <c r="H93" s="57">
        <f t="shared" si="4"/>
        <v>2200</v>
      </c>
      <c r="I93" s="57"/>
      <c r="J93" s="57" t="s">
        <v>551</v>
      </c>
    </row>
    <row r="94" spans="1:10" ht="15.6">
      <c r="A94" s="58">
        <v>44964</v>
      </c>
      <c r="B94" s="45" t="s">
        <v>273</v>
      </c>
      <c r="C94" s="59" t="s">
        <v>552</v>
      </c>
      <c r="D94" s="59">
        <v>32496.609</v>
      </c>
      <c r="E94" s="59"/>
      <c r="F94" s="59">
        <v>2924.6950000000002</v>
      </c>
      <c r="G94" s="59">
        <v>2924.6950000000002</v>
      </c>
      <c r="H94" s="59">
        <v>38346</v>
      </c>
      <c r="I94" s="59"/>
      <c r="J94" s="59" t="s">
        <v>275</v>
      </c>
    </row>
    <row r="95" spans="1:10" s="30" customFormat="1" ht="15.6">
      <c r="A95" s="37">
        <v>44964</v>
      </c>
      <c r="B95" s="33" t="s">
        <v>569</v>
      </c>
      <c r="C95" s="33" t="s">
        <v>589</v>
      </c>
      <c r="D95" s="33">
        <v>1525.43</v>
      </c>
      <c r="E95" s="33"/>
      <c r="F95" s="33">
        <v>137.29</v>
      </c>
      <c r="G95" s="33">
        <v>137.29</v>
      </c>
      <c r="H95" s="33">
        <f>D95+E95+F95+G95</f>
        <v>1800.01</v>
      </c>
      <c r="I95" s="33"/>
      <c r="J95" s="33" t="s">
        <v>436</v>
      </c>
    </row>
    <row r="96" spans="1:10" s="134" customFormat="1" ht="34.799999999999997" customHeight="1">
      <c r="A96" s="135">
        <v>44965</v>
      </c>
      <c r="B96" s="52" t="s">
        <v>372</v>
      </c>
      <c r="C96" s="52">
        <v>2881072428</v>
      </c>
      <c r="D96" s="51">
        <v>1570</v>
      </c>
      <c r="E96" s="51">
        <v>78.5</v>
      </c>
      <c r="F96" s="51"/>
      <c r="G96" s="51"/>
      <c r="H96" s="51">
        <f>D96+E96+F96+G96</f>
        <v>1648.5</v>
      </c>
      <c r="I96" s="51"/>
      <c r="J96" s="52" t="s">
        <v>373</v>
      </c>
    </row>
    <row r="97" spans="1:10" s="134" customFormat="1" ht="38.4" customHeight="1">
      <c r="A97" s="56">
        <v>44965</v>
      </c>
      <c r="B97" s="32" t="s">
        <v>372</v>
      </c>
      <c r="C97" s="32">
        <v>2881072429</v>
      </c>
      <c r="D97" s="33">
        <v>400</v>
      </c>
      <c r="E97" s="33">
        <v>20</v>
      </c>
      <c r="F97" s="33"/>
      <c r="G97" s="33"/>
      <c r="H97" s="33">
        <f>D97+E97+F97+G97</f>
        <v>420</v>
      </c>
      <c r="I97" s="33"/>
      <c r="J97" s="32" t="s">
        <v>373</v>
      </c>
    </row>
    <row r="98" spans="1:10" ht="15.6">
      <c r="A98" s="56">
        <v>44967</v>
      </c>
      <c r="B98" s="33" t="s">
        <v>45</v>
      </c>
      <c r="C98" s="33" t="s">
        <v>553</v>
      </c>
      <c r="D98" s="33">
        <v>38090</v>
      </c>
      <c r="E98" s="33">
        <v>6856.2</v>
      </c>
      <c r="F98" s="33"/>
      <c r="G98" s="33"/>
      <c r="H98" s="33">
        <v>44946</v>
      </c>
      <c r="I98" s="33"/>
      <c r="J98" s="33" t="s">
        <v>47</v>
      </c>
    </row>
    <row r="99" spans="1:10" ht="22.5" customHeight="1">
      <c r="A99" s="37">
        <v>44968</v>
      </c>
      <c r="B99" s="32" t="s">
        <v>488</v>
      </c>
      <c r="C99" s="32" t="s">
        <v>554</v>
      </c>
      <c r="D99" s="33">
        <v>68260</v>
      </c>
      <c r="E99" s="33"/>
      <c r="F99" s="33">
        <v>6143.45</v>
      </c>
      <c r="G99" s="33">
        <v>6143.45</v>
      </c>
      <c r="H99" s="33">
        <v>80547</v>
      </c>
      <c r="I99" s="33"/>
      <c r="J99" s="32" t="s">
        <v>490</v>
      </c>
    </row>
    <row r="100" spans="1:10" ht="21" customHeight="1">
      <c r="A100" s="37">
        <v>44970</v>
      </c>
      <c r="B100" s="32" t="s">
        <v>45</v>
      </c>
      <c r="C100" s="32" t="s">
        <v>555</v>
      </c>
      <c r="D100" s="33">
        <v>22450</v>
      </c>
      <c r="E100" s="33">
        <v>4041</v>
      </c>
      <c r="F100" s="33"/>
      <c r="G100" s="33"/>
      <c r="H100" s="33">
        <f t="shared" si="4"/>
        <v>26491</v>
      </c>
      <c r="I100" s="33"/>
      <c r="J100" s="32" t="s">
        <v>47</v>
      </c>
    </row>
    <row r="101" spans="1:10" ht="21" customHeight="1">
      <c r="A101" s="37">
        <v>44970</v>
      </c>
      <c r="B101" s="32" t="s">
        <v>147</v>
      </c>
      <c r="C101" s="32" t="s">
        <v>556</v>
      </c>
      <c r="D101" s="33">
        <v>28281</v>
      </c>
      <c r="E101" s="33">
        <v>5090.58</v>
      </c>
      <c r="F101" s="33"/>
      <c r="G101" s="33"/>
      <c r="H101" s="33">
        <f t="shared" si="4"/>
        <v>33371.58</v>
      </c>
      <c r="I101" s="33"/>
      <c r="J101" s="32" t="s">
        <v>474</v>
      </c>
    </row>
    <row r="102" spans="1:10" ht="21" customHeight="1">
      <c r="A102" s="44">
        <v>44970</v>
      </c>
      <c r="B102" s="32" t="s">
        <v>142</v>
      </c>
      <c r="C102" s="32" t="s">
        <v>557</v>
      </c>
      <c r="D102" s="33">
        <v>22036</v>
      </c>
      <c r="E102" s="33"/>
      <c r="F102" s="33">
        <v>1983.24</v>
      </c>
      <c r="G102" s="33">
        <v>1983.24</v>
      </c>
      <c r="H102" s="33">
        <v>26002</v>
      </c>
      <c r="I102" s="33"/>
      <c r="J102" s="32" t="s">
        <v>144</v>
      </c>
    </row>
    <row r="103" spans="1:10" s="139" customFormat="1" ht="21" customHeight="1">
      <c r="A103" s="37">
        <v>44970</v>
      </c>
      <c r="B103" s="32" t="s">
        <v>540</v>
      </c>
      <c r="C103" s="32">
        <v>2482</v>
      </c>
      <c r="D103" s="33">
        <v>220.34</v>
      </c>
      <c r="E103" s="33"/>
      <c r="F103" s="33">
        <v>19.32</v>
      </c>
      <c r="G103" s="33">
        <v>19.32</v>
      </c>
      <c r="H103" s="33">
        <f>D103+E103+F103+G103</f>
        <v>258.98</v>
      </c>
      <c r="I103" s="33"/>
      <c r="J103" s="32" t="s">
        <v>344</v>
      </c>
    </row>
    <row r="104" spans="1:10" s="134" customFormat="1" ht="34.799999999999997" customHeight="1">
      <c r="A104" s="44">
        <v>44971</v>
      </c>
      <c r="B104" s="32" t="s">
        <v>372</v>
      </c>
      <c r="C104" s="40">
        <v>2881072727</v>
      </c>
      <c r="D104" s="33">
        <v>1030</v>
      </c>
      <c r="E104" s="33">
        <v>51.5</v>
      </c>
      <c r="F104" s="33"/>
      <c r="G104" s="33"/>
      <c r="H104" s="33">
        <f>D104+E104+F104+G104</f>
        <v>1081.5</v>
      </c>
      <c r="I104" s="33"/>
      <c r="J104" s="32" t="s">
        <v>373</v>
      </c>
    </row>
    <row r="105" spans="1:10" s="30" customFormat="1" ht="21" customHeight="1">
      <c r="A105" s="37">
        <v>44977</v>
      </c>
      <c r="B105" s="33" t="s">
        <v>569</v>
      </c>
      <c r="C105" s="33" t="s">
        <v>570</v>
      </c>
      <c r="D105" s="33">
        <v>1101.7</v>
      </c>
      <c r="E105" s="33"/>
      <c r="F105" s="33">
        <v>99.15</v>
      </c>
      <c r="G105" s="33">
        <v>99.15</v>
      </c>
      <c r="H105" s="33">
        <f>D105+E105+F105+G105</f>
        <v>1300.0000000000002</v>
      </c>
      <c r="I105" s="33"/>
      <c r="J105" s="33" t="s">
        <v>436</v>
      </c>
    </row>
    <row r="106" spans="1:10" ht="15.6">
      <c r="A106" s="135">
        <v>44978</v>
      </c>
      <c r="B106" s="33" t="s">
        <v>45</v>
      </c>
      <c r="C106" s="57" t="s">
        <v>558</v>
      </c>
      <c r="D106" s="57">
        <v>23035</v>
      </c>
      <c r="E106" s="57">
        <v>4146.3</v>
      </c>
      <c r="F106" s="57"/>
      <c r="G106" s="57"/>
      <c r="H106" s="57">
        <v>27181</v>
      </c>
      <c r="I106" s="136"/>
      <c r="J106" s="136" t="s">
        <v>47</v>
      </c>
    </row>
    <row r="107" spans="1:10" ht="15.6">
      <c r="A107" s="58">
        <v>44978</v>
      </c>
      <c r="B107" s="45" t="s">
        <v>60</v>
      </c>
      <c r="C107" s="59">
        <v>289</v>
      </c>
      <c r="D107" s="59">
        <v>3855</v>
      </c>
      <c r="E107" s="59">
        <v>462.6</v>
      </c>
      <c r="F107" s="59"/>
      <c r="G107" s="59"/>
      <c r="H107" s="59">
        <v>4318</v>
      </c>
      <c r="I107" s="59"/>
      <c r="J107" s="59" t="s">
        <v>559</v>
      </c>
    </row>
    <row r="108" spans="1:10" s="138" customFormat="1" ht="15.6">
      <c r="A108" s="37">
        <v>44978</v>
      </c>
      <c r="B108" s="32" t="s">
        <v>585</v>
      </c>
      <c r="C108" s="32" t="s">
        <v>586</v>
      </c>
      <c r="D108" s="33">
        <v>250</v>
      </c>
      <c r="E108" s="33">
        <v>12.5</v>
      </c>
      <c r="F108" s="33"/>
      <c r="G108" s="33"/>
      <c r="H108" s="33">
        <f>D108+E108+F108+G108</f>
        <v>262.5</v>
      </c>
      <c r="I108" s="33"/>
      <c r="J108" s="32" t="s">
        <v>533</v>
      </c>
    </row>
    <row r="109" spans="1:10" s="131" customFormat="1" ht="15.6">
      <c r="A109" s="58">
        <v>44981</v>
      </c>
      <c r="B109" s="33" t="s">
        <v>104</v>
      </c>
      <c r="C109" s="57" t="s">
        <v>560</v>
      </c>
      <c r="D109" s="57">
        <v>14013</v>
      </c>
      <c r="E109" s="57"/>
      <c r="F109" s="57">
        <v>1261.17</v>
      </c>
      <c r="G109" s="57">
        <v>1261.17</v>
      </c>
      <c r="H109" s="57">
        <v>16535</v>
      </c>
      <c r="I109" s="59"/>
      <c r="J109" s="59" t="s">
        <v>106</v>
      </c>
    </row>
    <row r="110" spans="1:10" s="131" customFormat="1" ht="15.6">
      <c r="A110" s="58">
        <v>44981</v>
      </c>
      <c r="B110" s="45" t="s">
        <v>45</v>
      </c>
      <c r="C110" s="59" t="s">
        <v>561</v>
      </c>
      <c r="D110" s="59">
        <v>45450</v>
      </c>
      <c r="E110" s="59">
        <v>8181</v>
      </c>
      <c r="F110" s="59"/>
      <c r="G110" s="59"/>
      <c r="H110" s="59">
        <f t="shared" si="4"/>
        <v>53631</v>
      </c>
      <c r="I110" s="59"/>
      <c r="J110" s="59" t="s">
        <v>47</v>
      </c>
    </row>
    <row r="111" spans="1:10" s="133" customFormat="1" ht="31.2">
      <c r="A111" s="37">
        <v>44983</v>
      </c>
      <c r="B111" s="32" t="s">
        <v>566</v>
      </c>
      <c r="C111" s="32" t="s">
        <v>568</v>
      </c>
      <c r="D111" s="33">
        <v>15</v>
      </c>
      <c r="E111" s="33">
        <v>2.7</v>
      </c>
      <c r="F111" s="33"/>
      <c r="G111" s="33"/>
      <c r="H111" s="33">
        <f t="shared" si="4"/>
        <v>17.7</v>
      </c>
      <c r="I111" s="33"/>
      <c r="J111" s="32" t="s">
        <v>567</v>
      </c>
    </row>
    <row r="112" spans="1:10" s="138" customFormat="1" ht="15.6">
      <c r="A112" s="37">
        <v>44985</v>
      </c>
      <c r="B112" s="32" t="s">
        <v>81</v>
      </c>
      <c r="C112" s="32" t="s">
        <v>588</v>
      </c>
      <c r="D112" s="33">
        <v>300</v>
      </c>
      <c r="E112" s="33"/>
      <c r="F112" s="33">
        <v>27</v>
      </c>
      <c r="G112" s="33">
        <v>27</v>
      </c>
      <c r="H112" s="33">
        <f t="shared" si="4"/>
        <v>354</v>
      </c>
      <c r="I112" s="33"/>
      <c r="J112" s="32" t="s">
        <v>82</v>
      </c>
    </row>
    <row r="113" spans="1:10" s="138" customFormat="1" ht="15.6">
      <c r="A113" s="37">
        <v>44985</v>
      </c>
      <c r="B113" s="32" t="s">
        <v>488</v>
      </c>
      <c r="C113" s="32" t="s">
        <v>590</v>
      </c>
      <c r="D113" s="33">
        <v>37922.5</v>
      </c>
      <c r="E113" s="33"/>
      <c r="F113" s="33">
        <v>3413.03</v>
      </c>
      <c r="G113" s="33">
        <v>3413.03</v>
      </c>
      <c r="H113" s="33">
        <f t="shared" si="4"/>
        <v>44748.56</v>
      </c>
      <c r="I113" s="33"/>
      <c r="J113" s="32" t="s">
        <v>490</v>
      </c>
    </row>
    <row r="114" spans="1:10" ht="21">
      <c r="A114" s="156" t="s">
        <v>35</v>
      </c>
      <c r="B114" s="156"/>
      <c r="C114" s="156"/>
      <c r="D114" s="19">
        <f>SUM(D84:D113)</f>
        <v>552334.299</v>
      </c>
      <c r="E114" s="19">
        <f>SUM(E84:E113)</f>
        <v>55039.579999999994</v>
      </c>
      <c r="F114" s="19">
        <f>SUM(F84:F113)</f>
        <v>21686.655000000006</v>
      </c>
      <c r="G114" s="19">
        <f>SUM(G84:G113)</f>
        <v>21686.655000000006</v>
      </c>
      <c r="H114" s="19">
        <f>SUM(H84:H113)</f>
        <v>650746.37000000011</v>
      </c>
      <c r="I114" s="19"/>
      <c r="J114" s="19"/>
    </row>
    <row r="116" spans="1:10" ht="21">
      <c r="A116" s="144" t="s">
        <v>18</v>
      </c>
      <c r="B116" s="145"/>
      <c r="C116" s="145"/>
      <c r="D116" s="145"/>
      <c r="E116" s="145"/>
      <c r="F116" s="145"/>
      <c r="G116" s="145"/>
      <c r="H116" s="145"/>
      <c r="I116" s="145"/>
      <c r="J116" s="146"/>
    </row>
    <row r="117" spans="1:10" ht="21">
      <c r="A117" s="141" t="s">
        <v>37</v>
      </c>
      <c r="B117" s="142"/>
      <c r="C117" s="142"/>
      <c r="D117" s="142"/>
      <c r="E117" s="142"/>
      <c r="F117" s="142"/>
      <c r="G117" s="142"/>
      <c r="H117" s="143"/>
      <c r="I117" s="7"/>
      <c r="J117" s="7"/>
    </row>
    <row r="118" spans="1:10" ht="15.6">
      <c r="A118" s="8" t="s">
        <v>28</v>
      </c>
      <c r="B118" s="8" t="s">
        <v>29</v>
      </c>
      <c r="C118" s="8" t="s">
        <v>36</v>
      </c>
      <c r="D118" s="8" t="s">
        <v>0</v>
      </c>
      <c r="E118" s="8" t="s">
        <v>26</v>
      </c>
      <c r="F118" s="8" t="s">
        <v>2</v>
      </c>
      <c r="G118" s="8" t="s">
        <v>3</v>
      </c>
      <c r="H118" s="9" t="s">
        <v>32</v>
      </c>
      <c r="I118" s="7"/>
      <c r="J118" s="7"/>
    </row>
    <row r="119" spans="1:10" ht="15.6">
      <c r="A119" s="31">
        <v>44965</v>
      </c>
      <c r="B119" s="32" t="s">
        <v>448</v>
      </c>
      <c r="C119" s="32" t="s">
        <v>543</v>
      </c>
      <c r="D119" s="32">
        <v>7200</v>
      </c>
      <c r="E119" s="32"/>
      <c r="F119" s="32">
        <v>648</v>
      </c>
      <c r="G119" s="32">
        <v>648</v>
      </c>
      <c r="H119" s="32">
        <f>D119+E119+F119+G119</f>
        <v>8496</v>
      </c>
      <c r="I119" s="7" t="s">
        <v>454</v>
      </c>
      <c r="J119" s="7"/>
    </row>
    <row r="120" spans="1:10" s="7" customFormat="1" ht="18.75" customHeight="1">
      <c r="A120" s="31">
        <v>44984</v>
      </c>
      <c r="B120" s="32" t="s">
        <v>564</v>
      </c>
      <c r="C120" s="32" t="s">
        <v>565</v>
      </c>
      <c r="D120" s="32">
        <v>351000</v>
      </c>
      <c r="E120" s="32"/>
      <c r="F120" s="32">
        <v>31590</v>
      </c>
      <c r="G120" s="32">
        <v>31590</v>
      </c>
      <c r="H120" s="32">
        <f>D120+E120+F120+G120</f>
        <v>414180</v>
      </c>
    </row>
    <row r="121" spans="1:10" s="133" customFormat="1" ht="15.6">
      <c r="A121" s="31">
        <v>44988</v>
      </c>
      <c r="B121" s="32" t="s">
        <v>48</v>
      </c>
      <c r="C121" s="32" t="s">
        <v>571</v>
      </c>
      <c r="D121" s="32">
        <v>90816</v>
      </c>
      <c r="E121" s="32"/>
      <c r="F121" s="32">
        <v>8173.44</v>
      </c>
      <c r="G121" s="32">
        <v>8173.44</v>
      </c>
      <c r="H121" s="32">
        <f t="shared" ref="H121:H127" si="5">D121+E121+F121+G121</f>
        <v>107162.88</v>
      </c>
      <c r="I121" s="7"/>
      <c r="J121" s="7"/>
    </row>
    <row r="122" spans="1:10" s="133" customFormat="1" ht="15.6">
      <c r="A122" s="31">
        <v>44988</v>
      </c>
      <c r="B122" s="32" t="s">
        <v>48</v>
      </c>
      <c r="C122" s="32" t="s">
        <v>572</v>
      </c>
      <c r="D122" s="32">
        <v>58450</v>
      </c>
      <c r="E122" s="32"/>
      <c r="F122" s="32">
        <v>5260.5</v>
      </c>
      <c r="G122" s="32">
        <v>5260.5</v>
      </c>
      <c r="H122" s="32">
        <f t="shared" si="5"/>
        <v>68971</v>
      </c>
      <c r="I122" s="7"/>
      <c r="J122" s="7"/>
    </row>
    <row r="123" spans="1:10" s="133" customFormat="1" ht="15.6">
      <c r="A123" s="31">
        <v>44989</v>
      </c>
      <c r="B123" s="32" t="s">
        <v>48</v>
      </c>
      <c r="C123" s="32" t="s">
        <v>573</v>
      </c>
      <c r="D123" s="32">
        <v>53056</v>
      </c>
      <c r="E123" s="32"/>
      <c r="F123" s="32">
        <v>4775.04</v>
      </c>
      <c r="G123" s="32">
        <v>4775.04</v>
      </c>
      <c r="H123" s="32">
        <f t="shared" si="5"/>
        <v>62606.080000000002</v>
      </c>
      <c r="I123" s="7"/>
      <c r="J123" s="7"/>
    </row>
    <row r="124" spans="1:10" s="133" customFormat="1" ht="15.6">
      <c r="A124" s="31">
        <v>44989</v>
      </c>
      <c r="B124" s="32" t="s">
        <v>48</v>
      </c>
      <c r="C124" s="32" t="s">
        <v>591</v>
      </c>
      <c r="D124" s="32">
        <v>67868</v>
      </c>
      <c r="E124" s="32"/>
      <c r="F124" s="32">
        <v>6108.12</v>
      </c>
      <c r="G124" s="32">
        <v>6108.12</v>
      </c>
      <c r="H124" s="32">
        <f t="shared" si="5"/>
        <v>80084.239999999991</v>
      </c>
      <c r="I124" s="7"/>
      <c r="J124" s="7"/>
    </row>
    <row r="125" spans="1:10" s="137" customFormat="1" ht="15.6">
      <c r="A125" s="31">
        <v>44998</v>
      </c>
      <c r="B125" s="32" t="s">
        <v>48</v>
      </c>
      <c r="C125" s="32" t="s">
        <v>592</v>
      </c>
      <c r="D125" s="32">
        <v>13042</v>
      </c>
      <c r="E125" s="32"/>
      <c r="F125" s="32">
        <v>1173.78</v>
      </c>
      <c r="G125" s="32">
        <v>1173.78</v>
      </c>
      <c r="H125" s="32">
        <f t="shared" si="5"/>
        <v>15389.560000000001</v>
      </c>
      <c r="I125" s="7"/>
      <c r="J125" s="7"/>
    </row>
    <row r="126" spans="1:10" s="133" customFormat="1" ht="15.6">
      <c r="A126" s="31">
        <v>44998</v>
      </c>
      <c r="B126" s="32" t="s">
        <v>48</v>
      </c>
      <c r="C126" s="32" t="s">
        <v>593</v>
      </c>
      <c r="D126" s="32">
        <v>168571</v>
      </c>
      <c r="E126" s="32"/>
      <c r="F126" s="32">
        <v>15171.39</v>
      </c>
      <c r="G126" s="32">
        <v>15171.39</v>
      </c>
      <c r="H126" s="32">
        <f t="shared" si="5"/>
        <v>198913.78000000003</v>
      </c>
      <c r="I126" s="7"/>
      <c r="J126" s="7"/>
    </row>
    <row r="127" spans="1:10" s="137" customFormat="1" ht="15.6">
      <c r="A127" s="31">
        <v>44998</v>
      </c>
      <c r="B127" s="32" t="s">
        <v>48</v>
      </c>
      <c r="C127" s="32" t="s">
        <v>594</v>
      </c>
      <c r="D127" s="32">
        <v>99123</v>
      </c>
      <c r="E127" s="32"/>
      <c r="F127" s="32">
        <v>8921.07</v>
      </c>
      <c r="G127" s="32">
        <v>8921.07</v>
      </c>
      <c r="H127" s="32">
        <f t="shared" si="5"/>
        <v>116965.14000000001</v>
      </c>
      <c r="I127" s="7"/>
      <c r="J127" s="7"/>
    </row>
    <row r="128" spans="1:10" ht="21">
      <c r="A128" s="156" t="s">
        <v>35</v>
      </c>
      <c r="B128" s="156"/>
      <c r="C128" s="156"/>
      <c r="D128" s="19">
        <f>SUM(D119:D127)</f>
        <v>909126</v>
      </c>
      <c r="E128" s="19">
        <f>SUM(E119:E127)</f>
        <v>0</v>
      </c>
      <c r="F128" s="19">
        <f>SUM(F119:F127)</f>
        <v>81821.34</v>
      </c>
      <c r="G128" s="19">
        <f>SUM(G119:G127)</f>
        <v>81821.34</v>
      </c>
      <c r="H128" s="19">
        <f>SUM(H119:H127)</f>
        <v>1072768.6800000002</v>
      </c>
      <c r="I128" s="7"/>
      <c r="J128" s="7"/>
    </row>
    <row r="129" spans="1:10" ht="21">
      <c r="A129" s="141" t="s">
        <v>38</v>
      </c>
      <c r="B129" s="142"/>
      <c r="C129" s="142"/>
      <c r="D129" s="142"/>
      <c r="E129" s="142"/>
      <c r="F129" s="142"/>
      <c r="G129" s="142"/>
      <c r="H129" s="142"/>
      <c r="I129" s="142"/>
      <c r="J129" s="143"/>
    </row>
    <row r="130" spans="1:10">
      <c r="A130" s="16" t="s">
        <v>28</v>
      </c>
      <c r="B130" s="16" t="s">
        <v>29</v>
      </c>
      <c r="C130" s="16" t="s">
        <v>4</v>
      </c>
      <c r="D130" s="16" t="s">
        <v>0</v>
      </c>
      <c r="E130" s="16" t="s">
        <v>1</v>
      </c>
      <c r="F130" s="16" t="s">
        <v>2</v>
      </c>
      <c r="G130" s="16" t="s">
        <v>3</v>
      </c>
      <c r="H130" s="17" t="s">
        <v>32</v>
      </c>
      <c r="I130" s="17" t="s">
        <v>33</v>
      </c>
      <c r="J130" s="17" t="s">
        <v>31</v>
      </c>
    </row>
    <row r="131" spans="1:10" ht="15.6">
      <c r="A131" s="13">
        <v>44987</v>
      </c>
      <c r="B131" s="33" t="s">
        <v>45</v>
      </c>
      <c r="C131" s="15" t="s">
        <v>575</v>
      </c>
      <c r="D131" s="15">
        <v>26135</v>
      </c>
      <c r="E131" s="15">
        <v>4704.3</v>
      </c>
      <c r="F131" s="15"/>
      <c r="G131" s="15"/>
      <c r="H131" s="15">
        <f>D131+E131+F131+G131</f>
        <v>30839.3</v>
      </c>
      <c r="I131" s="15"/>
      <c r="J131" s="15" t="s">
        <v>47</v>
      </c>
    </row>
    <row r="132" spans="1:10" s="137" customFormat="1" ht="15.6">
      <c r="A132" s="13">
        <v>44988</v>
      </c>
      <c r="B132" s="33" t="s">
        <v>576</v>
      </c>
      <c r="C132" s="15">
        <v>7334</v>
      </c>
      <c r="D132" s="15">
        <v>4830.5</v>
      </c>
      <c r="E132" s="15">
        <v>869.5</v>
      </c>
      <c r="F132" s="15"/>
      <c r="G132" s="15"/>
      <c r="H132" s="15">
        <f t="shared" ref="H132:H138" si="6">D132+E132+F132+G132</f>
        <v>5700</v>
      </c>
      <c r="I132" s="15"/>
      <c r="J132" s="15" t="s">
        <v>577</v>
      </c>
    </row>
    <row r="133" spans="1:10" s="137" customFormat="1" ht="15.6">
      <c r="A133" s="13">
        <v>44989</v>
      </c>
      <c r="B133" s="33" t="s">
        <v>67</v>
      </c>
      <c r="C133" s="15">
        <v>2308</v>
      </c>
      <c r="D133" s="15">
        <v>2404.8000000000002</v>
      </c>
      <c r="E133" s="15"/>
      <c r="F133" s="15">
        <v>216.43</v>
      </c>
      <c r="G133" s="15">
        <v>216.43</v>
      </c>
      <c r="H133" s="15">
        <f t="shared" si="6"/>
        <v>2837.66</v>
      </c>
      <c r="I133" s="15"/>
      <c r="J133" s="15" t="s">
        <v>578</v>
      </c>
    </row>
    <row r="134" spans="1:10" s="137" customFormat="1" ht="15.6">
      <c r="A134" s="13">
        <v>44989</v>
      </c>
      <c r="B134" s="33" t="s">
        <v>67</v>
      </c>
      <c r="C134" s="15">
        <v>2319</v>
      </c>
      <c r="D134" s="15">
        <v>814</v>
      </c>
      <c r="E134" s="15"/>
      <c r="F134" s="15">
        <v>73.260000000000005</v>
      </c>
      <c r="G134" s="15">
        <v>73.260000000000005</v>
      </c>
      <c r="H134" s="15">
        <f t="shared" si="6"/>
        <v>960.52</v>
      </c>
      <c r="I134" s="15"/>
      <c r="J134" s="15" t="s">
        <v>578</v>
      </c>
    </row>
    <row r="135" spans="1:10" s="137" customFormat="1" ht="15.6">
      <c r="A135" s="13">
        <v>44991</v>
      </c>
      <c r="B135" s="33" t="s">
        <v>481</v>
      </c>
      <c r="C135" s="15" t="s">
        <v>579</v>
      </c>
      <c r="D135" s="15">
        <v>32650</v>
      </c>
      <c r="E135" s="15">
        <v>5677</v>
      </c>
      <c r="F135" s="15"/>
      <c r="G135" s="15"/>
      <c r="H135" s="15">
        <f t="shared" si="6"/>
        <v>38327</v>
      </c>
      <c r="I135" s="15"/>
      <c r="J135" s="15" t="s">
        <v>483</v>
      </c>
    </row>
    <row r="136" spans="1:10" s="137" customFormat="1" ht="15.6">
      <c r="A136" s="13">
        <v>44991</v>
      </c>
      <c r="B136" s="33" t="s">
        <v>45</v>
      </c>
      <c r="C136" s="15" t="s">
        <v>580</v>
      </c>
      <c r="D136" s="15">
        <v>43730</v>
      </c>
      <c r="E136" s="15">
        <v>7871.4</v>
      </c>
      <c r="F136" s="15"/>
      <c r="G136" s="15"/>
      <c r="H136" s="15">
        <f t="shared" si="6"/>
        <v>51601.4</v>
      </c>
      <c r="I136" s="15"/>
      <c r="J136" s="15" t="s">
        <v>47</v>
      </c>
    </row>
    <row r="137" spans="1:10" s="137" customFormat="1" ht="15.6">
      <c r="A137" s="13">
        <v>44993</v>
      </c>
      <c r="B137" s="33" t="s">
        <v>142</v>
      </c>
      <c r="C137" s="15" t="s">
        <v>581</v>
      </c>
      <c r="D137" s="15">
        <v>550</v>
      </c>
      <c r="E137" s="15"/>
      <c r="F137" s="15">
        <v>49.5</v>
      </c>
      <c r="G137" s="15">
        <v>49.5</v>
      </c>
      <c r="H137" s="15">
        <f t="shared" si="6"/>
        <v>649</v>
      </c>
      <c r="I137" s="15"/>
      <c r="J137" s="15" t="s">
        <v>144</v>
      </c>
    </row>
    <row r="138" spans="1:10" s="137" customFormat="1" ht="15.6">
      <c r="A138" s="13">
        <v>44995</v>
      </c>
      <c r="B138" s="33" t="s">
        <v>45</v>
      </c>
      <c r="C138" s="15" t="s">
        <v>595</v>
      </c>
      <c r="D138" s="15">
        <v>25290</v>
      </c>
      <c r="E138" s="15">
        <v>4552</v>
      </c>
      <c r="F138" s="15"/>
      <c r="G138" s="15"/>
      <c r="H138" s="15">
        <f t="shared" si="6"/>
        <v>29842</v>
      </c>
      <c r="I138" s="15"/>
      <c r="J138" s="15" t="s">
        <v>47</v>
      </c>
    </row>
    <row r="139" spans="1:10" ht="21">
      <c r="A139" s="166" t="s">
        <v>35</v>
      </c>
      <c r="B139" s="167"/>
      <c r="C139" s="168"/>
      <c r="D139" s="19">
        <f>SUM(D131:D138)</f>
        <v>136404.29999999999</v>
      </c>
      <c r="E139" s="19">
        <f>SUM(E131:E138)</f>
        <v>23674.199999999997</v>
      </c>
      <c r="F139" s="19">
        <f>SUM(F131:F138)</f>
        <v>339.19</v>
      </c>
      <c r="G139" s="19">
        <f>SUM(G131:G138)</f>
        <v>339.19</v>
      </c>
      <c r="H139" s="19">
        <f>SUM(H131:H138)</f>
        <v>160756.88</v>
      </c>
      <c r="I139" s="19"/>
      <c r="J139" s="19"/>
    </row>
    <row r="141" spans="1:10" s="107" customFormat="1">
      <c r="A141" s="108">
        <v>44841</v>
      </c>
      <c r="B141" s="109" t="s">
        <v>453</v>
      </c>
      <c r="C141" s="109" t="s">
        <v>452</v>
      </c>
      <c r="D141" s="36">
        <v>55015</v>
      </c>
      <c r="E141" s="36"/>
      <c r="F141" s="36">
        <v>4951.3500000000004</v>
      </c>
      <c r="G141" s="36">
        <v>4951.3500000000004</v>
      </c>
      <c r="H141" s="36">
        <f>D141+E141+F141+G141</f>
        <v>64917.7</v>
      </c>
    </row>
    <row r="142" spans="1:10" s="107" customFormat="1">
      <c r="A142" s="110"/>
    </row>
    <row r="143" spans="1:10" s="7" customFormat="1" ht="15" customHeight="1">
      <c r="A143" s="31">
        <v>44932</v>
      </c>
      <c r="B143" s="32" t="s">
        <v>48</v>
      </c>
      <c r="C143" s="32" t="s">
        <v>445</v>
      </c>
      <c r="D143" s="32">
        <v>900</v>
      </c>
      <c r="E143" s="32"/>
      <c r="F143" s="32">
        <v>81</v>
      </c>
      <c r="G143" s="32">
        <v>81</v>
      </c>
      <c r="H143" s="32">
        <f>D143+E143+F143+G143</f>
        <v>1062</v>
      </c>
    </row>
    <row r="299" spans="12:12">
      <c r="L299" s="18" t="s">
        <v>574</v>
      </c>
    </row>
  </sheetData>
  <mergeCells count="15">
    <mergeCell ref="A70:J70"/>
    <mergeCell ref="A2:J2"/>
    <mergeCell ref="A3:H3"/>
    <mergeCell ref="A17:C17"/>
    <mergeCell ref="A18:J18"/>
    <mergeCell ref="A68:C68"/>
    <mergeCell ref="A128:C128"/>
    <mergeCell ref="A129:J129"/>
    <mergeCell ref="A139:C139"/>
    <mergeCell ref="A71:H71"/>
    <mergeCell ref="A81:C81"/>
    <mergeCell ref="A82:J82"/>
    <mergeCell ref="A114:C114"/>
    <mergeCell ref="A116:J116"/>
    <mergeCell ref="A117:H1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Apr-22 to Jun-22</vt:lpstr>
      <vt:lpstr>Jul-22 to Sept-22</vt:lpstr>
      <vt:lpstr>Oct-22 to Dec-22</vt:lpstr>
      <vt:lpstr>Jan-23 to Mar-23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2023-03-20T07:04:31Z</dcterms:modified>
</cp:coreProperties>
</file>