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2-2023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2" l="1"/>
  <c r="F12" i="2" l="1"/>
  <c r="F7" i="2" l="1"/>
  <c r="F32" i="1" l="1"/>
  <c r="F24" i="1" l="1"/>
  <c r="G24" i="1" l="1"/>
  <c r="F26" i="2" l="1"/>
  <c r="F30" i="1" l="1"/>
  <c r="G25" i="1" l="1"/>
  <c r="F8" i="1" l="1"/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2" i="1" l="1"/>
  <c r="G33" i="2" l="1"/>
  <c r="F28" i="1" l="1"/>
  <c r="F26" i="1" l="1"/>
  <c r="F20" i="2" l="1"/>
  <c r="F24" i="2" l="1"/>
  <c r="F18" i="2" l="1"/>
  <c r="F15" i="2" l="1"/>
  <c r="F16" i="2" s="1"/>
</calcChain>
</file>

<file path=xl/sharedStrings.xml><?xml version="1.0" encoding="utf-8"?>
<sst xmlns="http://schemas.openxmlformats.org/spreadsheetml/2006/main" count="101" uniqueCount="68">
  <si>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</si>
  <si>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</si>
  <si>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</si>
  <si>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</si>
  <si>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</si>
  <si>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</si>
  <si>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</si>
  <si>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</si>
  <si>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</si>
  <si>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Microciti</t>
  </si>
  <si>
    <t>6446/21-22</t>
  </si>
  <si>
    <t>Vishwanath</t>
  </si>
  <si>
    <t>Advance</t>
  </si>
  <si>
    <t>0306</t>
  </si>
  <si>
    <t>0305</t>
  </si>
  <si>
    <t>Network Access</t>
  </si>
  <si>
    <t>Putzmeister Concrete Machines Pvt Ltd</t>
  </si>
  <si>
    <t>31/8/2021</t>
  </si>
  <si>
    <t>b22-23MQ209</t>
  </si>
  <si>
    <t>Marcfremoit</t>
  </si>
  <si>
    <t>b22-23MQ209A</t>
  </si>
  <si>
    <t>SLH/1845</t>
  </si>
  <si>
    <t>Shree Laxmi Lighting Hub</t>
  </si>
  <si>
    <t>b22-23MQ304</t>
  </si>
  <si>
    <t>Shamsher</t>
  </si>
  <si>
    <t>Namrata Rubber Product</t>
  </si>
  <si>
    <t>Sir paid cash</t>
  </si>
  <si>
    <t>b22-23MQ319</t>
  </si>
  <si>
    <t>Renaldo</t>
  </si>
  <si>
    <t>Shruti Infotech</t>
  </si>
  <si>
    <t>SH/22-23/4033</t>
  </si>
  <si>
    <t>b22-23MQ318</t>
  </si>
  <si>
    <t>El Shaddai (Proforma Invoice)</t>
  </si>
  <si>
    <t>b22-23MQ307</t>
  </si>
  <si>
    <t>Sodiem Village Panchayat (Proforma Invoice)</t>
  </si>
  <si>
    <t>Ingram Micro India Private Limited</t>
  </si>
  <si>
    <t>b22-23MQ403</t>
  </si>
  <si>
    <t>GST filed</t>
  </si>
  <si>
    <t xml:space="preserve"> </t>
  </si>
  <si>
    <t>Dell Technologies</t>
  </si>
  <si>
    <t>Nerul</t>
  </si>
  <si>
    <t>VM/12546/22-23</t>
  </si>
  <si>
    <t>V M Traders</t>
  </si>
  <si>
    <t>427/22-23</t>
  </si>
  <si>
    <t>431/22-23</t>
  </si>
  <si>
    <t>438/22-23</t>
  </si>
  <si>
    <t>445/22-23</t>
  </si>
  <si>
    <t>447/22-23</t>
  </si>
  <si>
    <t>b22-23MQ418</t>
  </si>
  <si>
    <t>76ID2310660662</t>
  </si>
  <si>
    <t>458/22-23</t>
  </si>
  <si>
    <t>SLH/3591</t>
  </si>
  <si>
    <t>460/22-23</t>
  </si>
  <si>
    <t>b22-23MQ422</t>
  </si>
  <si>
    <t>Nerul Village Panchayat</t>
  </si>
  <si>
    <t>466/22-23</t>
  </si>
  <si>
    <t>467/22-23</t>
  </si>
  <si>
    <t>b22-23MQ424</t>
  </si>
  <si>
    <t>472/22-23</t>
  </si>
  <si>
    <t>INV-011517</t>
  </si>
  <si>
    <t>Pilz India Pvt Ltd</t>
  </si>
  <si>
    <t>478/22-23</t>
  </si>
  <si>
    <t>b22-23MQ425</t>
  </si>
  <si>
    <t>b22-23MQ426</t>
  </si>
  <si>
    <t>b22-23MQ428</t>
  </si>
  <si>
    <t>b22-23MQ429</t>
  </si>
  <si>
    <t>b22-23MQ430</t>
  </si>
  <si>
    <t>483/22-23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</si>
</sst>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304800" cy="304800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1540CEA-19E3-4C77-B3D9-AACC31E0984F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9" workbookViewId="0">
      <selection activeCell="D43" sqref="D43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8.33203125" style="2" customWidth="1"/>
    <col min="5" max="5" width="23.3320312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7" x14ac:dyDescent="0.3">
      <c r="A2" s="11">
        <v>1</v>
      </c>
      <c r="B2" s="12" t="s">
        <v>17</v>
      </c>
      <c r="C2" s="11" t="s">
        <v>10</v>
      </c>
      <c r="D2" s="11" t="s">
        <v>9</v>
      </c>
      <c r="E2" s="11">
        <v>1239</v>
      </c>
      <c r="F2" s="11"/>
    </row>
    <row r="3" spans="1:7" x14ac:dyDescent="0.3">
      <c r="A3" s="5"/>
      <c r="B3" s="5"/>
      <c r="C3" s="5"/>
      <c r="D3" s="5"/>
      <c r="E3" s="5"/>
      <c r="F3" s="5"/>
    </row>
    <row r="4" spans="1:7" ht="15" customHeight="1" x14ac:dyDescent="0.3">
      <c r="A4" s="10">
        <v>2</v>
      </c>
      <c r="B4" s="3">
        <v>44839</v>
      </c>
      <c r="C4" s="10" t="s">
        <v>21</v>
      </c>
      <c r="D4" s="10" t="s">
        <v>22</v>
      </c>
      <c r="E4" s="10">
        <v>1520</v>
      </c>
      <c r="F4" s="1">
        <v>1520</v>
      </c>
      <c r="G4" s="29" t="s">
        <v>26</v>
      </c>
    </row>
    <row r="6" spans="1:7" x14ac:dyDescent="0.3">
      <c r="A6" s="10">
        <v>3</v>
      </c>
      <c r="B6" s="38">
        <v>44958</v>
      </c>
      <c r="C6" s="39" t="s">
        <v>43</v>
      </c>
      <c r="D6" s="39" t="s">
        <v>25</v>
      </c>
      <c r="E6" s="39">
        <v>52345</v>
      </c>
      <c r="F6" s="10"/>
    </row>
    <row r="7" spans="1:7" x14ac:dyDescent="0.3">
      <c r="A7" s="10"/>
      <c r="B7" s="38">
        <v>44960</v>
      </c>
      <c r="C7" s="39" t="s">
        <v>44</v>
      </c>
      <c r="D7" s="39" t="s">
        <v>25</v>
      </c>
      <c r="E7" s="39">
        <v>75249</v>
      </c>
      <c r="F7" s="10"/>
    </row>
    <row r="8" spans="1:7" x14ac:dyDescent="0.3">
      <c r="A8" s="10"/>
      <c r="B8" s="38">
        <v>44964</v>
      </c>
      <c r="C8" s="39" t="s">
        <v>45</v>
      </c>
      <c r="D8" s="39" t="s">
        <v>25</v>
      </c>
      <c r="E8" s="39">
        <v>63755</v>
      </c>
      <c r="F8" s="10">
        <f>E6+E7+E8+16359</f>
        <v>207708</v>
      </c>
    </row>
    <row r="9" spans="1:7" x14ac:dyDescent="0.3">
      <c r="A9" s="10"/>
      <c r="B9" s="38">
        <v>44967</v>
      </c>
      <c r="C9" s="39" t="s">
        <v>46</v>
      </c>
      <c r="D9" s="39" t="s">
        <v>25</v>
      </c>
      <c r="E9" s="39">
        <v>44946</v>
      </c>
      <c r="F9" s="10">
        <f>F8+E9</f>
        <v>252654</v>
      </c>
    </row>
    <row r="10" spans="1:7" x14ac:dyDescent="0.3">
      <c r="A10" s="10"/>
      <c r="B10" s="38">
        <v>44970</v>
      </c>
      <c r="C10" s="39" t="s">
        <v>47</v>
      </c>
      <c r="D10" s="39" t="s">
        <v>25</v>
      </c>
      <c r="E10" s="39">
        <v>26491</v>
      </c>
      <c r="F10" s="10">
        <f>F9+E10</f>
        <v>279145</v>
      </c>
    </row>
    <row r="11" spans="1:7" s="32" customFormat="1" x14ac:dyDescent="0.3">
      <c r="A11" s="33"/>
      <c r="B11" s="34"/>
      <c r="C11" s="33"/>
      <c r="D11" s="33"/>
      <c r="E11" s="33"/>
      <c r="F11" s="33">
        <f>F10-100000</f>
        <v>179145</v>
      </c>
    </row>
    <row r="12" spans="1:7" s="32" customFormat="1" x14ac:dyDescent="0.3">
      <c r="A12" s="33"/>
      <c r="B12" s="34">
        <v>44978</v>
      </c>
      <c r="C12" s="33" t="s">
        <v>50</v>
      </c>
      <c r="D12" s="10" t="s">
        <v>25</v>
      </c>
      <c r="E12" s="33">
        <v>27181</v>
      </c>
      <c r="F12" s="33">
        <f>F11+E12</f>
        <v>206326</v>
      </c>
    </row>
    <row r="13" spans="1:7" s="32" customFormat="1" x14ac:dyDescent="0.3">
      <c r="A13" s="33"/>
      <c r="B13" s="34">
        <v>44981</v>
      </c>
      <c r="C13" s="33" t="s">
        <v>52</v>
      </c>
      <c r="D13" s="10" t="s">
        <v>25</v>
      </c>
      <c r="E13" s="33">
        <v>53631</v>
      </c>
      <c r="F13" s="33">
        <f>F12+E13</f>
        <v>259957</v>
      </c>
    </row>
    <row r="14" spans="1:7" s="32" customFormat="1" x14ac:dyDescent="0.3">
      <c r="A14" s="33"/>
      <c r="B14" s="34">
        <v>44985</v>
      </c>
      <c r="C14" s="33" t="s">
        <v>55</v>
      </c>
      <c r="D14" s="10" t="s">
        <v>25</v>
      </c>
      <c r="E14" s="33">
        <v>52681</v>
      </c>
      <c r="F14" s="33">
        <f>F13+E14</f>
        <v>312638</v>
      </c>
    </row>
    <row r="15" spans="1:7" s="32" customFormat="1" x14ac:dyDescent="0.3">
      <c r="A15" s="33"/>
      <c r="B15" s="34">
        <v>44987</v>
      </c>
      <c r="C15" s="33" t="s">
        <v>56</v>
      </c>
      <c r="D15" s="10" t="s">
        <v>25</v>
      </c>
      <c r="E15" s="33">
        <v>30839</v>
      </c>
      <c r="F15" s="33">
        <f>F14+E15</f>
        <v>343477</v>
      </c>
    </row>
    <row r="16" spans="1:7" s="32" customFormat="1" x14ac:dyDescent="0.3">
      <c r="A16" s="33"/>
      <c r="B16" s="34"/>
      <c r="C16" s="33"/>
      <c r="D16" s="10"/>
      <c r="E16" s="33"/>
      <c r="F16" s="33">
        <f>F15-100000</f>
        <v>243477</v>
      </c>
    </row>
    <row r="17" spans="1:7" s="32" customFormat="1" x14ac:dyDescent="0.3">
      <c r="A17" s="33"/>
      <c r="B17" s="34">
        <v>44991</v>
      </c>
      <c r="C17" s="33" t="s">
        <v>58</v>
      </c>
      <c r="D17" s="10" t="s">
        <v>25</v>
      </c>
      <c r="E17" s="33">
        <v>51601</v>
      </c>
      <c r="F17" s="33">
        <f>F16+E17</f>
        <v>295078</v>
      </c>
    </row>
    <row r="18" spans="1:7" s="32" customFormat="1" x14ac:dyDescent="0.3">
      <c r="A18" s="33"/>
      <c r="B18" s="34">
        <v>44995</v>
      </c>
      <c r="C18" s="33" t="s">
        <v>61</v>
      </c>
      <c r="D18" s="10" t="s">
        <v>25</v>
      </c>
      <c r="E18" s="33">
        <v>29842</v>
      </c>
      <c r="F18" s="33">
        <f>F17+E18</f>
        <v>324920</v>
      </c>
    </row>
    <row r="19" spans="1:7" s="32" customFormat="1" x14ac:dyDescent="0.3">
      <c r="A19" s="33"/>
      <c r="B19" s="34"/>
      <c r="C19" s="33"/>
      <c r="D19" s="10"/>
      <c r="E19" s="33"/>
      <c r="F19" s="33">
        <f>F18-100000</f>
        <v>224920</v>
      </c>
    </row>
    <row r="20" spans="1:7" s="32" customFormat="1" x14ac:dyDescent="0.3">
      <c r="A20" s="33"/>
      <c r="B20" s="34">
        <v>44998</v>
      </c>
      <c r="C20" s="33" t="s">
        <v>67</v>
      </c>
      <c r="D20" s="10" t="s">
        <v>25</v>
      </c>
      <c r="E20" s="33">
        <v>26621</v>
      </c>
      <c r="F20" s="35">
        <f>F19+E20</f>
        <v>251541</v>
      </c>
    </row>
    <row r="22" spans="1:7" x14ac:dyDescent="0.3">
      <c r="A22" s="10">
        <v>4</v>
      </c>
      <c r="B22" s="3">
        <v>44926</v>
      </c>
      <c r="C22" s="10" t="s">
        <v>30</v>
      </c>
      <c r="D22" s="10" t="s">
        <v>29</v>
      </c>
      <c r="E22" s="10">
        <v>10502</v>
      </c>
      <c r="F22" s="28">
        <f>E22</f>
        <v>10502</v>
      </c>
    </row>
    <row r="24" spans="1:7" ht="16.8" customHeight="1" x14ac:dyDescent="0.3">
      <c r="A24" s="10">
        <v>5</v>
      </c>
      <c r="B24" s="27">
        <v>44970</v>
      </c>
      <c r="C24" s="26" t="s">
        <v>49</v>
      </c>
      <c r="D24" s="26" t="s">
        <v>35</v>
      </c>
      <c r="E24" s="26">
        <v>33371.58</v>
      </c>
      <c r="F24" s="36">
        <f>E24</f>
        <v>33371.58</v>
      </c>
      <c r="G24" s="2">
        <f>1279.95+1279.95</f>
        <v>2559.9</v>
      </c>
    </row>
    <row r="25" spans="1:7" x14ac:dyDescent="0.3">
      <c r="G25" s="2">
        <f>F24-G24</f>
        <v>30811.68</v>
      </c>
    </row>
    <row r="26" spans="1:7" ht="14.4" x14ac:dyDescent="0.3">
      <c r="A26" s="10">
        <v>6</v>
      </c>
      <c r="B26" s="27">
        <v>44932</v>
      </c>
      <c r="C26" s="26">
        <v>2110702569</v>
      </c>
      <c r="D26" s="26" t="s">
        <v>39</v>
      </c>
      <c r="E26" s="26">
        <v>954472.53</v>
      </c>
      <c r="F26" s="30">
        <f>E26</f>
        <v>954472.53</v>
      </c>
    </row>
    <row r="28" spans="1:7" ht="14.4" x14ac:dyDescent="0.3">
      <c r="A28" s="10">
        <v>7</v>
      </c>
      <c r="B28" s="27">
        <v>44946</v>
      </c>
      <c r="C28" s="26" t="s">
        <v>41</v>
      </c>
      <c r="D28" s="26" t="s">
        <v>42</v>
      </c>
      <c r="E28" s="26">
        <v>23777</v>
      </c>
      <c r="F28" s="31">
        <f>E28</f>
        <v>23777</v>
      </c>
    </row>
    <row r="30" spans="1:7" x14ac:dyDescent="0.3">
      <c r="A30" s="10">
        <v>8</v>
      </c>
      <c r="B30" s="3">
        <v>44981</v>
      </c>
      <c r="C30" s="10" t="s">
        <v>51</v>
      </c>
      <c r="D30" s="10" t="s">
        <v>22</v>
      </c>
      <c r="E30" s="10">
        <v>16535</v>
      </c>
      <c r="F30" s="37">
        <f>E30</f>
        <v>16535</v>
      </c>
    </row>
    <row r="32" spans="1:7" x14ac:dyDescent="0.3">
      <c r="A32" s="10">
        <v>9</v>
      </c>
      <c r="B32" s="3">
        <v>44991</v>
      </c>
      <c r="C32" s="10" t="s">
        <v>59</v>
      </c>
      <c r="D32" s="10" t="s">
        <v>60</v>
      </c>
      <c r="E32" s="10">
        <v>38527</v>
      </c>
      <c r="F32" s="37">
        <f>E32</f>
        <v>38527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F23" sqref="F23"/>
    </sheetView>
  </sheetViews>
  <sheetFormatPr defaultColWidth="9.109375" defaultRowHeight="13.8" x14ac:dyDescent="0.3"/>
  <cols>
    <col min="1" max="1" width="9" style="13" bestFit="1" customWidth="1"/>
    <col min="2" max="2" width="11.5546875" style="13" bestFit="1" customWidth="1"/>
    <col min="3" max="3" width="15.44140625" style="13" bestFit="1" customWidth="1"/>
    <col min="4" max="4" width="45.88671875" style="13" customWidth="1"/>
    <col min="5" max="5" width="13.88671875" style="13" customWidth="1"/>
    <col min="6" max="6" width="19.5546875" style="13" customWidth="1"/>
    <col min="7" max="7" width="15.6640625" style="13" customWidth="1"/>
    <col min="8" max="16384" width="9.109375" style="13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7" x14ac:dyDescent="0.3">
      <c r="A2" s="10">
        <v>1</v>
      </c>
      <c r="B2" s="3">
        <v>44232</v>
      </c>
      <c r="C2" s="10" t="s">
        <v>8</v>
      </c>
      <c r="D2" s="10" t="s">
        <v>15</v>
      </c>
      <c r="E2" s="10"/>
      <c r="F2" s="10"/>
    </row>
    <row r="3" spans="1:7" x14ac:dyDescent="0.3">
      <c r="A3" s="10"/>
      <c r="B3" s="10"/>
      <c r="C3" s="10"/>
      <c r="D3" s="10"/>
      <c r="E3" s="10"/>
      <c r="F3" s="1">
        <v>123498</v>
      </c>
    </row>
    <row r="4" spans="1:7" s="14" customFormat="1" x14ac:dyDescent="0.3">
      <c r="A4" s="4"/>
      <c r="B4" s="4"/>
      <c r="C4" s="4"/>
      <c r="D4" s="4"/>
      <c r="E4" s="4"/>
      <c r="F4" s="4"/>
    </row>
    <row r="5" spans="1:7" x14ac:dyDescent="0.25">
      <c r="A5" s="7">
        <v>2</v>
      </c>
      <c r="B5" s="24">
        <v>44932</v>
      </c>
      <c r="C5" s="25" t="s">
        <v>36</v>
      </c>
      <c r="D5" s="25" t="s">
        <v>16</v>
      </c>
      <c r="E5" s="25">
        <v>1062</v>
      </c>
      <c r="F5" s="23"/>
    </row>
    <row r="6" spans="1:7" x14ac:dyDescent="0.25">
      <c r="A6" s="7"/>
      <c r="B6" s="24">
        <v>44974</v>
      </c>
      <c r="C6" s="25" t="s">
        <v>48</v>
      </c>
      <c r="D6" s="25" t="s">
        <v>16</v>
      </c>
      <c r="E6" s="25">
        <v>31713.68</v>
      </c>
      <c r="F6" s="23"/>
    </row>
    <row r="7" spans="1:7" x14ac:dyDescent="0.25">
      <c r="A7" s="7"/>
      <c r="B7" s="24">
        <v>44988</v>
      </c>
      <c r="C7" s="25" t="s">
        <v>57</v>
      </c>
      <c r="D7" s="25" t="s">
        <v>16</v>
      </c>
      <c r="E7" s="25">
        <v>68971</v>
      </c>
      <c r="F7" s="23">
        <f>E5+E6+E7</f>
        <v>101746.68</v>
      </c>
    </row>
    <row r="8" spans="1:7" x14ac:dyDescent="0.25">
      <c r="A8" s="7"/>
      <c r="B8" s="24">
        <v>44989</v>
      </c>
      <c r="C8" s="25" t="s">
        <v>62</v>
      </c>
      <c r="D8" s="25" t="s">
        <v>16</v>
      </c>
      <c r="E8" s="25">
        <v>62606.080000000002</v>
      </c>
      <c r="F8" s="23"/>
    </row>
    <row r="9" spans="1:7" x14ac:dyDescent="0.25">
      <c r="A9" s="7"/>
      <c r="B9" s="24">
        <v>44989</v>
      </c>
      <c r="C9" s="25" t="s">
        <v>63</v>
      </c>
      <c r="D9" s="25" t="s">
        <v>16</v>
      </c>
      <c r="E9" s="25">
        <v>80084.240000000005</v>
      </c>
      <c r="F9" s="23"/>
    </row>
    <row r="10" spans="1:7" x14ac:dyDescent="0.25">
      <c r="A10" s="7"/>
      <c r="B10" s="24">
        <v>44998</v>
      </c>
      <c r="C10" s="25" t="s">
        <v>64</v>
      </c>
      <c r="D10" s="25" t="s">
        <v>16</v>
      </c>
      <c r="E10" s="25">
        <v>15389.56</v>
      </c>
      <c r="F10" s="23"/>
    </row>
    <row r="11" spans="1:7" x14ac:dyDescent="0.25">
      <c r="A11" s="7"/>
      <c r="B11" s="24">
        <v>44998</v>
      </c>
      <c r="C11" s="25" t="s">
        <v>65</v>
      </c>
      <c r="D11" s="25" t="s">
        <v>16</v>
      </c>
      <c r="E11" s="25">
        <v>198913.8</v>
      </c>
      <c r="F11" s="23"/>
    </row>
    <row r="12" spans="1:7" x14ac:dyDescent="0.25">
      <c r="A12" s="7"/>
      <c r="B12" s="24">
        <v>44998</v>
      </c>
      <c r="C12" s="25" t="s">
        <v>66</v>
      </c>
      <c r="D12" s="25" t="s">
        <v>16</v>
      </c>
      <c r="E12" s="25">
        <v>116965.1</v>
      </c>
      <c r="F12" s="23">
        <f>E5+E6+E7+E8+E9+E10+E11+E12</f>
        <v>575705.46</v>
      </c>
    </row>
    <row r="14" spans="1:7" x14ac:dyDescent="0.25">
      <c r="A14" s="7">
        <v>3</v>
      </c>
      <c r="B14" s="17">
        <v>44770</v>
      </c>
      <c r="C14" s="16" t="s">
        <v>18</v>
      </c>
      <c r="D14" s="16" t="s">
        <v>19</v>
      </c>
      <c r="E14" s="18">
        <v>23800.6</v>
      </c>
      <c r="F14" s="15"/>
      <c r="G14" s="13" t="s">
        <v>37</v>
      </c>
    </row>
    <row r="15" spans="1:7" x14ac:dyDescent="0.25">
      <c r="A15" s="7"/>
      <c r="B15" s="17">
        <v>44763</v>
      </c>
      <c r="C15" s="16" t="s">
        <v>20</v>
      </c>
      <c r="D15" s="16" t="s">
        <v>19</v>
      </c>
      <c r="E15" s="18">
        <v>21251.8</v>
      </c>
      <c r="F15" s="15">
        <f>E14+E15</f>
        <v>45052.399999999994</v>
      </c>
      <c r="G15" s="13" t="s">
        <v>37</v>
      </c>
    </row>
    <row r="16" spans="1:7" x14ac:dyDescent="0.3">
      <c r="A16" s="40"/>
      <c r="B16" s="41"/>
      <c r="C16" s="41"/>
      <c r="D16" s="41"/>
      <c r="E16" s="42"/>
      <c r="F16" s="15">
        <f>F15-24800</f>
        <v>20252.399999999994</v>
      </c>
      <c r="G16" s="13">
        <v>24000</v>
      </c>
    </row>
    <row r="17" spans="1:10" x14ac:dyDescent="0.25">
      <c r="A17" s="14"/>
      <c r="B17" s="19"/>
      <c r="C17" s="20"/>
      <c r="D17" s="20"/>
      <c r="E17" s="21"/>
      <c r="F17" s="22"/>
    </row>
    <row r="18" spans="1:10" x14ac:dyDescent="0.25">
      <c r="A18" s="7">
        <v>4</v>
      </c>
      <c r="B18" s="17">
        <v>44841</v>
      </c>
      <c r="C18" s="16" t="s">
        <v>23</v>
      </c>
      <c r="D18" s="16" t="s">
        <v>24</v>
      </c>
      <c r="E18" s="18">
        <v>64917.7</v>
      </c>
      <c r="F18" s="15">
        <f>E18-50000</f>
        <v>14917.699999999997</v>
      </c>
    </row>
    <row r="19" spans="1:10" x14ac:dyDescent="0.25">
      <c r="A19" s="14"/>
      <c r="B19" s="19"/>
      <c r="C19" s="20"/>
      <c r="D19" s="20"/>
      <c r="E19" s="21"/>
      <c r="F19" s="22"/>
    </row>
    <row r="20" spans="1:10" x14ac:dyDescent="0.25">
      <c r="A20" s="7">
        <v>5</v>
      </c>
      <c r="B20" s="17">
        <v>44861</v>
      </c>
      <c r="C20" s="16" t="s">
        <v>33</v>
      </c>
      <c r="D20" s="16" t="s">
        <v>34</v>
      </c>
      <c r="E20" s="18">
        <v>2689515</v>
      </c>
      <c r="F20" s="15">
        <f>E20-2512515</f>
        <v>177000</v>
      </c>
    </row>
    <row r="21" spans="1:10" x14ac:dyDescent="0.25">
      <c r="A21" s="14"/>
      <c r="B21" s="19"/>
      <c r="C21" s="20"/>
      <c r="D21" s="20"/>
      <c r="E21" s="21"/>
      <c r="F21" s="22"/>
      <c r="J21" s="13" t="s">
        <v>38</v>
      </c>
    </row>
    <row r="22" spans="1:10" x14ac:dyDescent="0.25">
      <c r="A22" s="7">
        <v>6</v>
      </c>
      <c r="B22" s="17">
        <v>44902</v>
      </c>
      <c r="C22" s="16" t="s">
        <v>31</v>
      </c>
      <c r="D22" s="16" t="s">
        <v>32</v>
      </c>
      <c r="E22" s="18">
        <v>2021558.3</v>
      </c>
      <c r="F22" s="15">
        <f>E22-175496-500000-800000</f>
        <v>546062.30000000005</v>
      </c>
    </row>
    <row r="23" spans="1:10" x14ac:dyDescent="0.25">
      <c r="A23" s="14"/>
      <c r="B23" s="19"/>
      <c r="C23" s="20"/>
      <c r="D23" s="20"/>
      <c r="E23" s="21"/>
      <c r="F23" s="22"/>
    </row>
    <row r="24" spans="1:10" x14ac:dyDescent="0.25">
      <c r="A24" s="7">
        <v>7</v>
      </c>
      <c r="B24" s="17">
        <v>44905</v>
      </c>
      <c r="C24" s="16" t="s">
        <v>27</v>
      </c>
      <c r="D24" s="16" t="s">
        <v>28</v>
      </c>
      <c r="E24" s="18">
        <v>21122</v>
      </c>
      <c r="F24" s="15">
        <f>E24</f>
        <v>21122</v>
      </c>
      <c r="G24" s="13" t="s">
        <v>37</v>
      </c>
    </row>
    <row r="25" spans="1:10" x14ac:dyDescent="0.25">
      <c r="A25" s="14"/>
      <c r="B25" s="19"/>
      <c r="C25" s="20"/>
      <c r="D25" s="20"/>
      <c r="E25" s="21"/>
      <c r="F25" s="22"/>
    </row>
    <row r="26" spans="1:10" x14ac:dyDescent="0.25">
      <c r="A26" s="7">
        <v>8</v>
      </c>
      <c r="B26" s="17">
        <v>44984</v>
      </c>
      <c r="C26" s="16" t="s">
        <v>53</v>
      </c>
      <c r="D26" s="16" t="s">
        <v>54</v>
      </c>
      <c r="E26" s="18">
        <v>414180</v>
      </c>
      <c r="F26" s="15">
        <f>E26</f>
        <v>414180</v>
      </c>
    </row>
    <row r="27" spans="1:10" x14ac:dyDescent="0.25">
      <c r="A27" s="14"/>
      <c r="B27" s="19"/>
      <c r="C27" s="20"/>
      <c r="D27" s="20"/>
      <c r="E27" s="21"/>
      <c r="F27" s="22"/>
    </row>
    <row r="28" spans="1:10" x14ac:dyDescent="0.25">
      <c r="A28" s="7">
        <v>9</v>
      </c>
      <c r="B28" s="17"/>
      <c r="C28" s="16"/>
      <c r="D28" s="16" t="s">
        <v>40</v>
      </c>
      <c r="E28" s="18">
        <v>2146998.2000000002</v>
      </c>
      <c r="F28" s="15"/>
    </row>
    <row r="29" spans="1:10" x14ac:dyDescent="0.25">
      <c r="A29" s="14"/>
      <c r="B29" s="19"/>
      <c r="C29" s="20"/>
      <c r="D29" s="20"/>
      <c r="E29" s="21"/>
      <c r="F29" s="22"/>
    </row>
    <row r="30" spans="1:10" ht="27.6" x14ac:dyDescent="0.3">
      <c r="A30" s="6" t="s">
        <v>0</v>
      </c>
      <c r="B30" s="6" t="s">
        <v>1</v>
      </c>
      <c r="C30" s="6" t="s">
        <v>2</v>
      </c>
      <c r="D30" s="6" t="s">
        <v>4</v>
      </c>
      <c r="E30" s="6" t="s">
        <v>12</v>
      </c>
      <c r="F30" s="6" t="s">
        <v>6</v>
      </c>
      <c r="G30" s="6" t="s">
        <v>5</v>
      </c>
    </row>
    <row r="31" spans="1:10" x14ac:dyDescent="0.3">
      <c r="A31" s="7">
        <v>1</v>
      </c>
      <c r="B31" s="8">
        <v>44573</v>
      </c>
      <c r="C31" s="9" t="s">
        <v>14</v>
      </c>
      <c r="D31" s="7" t="s">
        <v>11</v>
      </c>
      <c r="E31" s="7">
        <v>20000</v>
      </c>
      <c r="F31" s="7">
        <v>29641.599999999999</v>
      </c>
      <c r="G31" s="7"/>
    </row>
    <row r="32" spans="1:10" x14ac:dyDescent="0.3">
      <c r="A32" s="7">
        <v>2</v>
      </c>
      <c r="B32" s="8">
        <v>44573</v>
      </c>
      <c r="C32" s="9" t="s">
        <v>13</v>
      </c>
      <c r="D32" s="7" t="s">
        <v>11</v>
      </c>
      <c r="E32" s="7">
        <v>10000</v>
      </c>
      <c r="F32" s="7">
        <v>52362.5</v>
      </c>
      <c r="G32" s="7"/>
    </row>
    <row r="33" spans="1:7" x14ac:dyDescent="0.3">
      <c r="A33" s="7"/>
      <c r="B33" s="8">
        <v>44954</v>
      </c>
      <c r="C33" s="7"/>
      <c r="D33" s="7"/>
      <c r="E33" s="7">
        <v>20000</v>
      </c>
      <c r="F33" s="7"/>
      <c r="G33" s="7">
        <f>F32+F31-E31-E32-E33</f>
        <v>32004.100000000006</v>
      </c>
    </row>
  </sheetData>
  <mergeCells count="1">
    <mergeCell ref="A16:E16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2023-03-20T06:31:26Z</dcterms:modified>
</cp:coreProperties>
</file>