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0" activeTab="35"/>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36" l="1"/>
  <c r="K22" i="36"/>
  <c r="K21" i="36"/>
  <c r="E28" i="36"/>
  <c r="E27" i="36"/>
  <c r="E26" i="36"/>
  <c r="E25" i="36"/>
  <c r="E24" i="36"/>
  <c r="E23" i="36"/>
  <c r="E22" i="36"/>
  <c r="E21" i="36"/>
  <c r="E29" i="36" s="1"/>
  <c r="H3" i="36"/>
  <c r="H2" i="36"/>
  <c r="E9" i="36"/>
  <c r="E8" i="36"/>
  <c r="E7" i="36"/>
  <c r="E6" i="36"/>
  <c r="E5" i="36"/>
  <c r="E4" i="36"/>
  <c r="E3" i="36"/>
  <c r="E2" i="36"/>
  <c r="E35" i="35" l="1"/>
  <c r="J28" i="35"/>
  <c r="J16" i="35"/>
  <c r="E4" i="35" l="1"/>
  <c r="E5" i="35"/>
  <c r="E6" i="35"/>
  <c r="E7" i="35"/>
  <c r="E8" i="35"/>
  <c r="E17" i="35"/>
  <c r="E18" i="35"/>
  <c r="E19" i="35"/>
  <c r="E20" i="35"/>
  <c r="E21" i="35"/>
  <c r="E22" i="35"/>
  <c r="E29" i="35"/>
  <c r="E30" i="35"/>
  <c r="E31" i="35"/>
  <c r="E32" i="35"/>
  <c r="E33" i="35"/>
  <c r="E34" i="35"/>
  <c r="E28" i="35"/>
  <c r="H29" i="35"/>
  <c r="H30" i="35"/>
  <c r="G31" i="35"/>
  <c r="G32" i="35"/>
  <c r="G33" i="35"/>
  <c r="G34" i="35"/>
  <c r="H28" i="35"/>
  <c r="E16" i="35"/>
  <c r="H17" i="35"/>
  <c r="H18" i="35"/>
  <c r="H19" i="35"/>
  <c r="H20" i="35"/>
  <c r="H21" i="35"/>
  <c r="G22" i="35"/>
  <c r="H16" i="35"/>
  <c r="E23" i="35" l="1"/>
  <c r="H7" i="35"/>
  <c r="H6" i="35"/>
  <c r="H5" i="35"/>
  <c r="H4" i="35"/>
  <c r="H3" i="35"/>
  <c r="E3" i="35"/>
  <c r="E9" i="35" s="1"/>
  <c r="J24" i="34" l="1"/>
  <c r="H24" i="34"/>
  <c r="H23" i="34"/>
  <c r="E29" i="34"/>
  <c r="E28" i="34"/>
  <c r="E27" i="34"/>
  <c r="E26" i="34"/>
  <c r="E25" i="34"/>
  <c r="E30" i="34" s="1"/>
  <c r="E24" i="34"/>
  <c r="E23" i="34"/>
  <c r="I3" i="34"/>
  <c r="I2" i="34" l="1"/>
  <c r="E9" i="34"/>
  <c r="E8" i="34"/>
  <c r="E7" i="34"/>
  <c r="E6" i="34"/>
  <c r="E5" i="34"/>
  <c r="E4" i="34"/>
  <c r="E3" i="34"/>
  <c r="E2" i="34"/>
  <c r="E10" i="34" l="1"/>
  <c r="E6" i="33"/>
  <c r="E5" i="33"/>
  <c r="E4" i="33"/>
  <c r="E3" i="33"/>
  <c r="E2" i="33"/>
  <c r="I28" i="32" l="1"/>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11" i="32" s="1"/>
  <c r="E35" i="32" l="1"/>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11" i="26"/>
  <c r="E37" i="26"/>
  <c r="E35" i="26" l="1"/>
  <c r="I49" i="26"/>
  <c r="G30" i="26"/>
  <c r="G29" i="26"/>
  <c r="J20" i="26"/>
  <c r="G5" i="26"/>
  <c r="E9" i="26"/>
  <c r="E36" i="26"/>
  <c r="E34" i="26"/>
  <c r="E33" i="26"/>
  <c r="E32" i="26"/>
  <c r="E31" i="26"/>
  <c r="E30" i="26"/>
  <c r="E29" i="26"/>
  <c r="G4" i="26"/>
  <c r="G3" i="26"/>
  <c r="E10" i="26"/>
  <c r="E8" i="26"/>
  <c r="E7" i="26"/>
  <c r="E6" i="26"/>
  <c r="E5" i="26"/>
  <c r="E4" i="26"/>
  <c r="E3" i="26"/>
  <c r="G23" i="25" l="1"/>
  <c r="G24" i="25"/>
  <c r="G25" i="25"/>
  <c r="G26" i="25"/>
  <c r="G22" i="25"/>
  <c r="D17" i="25"/>
  <c r="D16" i="25"/>
  <c r="D15" i="25"/>
  <c r="G7" i="25"/>
  <c r="G2" i="25"/>
  <c r="G27" i="25" l="1"/>
  <c r="G3" i="25"/>
  <c r="G4" i="25"/>
  <c r="G5" i="25"/>
  <c r="G6" i="25"/>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<sst xmlns="http://schemas.openxmlformats.org/spreadsheetml/2006/main" count="1731" uniqueCount="583">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</sst>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257">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79" t="s">
        <v>2</v>
      </c>
      <c r="B18" s="180"/>
      <c r="C18" s="180"/>
      <c r="D18" s="181"/>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79" t="s">
        <v>2</v>
      </c>
      <c r="B27" s="180"/>
      <c r="C27" s="180"/>
      <c r="D27" s="181"/>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94" t="s">
        <v>87</v>
      </c>
      <c r="B8" s="195"/>
      <c r="C8" s="195"/>
      <c r="D8" s="196"/>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03" t="s">
        <v>166</v>
      </c>
      <c r="B19" s="203"/>
      <c r="C19" s="203"/>
      <c r="D19" s="203"/>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94" t="s">
        <v>87</v>
      </c>
      <c r="B8" s="195"/>
      <c r="C8" s="195"/>
      <c r="D8" s="196"/>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97" t="s">
        <v>170</v>
      </c>
      <c r="B19" s="198"/>
      <c r="C19" s="198"/>
      <c r="D19" s="198"/>
      <c r="E19" s="199"/>
    </row>
    <row r="20" spans="1:5">
      <c r="A20" s="200"/>
      <c r="B20" s="201"/>
      <c r="C20" s="201"/>
      <c r="D20" s="201"/>
      <c r="E20" s="202"/>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94" t="s">
        <v>87</v>
      </c>
      <c r="B11" s="195"/>
      <c r="C11" s="195"/>
      <c r="D11" s="196"/>
      <c r="E11" s="25">
        <f>SUM(E3:E10)</f>
        <v>48140</v>
      </c>
    </row>
    <row r="13" spans="1:9">
      <c r="A13" s="206" t="s">
        <v>179</v>
      </c>
      <c r="B13" s="206"/>
      <c r="C13" s="206"/>
      <c r="D13" s="206"/>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94" t="s">
        <v>87</v>
      </c>
      <c r="B30" s="195"/>
      <c r="C30" s="195"/>
      <c r="D30" s="196"/>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04" t="s">
        <v>87</v>
      </c>
      <c r="B41" s="205"/>
      <c r="C41" s="205"/>
      <c r="D41" s="205"/>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94" t="s">
        <v>87</v>
      </c>
      <c r="B11" s="195"/>
      <c r="C11" s="195"/>
      <c r="D11" s="196"/>
      <c r="E11" s="25">
        <f>SUM(E3:E10)</f>
        <v>19630</v>
      </c>
    </row>
    <row r="13" spans="1:7">
      <c r="A13" s="207" t="s">
        <v>191</v>
      </c>
      <c r="B13" s="207"/>
      <c r="C13" s="207"/>
      <c r="D13" s="207"/>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94" t="s">
        <v>87</v>
      </c>
      <c r="B28" s="195"/>
      <c r="C28" s="195"/>
      <c r="D28" s="196"/>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9"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94" t="s">
        <v>87</v>
      </c>
      <c r="B7" s="195"/>
      <c r="C7" s="195"/>
      <c r="D7" s="196"/>
      <c r="E7" s="25">
        <f>SUM(E3:E6)</f>
        <v>27490</v>
      </c>
    </row>
    <row r="8" spans="1:8">
      <c r="A8" s="194" t="s">
        <v>88</v>
      </c>
      <c r="B8" s="195"/>
      <c r="C8" s="195"/>
      <c r="D8" s="196"/>
      <c r="E8" s="25">
        <f>E7*9%</f>
        <v>2474.1</v>
      </c>
    </row>
    <row r="9" spans="1:8">
      <c r="A9" s="194" t="s">
        <v>88</v>
      </c>
      <c r="B9" s="195"/>
      <c r="C9" s="195"/>
      <c r="D9" s="196"/>
      <c r="E9" s="25">
        <f>E7*9%</f>
        <v>2474.1</v>
      </c>
    </row>
    <row r="10" spans="1:8">
      <c r="A10" s="194" t="s">
        <v>89</v>
      </c>
      <c r="B10" s="195"/>
      <c r="C10" s="195"/>
      <c r="D10" s="196"/>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94" t="s">
        <v>87</v>
      </c>
      <c r="B17" s="195"/>
      <c r="C17" s="195"/>
      <c r="D17" s="196"/>
      <c r="E17" s="25">
        <f>SUM(E14:E16)</f>
        <v>39000</v>
      </c>
    </row>
    <row r="18" spans="1:5">
      <c r="A18" s="194" t="s">
        <v>88</v>
      </c>
      <c r="B18" s="195"/>
      <c r="C18" s="195"/>
      <c r="D18" s="196"/>
      <c r="E18" s="25">
        <f>E17*9%</f>
        <v>3510</v>
      </c>
    </row>
    <row r="19" spans="1:5">
      <c r="A19" s="194" t="s">
        <v>88</v>
      </c>
      <c r="B19" s="195"/>
      <c r="C19" s="195"/>
      <c r="D19" s="196"/>
      <c r="E19" s="25">
        <f>E17*9%</f>
        <v>3510</v>
      </c>
    </row>
    <row r="20" spans="1:5">
      <c r="A20" s="194" t="s">
        <v>89</v>
      </c>
      <c r="B20" s="195"/>
      <c r="C20" s="195"/>
      <c r="D20" s="196"/>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94" t="s">
        <v>87</v>
      </c>
      <c r="B27" s="195"/>
      <c r="C27" s="195"/>
      <c r="D27" s="196"/>
      <c r="E27" s="25">
        <f>SUM(E24:E26)</f>
        <v>83600</v>
      </c>
    </row>
    <row r="28" spans="1:5">
      <c r="A28" s="194" t="s">
        <v>88</v>
      </c>
      <c r="B28" s="195"/>
      <c r="C28" s="195"/>
      <c r="D28" s="196"/>
      <c r="E28" s="25">
        <f>E27*9%</f>
        <v>7524</v>
      </c>
    </row>
    <row r="29" spans="1:5">
      <c r="A29" s="194" t="s">
        <v>88</v>
      </c>
      <c r="B29" s="195"/>
      <c r="C29" s="195"/>
      <c r="D29" s="196"/>
      <c r="E29" s="25">
        <f>E27*9%</f>
        <v>7524</v>
      </c>
    </row>
    <row r="30" spans="1:5">
      <c r="A30" s="194" t="s">
        <v>89</v>
      </c>
      <c r="B30" s="195"/>
      <c r="C30" s="195"/>
      <c r="D30" s="196"/>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76"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79" t="s">
        <v>2</v>
      </c>
      <c r="B10" s="180"/>
      <c r="C10" s="180"/>
      <c r="D10" s="181"/>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79" t="s">
        <v>2</v>
      </c>
      <c r="B21" s="180"/>
      <c r="C21" s="180"/>
      <c r="D21" s="181"/>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79" t="s">
        <v>2</v>
      </c>
      <c r="B38" s="180"/>
      <c r="C38" s="180"/>
      <c r="D38" s="181"/>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230" t="s">
        <v>2</v>
      </c>
      <c r="B59" s="231"/>
      <c r="C59" s="231"/>
      <c r="D59" s="232"/>
      <c r="E59" s="56">
        <f>SUM(E50:E58)</f>
        <v>137500</v>
      </c>
    </row>
    <row r="61" spans="1:5">
      <c r="A61" s="106" t="s">
        <v>364</v>
      </c>
    </row>
    <row r="63" spans="1:5" ht="14.4" customHeight="1">
      <c r="A63" s="233" t="s">
        <v>240</v>
      </c>
      <c r="B63" s="233"/>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79" t="s">
        <v>87</v>
      </c>
      <c r="B79" s="180"/>
      <c r="C79" s="180"/>
      <c r="D79" s="181"/>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79" t="s">
        <v>87</v>
      </c>
      <c r="B99" s="180"/>
      <c r="C99" s="180"/>
      <c r="D99" s="180"/>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229" t="s">
        <v>359</v>
      </c>
      <c r="C116" s="229"/>
      <c r="D116" s="71">
        <v>1</v>
      </c>
      <c r="E116" s="216">
        <v>9000</v>
      </c>
      <c r="F116" s="217"/>
      <c r="G116" s="90">
        <f>D116*E116</f>
        <v>9000</v>
      </c>
    </row>
    <row r="117" spans="1:8">
      <c r="A117" s="179" t="s">
        <v>87</v>
      </c>
      <c r="B117" s="180"/>
      <c r="C117" s="180"/>
      <c r="D117" s="180"/>
      <c r="E117" s="180"/>
      <c r="F117" s="181"/>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229" t="s">
        <v>359</v>
      </c>
      <c r="C124" s="229"/>
      <c r="D124" s="71">
        <v>1</v>
      </c>
      <c r="E124" s="188">
        <v>9000</v>
      </c>
      <c r="F124" s="188"/>
      <c r="G124" s="94">
        <f>D124*E124</f>
        <v>9000</v>
      </c>
    </row>
    <row r="125" spans="1:8">
      <c r="A125" s="226" t="s">
        <v>87</v>
      </c>
      <c r="B125" s="227"/>
      <c r="C125" s="227"/>
      <c r="D125" s="227"/>
      <c r="E125" s="227"/>
      <c r="F125" s="228"/>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214" t="s">
        <v>358</v>
      </c>
      <c r="C134" s="215"/>
      <c r="D134" s="71">
        <v>1</v>
      </c>
      <c r="E134" s="216">
        <v>12000</v>
      </c>
      <c r="F134" s="217"/>
      <c r="G134" s="90">
        <f t="shared" si="8"/>
        <v>12000</v>
      </c>
    </row>
    <row r="135" spans="1:8">
      <c r="A135" s="226" t="s">
        <v>87</v>
      </c>
      <c r="B135" s="227"/>
      <c r="C135" s="227"/>
      <c r="D135" s="227"/>
      <c r="E135" s="227"/>
      <c r="F135" s="228"/>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214" t="s">
        <v>358</v>
      </c>
      <c r="C142" s="215"/>
      <c r="D142" s="71">
        <v>1</v>
      </c>
      <c r="E142" s="216">
        <v>12000</v>
      </c>
      <c r="F142" s="217"/>
      <c r="G142" s="94">
        <f>D142*E142</f>
        <v>12000</v>
      </c>
    </row>
    <row r="143" spans="1:8">
      <c r="A143" s="226" t="s">
        <v>87</v>
      </c>
      <c r="B143" s="227"/>
      <c r="C143" s="227"/>
      <c r="D143" s="227"/>
      <c r="E143" s="227"/>
      <c r="F143" s="228"/>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218" t="s">
        <v>358</v>
      </c>
      <c r="C150" s="219"/>
      <c r="D150" s="112">
        <v>1</v>
      </c>
      <c r="E150" s="220">
        <v>12000</v>
      </c>
      <c r="F150" s="221"/>
      <c r="G150" s="94">
        <f>D150*E150</f>
        <v>12000</v>
      </c>
    </row>
    <row r="151" spans="1:7">
      <c r="A151" s="223" t="s">
        <v>87</v>
      </c>
      <c r="B151" s="223"/>
      <c r="C151" s="223"/>
      <c r="D151" s="223"/>
      <c r="E151" s="223"/>
      <c r="F151" s="223"/>
      <c r="G151" s="91">
        <f>SUM(G147:G150)</f>
        <v>44560</v>
      </c>
    </row>
    <row r="154" spans="1:7" ht="15" customHeight="1">
      <c r="A154" s="222" t="s">
        <v>262</v>
      </c>
      <c r="B154" s="222"/>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224" t="s">
        <v>265</v>
      </c>
      <c r="B159" s="225"/>
      <c r="C159" s="225"/>
      <c r="D159" s="225"/>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223" t="s">
        <v>2</v>
      </c>
      <c r="B163" s="223"/>
      <c r="C163" s="223"/>
      <c r="D163" s="223"/>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79" t="s">
        <v>87</v>
      </c>
      <c r="B241" s="180"/>
      <c r="C241" s="180"/>
      <c r="D241" s="181"/>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79" t="s">
        <v>87</v>
      </c>
      <c r="B254" s="180"/>
      <c r="C254" s="180"/>
      <c r="D254" s="181"/>
      <c r="E254" s="91">
        <f>SUM(E249:E253)</f>
        <v>313600</v>
      </c>
    </row>
    <row r="255" spans="1:17" s="10" customFormat="1"/>
    <row r="256" spans="1:17" s="10" customFormat="1"/>
    <row r="257" spans="1:6" ht="13.2" customHeight="1">
      <c r="A257" s="208" t="s">
        <v>378</v>
      </c>
      <c r="B257" s="209"/>
      <c r="C257" s="209"/>
      <c r="D257" s="209"/>
      <c r="E257" s="209"/>
      <c r="F257" s="210"/>
    </row>
    <row r="258" spans="1:6" ht="409.2" customHeight="1">
      <c r="A258" s="211"/>
      <c r="B258" s="212"/>
      <c r="C258" s="212"/>
      <c r="D258" s="212"/>
      <c r="E258" s="212"/>
      <c r="F258" s="213"/>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79" t="s">
        <v>87</v>
      </c>
      <c r="B12" s="180"/>
      <c r="C12" s="180"/>
      <c r="D12" s="181"/>
      <c r="E12" s="58">
        <f>SUM(E4:E11)</f>
        <v>86400</v>
      </c>
    </row>
    <row r="13" spans="1:7">
      <c r="A13" s="75"/>
      <c r="B13" s="75"/>
      <c r="C13" s="75"/>
      <c r="D13" s="75"/>
      <c r="E13" s="75"/>
    </row>
    <row r="14" spans="1:7" ht="14.4" customHeight="1">
      <c r="A14" s="223" t="s">
        <v>260</v>
      </c>
      <c r="B14" s="223"/>
      <c r="C14" s="223"/>
      <c r="D14" s="223"/>
      <c r="E14" s="223"/>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79" t="s">
        <v>87</v>
      </c>
      <c r="B39" s="180"/>
      <c r="C39" s="180"/>
      <c r="D39" s="181"/>
      <c r="E39" s="58">
        <f>SUM(E30:E38)</f>
        <v>49015</v>
      </c>
    </row>
    <row r="41" spans="1:5">
      <c r="A41" s="223" t="s">
        <v>260</v>
      </c>
      <c r="B41" s="223"/>
      <c r="C41" s="223"/>
      <c r="D41" s="223"/>
      <c r="E41" s="223"/>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234" t="s">
        <v>87</v>
      </c>
      <c r="B70" s="235"/>
      <c r="C70" s="235"/>
      <c r="D70" s="236"/>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B26" sqref="B26"/>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79" t="s">
        <v>87</v>
      </c>
      <c r="B11" s="180"/>
      <c r="C11" s="180"/>
      <c r="D11" s="181"/>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79" t="s">
        <v>87</v>
      </c>
      <c r="B33" s="180"/>
      <c r="C33" s="180"/>
      <c r="D33" s="181"/>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79" t="s">
        <v>87</v>
      </c>
      <c r="B6" s="180"/>
      <c r="C6" s="180"/>
      <c r="D6" s="181"/>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86" t="s">
        <v>27</v>
      </c>
      <c r="C1" s="186"/>
      <c r="D1" s="186"/>
      <c r="E1" s="186"/>
      <c r="F1" s="186"/>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85" t="s">
        <v>35</v>
      </c>
      <c r="B7" s="8" t="s">
        <v>75</v>
      </c>
      <c r="C7" s="187">
        <v>2</v>
      </c>
      <c r="D7" s="185" t="s">
        <v>34</v>
      </c>
      <c r="E7" s="188">
        <v>567000</v>
      </c>
      <c r="F7" s="188">
        <f>E7*C7</f>
        <v>1134000</v>
      </c>
    </row>
    <row r="8" spans="1:6">
      <c r="A8" s="185"/>
      <c r="B8" s="12" t="s">
        <v>36</v>
      </c>
      <c r="C8" s="187"/>
      <c r="D8" s="185"/>
      <c r="E8" s="188"/>
      <c r="F8" s="188"/>
    </row>
    <row r="9" spans="1:6" ht="15" customHeight="1">
      <c r="A9" s="185"/>
      <c r="B9" s="12" t="s">
        <v>37</v>
      </c>
      <c r="C9" s="187"/>
      <c r="D9" s="185"/>
      <c r="E9" s="188"/>
      <c r="F9" s="188"/>
    </row>
    <row r="10" spans="1:6" ht="15" customHeight="1">
      <c r="A10" s="185"/>
      <c r="B10" s="12" t="s">
        <v>38</v>
      </c>
      <c r="C10" s="187"/>
      <c r="D10" s="185"/>
      <c r="E10" s="188"/>
      <c r="F10" s="188"/>
    </row>
    <row r="11" spans="1:6">
      <c r="A11" s="185"/>
      <c r="B11" s="12" t="s">
        <v>39</v>
      </c>
      <c r="C11" s="187"/>
      <c r="D11" s="185"/>
      <c r="E11" s="188"/>
      <c r="F11" s="188"/>
    </row>
    <row r="12" spans="1:6" ht="15" customHeight="1">
      <c r="A12" s="185"/>
      <c r="B12" s="12" t="s">
        <v>40</v>
      </c>
      <c r="C12" s="187"/>
      <c r="D12" s="185"/>
      <c r="E12" s="188"/>
      <c r="F12" s="188"/>
    </row>
    <row r="13" spans="1:6">
      <c r="A13" s="185"/>
      <c r="B13" s="12" t="s">
        <v>41</v>
      </c>
      <c r="C13" s="187"/>
      <c r="D13" s="185"/>
      <c r="E13" s="188"/>
      <c r="F13" s="188"/>
    </row>
    <row r="14" spans="1:6" ht="15" customHeight="1">
      <c r="A14" s="185"/>
      <c r="B14" s="12" t="s">
        <v>42</v>
      </c>
      <c r="C14" s="187"/>
      <c r="D14" s="185"/>
      <c r="E14" s="188"/>
      <c r="F14" s="188"/>
    </row>
    <row r="15" spans="1:6" ht="15" customHeight="1">
      <c r="A15" s="185"/>
      <c r="B15" s="12" t="s">
        <v>43</v>
      </c>
      <c r="C15" s="187"/>
      <c r="D15" s="185"/>
      <c r="E15" s="188"/>
      <c r="F15" s="188"/>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82" t="s">
        <v>46</v>
      </c>
      <c r="C19" s="183"/>
      <c r="D19" s="183"/>
      <c r="E19" s="183"/>
      <c r="F19" s="184"/>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85" t="s">
        <v>35</v>
      </c>
      <c r="B24" s="8" t="s">
        <v>77</v>
      </c>
      <c r="C24" s="8"/>
      <c r="D24" s="8"/>
      <c r="E24" s="2"/>
      <c r="F24" s="2"/>
    </row>
    <row r="25" spans="1:6">
      <c r="A25" s="185"/>
      <c r="B25" s="12" t="s">
        <v>49</v>
      </c>
      <c r="C25" s="14">
        <v>100</v>
      </c>
      <c r="D25" s="12" t="s">
        <v>50</v>
      </c>
      <c r="E25" s="2">
        <v>130</v>
      </c>
      <c r="F25" s="2">
        <f t="shared" ref="F25:F27" si="0">E25*C25</f>
        <v>13000</v>
      </c>
    </row>
    <row r="26" spans="1:6">
      <c r="A26" s="185"/>
      <c r="B26" s="12" t="s">
        <v>51</v>
      </c>
      <c r="C26" s="14">
        <v>320</v>
      </c>
      <c r="D26" s="12" t="s">
        <v>50</v>
      </c>
      <c r="E26" s="2">
        <v>180</v>
      </c>
      <c r="F26" s="2">
        <f t="shared" si="0"/>
        <v>57600</v>
      </c>
    </row>
    <row r="27" spans="1:6">
      <c r="A27" s="185"/>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82" t="s">
        <v>53</v>
      </c>
      <c r="C30" s="183"/>
      <c r="D30" s="183"/>
      <c r="E30" s="183"/>
      <c r="F30" s="184"/>
    </row>
    <row r="31" spans="1:6" s="32" customFormat="1" ht="26.4">
      <c r="A31" s="3" t="s">
        <v>0</v>
      </c>
      <c r="B31" s="3" t="s">
        <v>1</v>
      </c>
      <c r="C31" s="3" t="s">
        <v>20</v>
      </c>
      <c r="D31" s="3" t="s">
        <v>94</v>
      </c>
      <c r="E31" s="3" t="s">
        <v>19</v>
      </c>
      <c r="F31" s="3" t="s">
        <v>2</v>
      </c>
    </row>
    <row r="32" spans="1:6" ht="66">
      <c r="A32" s="185" t="s">
        <v>28</v>
      </c>
      <c r="B32" s="8" t="s">
        <v>78</v>
      </c>
      <c r="C32" s="8"/>
      <c r="D32" s="8"/>
      <c r="E32" s="2"/>
      <c r="F32" s="2"/>
    </row>
    <row r="33" spans="1:9">
      <c r="A33" s="185"/>
      <c r="B33" s="12" t="s">
        <v>54</v>
      </c>
      <c r="C33" s="14">
        <v>1</v>
      </c>
      <c r="D33" s="12" t="s">
        <v>31</v>
      </c>
      <c r="E33" s="2"/>
      <c r="F33" s="2"/>
    </row>
    <row r="34" spans="1:9">
      <c r="A34" s="185"/>
      <c r="B34" s="12" t="s">
        <v>55</v>
      </c>
      <c r="C34" s="14">
        <v>1</v>
      </c>
      <c r="D34" s="12" t="s">
        <v>31</v>
      </c>
      <c r="E34" s="2"/>
      <c r="F34" s="2"/>
    </row>
    <row r="35" spans="1:9">
      <c r="A35" s="185"/>
      <c r="B35" s="12" t="s">
        <v>56</v>
      </c>
      <c r="C35" s="14">
        <v>2</v>
      </c>
      <c r="D35" s="12" t="s">
        <v>31</v>
      </c>
      <c r="E35" s="2"/>
      <c r="F35" s="2"/>
    </row>
    <row r="36" spans="1:9">
      <c r="A36" s="185"/>
      <c r="B36" s="12" t="s">
        <v>57</v>
      </c>
      <c r="C36" s="14">
        <v>6</v>
      </c>
      <c r="D36" s="12" t="s">
        <v>31</v>
      </c>
      <c r="E36" s="2"/>
      <c r="F36" s="2"/>
    </row>
    <row r="37" spans="1:9" ht="39.6">
      <c r="A37" s="185" t="s">
        <v>30</v>
      </c>
      <c r="B37" s="12" t="s">
        <v>58</v>
      </c>
      <c r="C37" s="8"/>
      <c r="D37" s="8"/>
      <c r="E37" s="2"/>
      <c r="F37" s="2"/>
    </row>
    <row r="38" spans="1:9">
      <c r="A38" s="185"/>
      <c r="B38" s="12" t="s">
        <v>59</v>
      </c>
      <c r="C38" s="14">
        <v>1</v>
      </c>
      <c r="D38" s="12" t="s">
        <v>31</v>
      </c>
      <c r="E38" s="2">
        <v>90000</v>
      </c>
      <c r="F38" s="2">
        <f t="shared" ref="F38:F42" si="1">E38*C38</f>
        <v>90000</v>
      </c>
    </row>
    <row r="39" spans="1:9">
      <c r="A39" s="185"/>
      <c r="B39" s="12" t="s">
        <v>60</v>
      </c>
      <c r="C39" s="14">
        <v>8</v>
      </c>
      <c r="D39" s="12" t="s">
        <v>31</v>
      </c>
      <c r="E39" s="2">
        <v>15000</v>
      </c>
      <c r="F39" s="2">
        <f t="shared" si="1"/>
        <v>120000</v>
      </c>
    </row>
    <row r="40" spans="1:9">
      <c r="A40" s="185"/>
      <c r="B40" s="12" t="s">
        <v>61</v>
      </c>
      <c r="C40" s="14">
        <v>3</v>
      </c>
      <c r="D40" s="12" t="s">
        <v>31</v>
      </c>
      <c r="E40" s="2">
        <v>50000</v>
      </c>
      <c r="F40" s="2">
        <f t="shared" si="1"/>
        <v>150000</v>
      </c>
    </row>
    <row r="41" spans="1:9">
      <c r="A41" s="185"/>
      <c r="B41" s="12" t="s">
        <v>62</v>
      </c>
      <c r="C41" s="14">
        <v>1</v>
      </c>
      <c r="D41" s="12" t="s">
        <v>31</v>
      </c>
      <c r="E41" s="2">
        <v>11000</v>
      </c>
      <c r="F41" s="2">
        <f t="shared" si="1"/>
        <v>11000</v>
      </c>
    </row>
    <row r="42" spans="1:9">
      <c r="A42" s="185"/>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82" t="s">
        <v>115</v>
      </c>
      <c r="C45" s="183"/>
      <c r="D45" s="183"/>
      <c r="E45" s="183"/>
      <c r="F45" s="184"/>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91" t="s">
        <v>2</v>
      </c>
      <c r="B57" s="192"/>
      <c r="C57" s="192"/>
      <c r="D57" s="192"/>
      <c r="E57" s="193"/>
      <c r="F57" s="26">
        <f>F3+F4+F5+F6+F7+F16+F21+F22+F23+F24+F25+F26+F27+F32+F33+F34+F35+F36+F37+F38+F39+F40+F41+F42+F47+F48+F49+F50+F51+F52+F53+F54+F55+F56</f>
        <v>4890900</v>
      </c>
    </row>
    <row r="58" spans="1:9">
      <c r="A58" s="4"/>
      <c r="B58" s="4"/>
      <c r="C58" s="4"/>
      <c r="D58" s="4"/>
      <c r="E58" s="4"/>
      <c r="F58" s="4"/>
    </row>
    <row r="59" spans="1:9" ht="39.6">
      <c r="A59" s="4" t="s">
        <v>64</v>
      </c>
      <c r="B59" s="189" t="s">
        <v>65</v>
      </c>
      <c r="C59" s="189"/>
      <c r="D59" s="189"/>
      <c r="E59" s="189"/>
      <c r="F59" s="189"/>
    </row>
    <row r="60" spans="1:9" ht="39.6">
      <c r="A60" s="4" t="s">
        <v>66</v>
      </c>
      <c r="B60" s="30" t="s">
        <v>67</v>
      </c>
      <c r="C60" s="4"/>
      <c r="D60" s="4"/>
      <c r="E60" s="4"/>
      <c r="F60" s="4"/>
    </row>
    <row r="61" spans="1:9" ht="33" customHeight="1">
      <c r="A61" s="18" t="s">
        <v>68</v>
      </c>
      <c r="B61" s="190" t="s">
        <v>69</v>
      </c>
      <c r="C61" s="190"/>
      <c r="D61" s="190"/>
      <c r="E61" s="190"/>
      <c r="F61" s="190"/>
      <c r="G61" s="11"/>
    </row>
    <row r="62" spans="1:9" ht="28.5" customHeight="1">
      <c r="A62" s="18" t="s">
        <v>68</v>
      </c>
      <c r="B62" s="18" t="s">
        <v>70</v>
      </c>
      <c r="C62" s="18"/>
      <c r="D62" s="18"/>
      <c r="E62" s="18"/>
      <c r="F62" s="18"/>
      <c r="G62" s="11"/>
    </row>
    <row r="63" spans="1:9" ht="196.2" customHeight="1">
      <c r="A63" s="4" t="s">
        <v>71</v>
      </c>
      <c r="B63" s="190" t="s">
        <v>107</v>
      </c>
      <c r="C63" s="190"/>
      <c r="D63" s="190"/>
      <c r="E63" s="190"/>
      <c r="F63" s="190"/>
      <c r="G63" s="11"/>
    </row>
    <row r="64" spans="1:9" ht="69" customHeight="1">
      <c r="A64" s="18" t="s">
        <v>72</v>
      </c>
      <c r="B64" s="190" t="s">
        <v>108</v>
      </c>
      <c r="C64" s="190"/>
      <c r="D64" s="190"/>
      <c r="E64" s="190"/>
      <c r="F64" s="190"/>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sqref="A1:E17"/>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79" t="s">
        <v>87</v>
      </c>
      <c r="B10" s="180"/>
      <c r="C10" s="180"/>
      <c r="D10" s="181"/>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79" t="s">
        <v>87</v>
      </c>
      <c r="B15" s="180"/>
      <c r="C15" s="180"/>
      <c r="D15" s="181"/>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79" t="s">
        <v>87</v>
      </c>
      <c r="B37" s="180"/>
      <c r="C37" s="180"/>
      <c r="D37" s="181"/>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79" t="s">
        <v>87</v>
      </c>
      <c r="B63" s="180"/>
      <c r="C63" s="180"/>
      <c r="D63" s="181"/>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37">
        <v>1</v>
      </c>
      <c r="B2" s="122" t="s">
        <v>420</v>
      </c>
      <c r="C2" s="237">
        <v>1</v>
      </c>
      <c r="D2" s="237">
        <v>42000</v>
      </c>
      <c r="E2" s="237">
        <f>C2*D2</f>
        <v>42000</v>
      </c>
    </row>
    <row r="3" spans="1:5" ht="28.8">
      <c r="A3" s="238"/>
      <c r="B3" s="24" t="s">
        <v>404</v>
      </c>
      <c r="C3" s="238"/>
      <c r="D3" s="238"/>
      <c r="E3" s="238"/>
    </row>
    <row r="4" spans="1:5">
      <c r="A4" s="238"/>
      <c r="B4" s="24" t="s">
        <v>405</v>
      </c>
      <c r="C4" s="238"/>
      <c r="D4" s="238"/>
      <c r="E4" s="238"/>
    </row>
    <row r="5" spans="1:5">
      <c r="A5" s="238"/>
      <c r="B5" s="24" t="s">
        <v>406</v>
      </c>
      <c r="C5" s="238"/>
      <c r="D5" s="238"/>
      <c r="E5" s="238"/>
    </row>
    <row r="6" spans="1:5">
      <c r="A6" s="238"/>
      <c r="B6" s="24" t="s">
        <v>407</v>
      </c>
      <c r="C6" s="238"/>
      <c r="D6" s="238"/>
      <c r="E6" s="238"/>
    </row>
    <row r="7" spans="1:5">
      <c r="A7" s="238"/>
      <c r="B7" s="24" t="s">
        <v>408</v>
      </c>
      <c r="C7" s="238"/>
      <c r="D7" s="238"/>
      <c r="E7" s="238"/>
    </row>
    <row r="8" spans="1:5">
      <c r="A8" s="238"/>
      <c r="B8" s="24" t="s">
        <v>409</v>
      </c>
      <c r="C8" s="238"/>
      <c r="D8" s="238"/>
      <c r="E8" s="238"/>
    </row>
    <row r="9" spans="1:5">
      <c r="A9" s="238"/>
      <c r="B9" s="24" t="s">
        <v>410</v>
      </c>
      <c r="C9" s="238"/>
      <c r="D9" s="238"/>
      <c r="E9" s="238"/>
    </row>
    <row r="10" spans="1:5">
      <c r="A10" s="238"/>
      <c r="B10" s="24" t="s">
        <v>411</v>
      </c>
      <c r="C10" s="238"/>
      <c r="D10" s="238"/>
      <c r="E10" s="238"/>
    </row>
    <row r="11" spans="1:5">
      <c r="A11" s="238"/>
      <c r="B11" s="24" t="s">
        <v>412</v>
      </c>
      <c r="C11" s="238"/>
      <c r="D11" s="238"/>
      <c r="E11" s="238"/>
    </row>
    <row r="12" spans="1:5">
      <c r="A12" s="238"/>
      <c r="B12" s="24" t="s">
        <v>413</v>
      </c>
      <c r="C12" s="238"/>
      <c r="D12" s="238"/>
      <c r="E12" s="238"/>
    </row>
    <row r="13" spans="1:5">
      <c r="A13" s="238"/>
      <c r="B13" s="24" t="s">
        <v>414</v>
      </c>
      <c r="C13" s="238"/>
      <c r="D13" s="238"/>
      <c r="E13" s="238"/>
    </row>
    <row r="14" spans="1:5">
      <c r="A14" s="238"/>
      <c r="B14" s="24" t="s">
        <v>415</v>
      </c>
      <c r="C14" s="238"/>
      <c r="D14" s="238"/>
      <c r="E14" s="238"/>
    </row>
    <row r="15" spans="1:5">
      <c r="A15" s="238"/>
      <c r="B15" s="24" t="s">
        <v>416</v>
      </c>
      <c r="C15" s="238"/>
      <c r="D15" s="238"/>
      <c r="E15" s="238"/>
    </row>
    <row r="16" spans="1:5">
      <c r="A16" s="238"/>
      <c r="B16" s="24" t="s">
        <v>417</v>
      </c>
      <c r="C16" s="238"/>
      <c r="D16" s="238"/>
      <c r="E16" s="238"/>
    </row>
    <row r="17" spans="1:5">
      <c r="A17" s="238"/>
      <c r="B17" s="24" t="s">
        <v>418</v>
      </c>
      <c r="C17" s="238"/>
      <c r="D17" s="238"/>
      <c r="E17" s="238"/>
    </row>
    <row r="18" spans="1:5">
      <c r="A18" s="238"/>
      <c r="B18" s="24" t="s">
        <v>419</v>
      </c>
      <c r="C18" s="238"/>
      <c r="D18" s="238"/>
      <c r="E18" s="238"/>
    </row>
    <row r="19" spans="1:5">
      <c r="A19" s="239"/>
      <c r="B19" s="127" t="s">
        <v>421</v>
      </c>
      <c r="C19" s="239"/>
      <c r="D19" s="239"/>
      <c r="E19" s="239"/>
    </row>
    <row r="20" spans="1:5">
      <c r="A20" s="223" t="s">
        <v>2</v>
      </c>
      <c r="B20" s="223"/>
      <c r="C20" s="223"/>
      <c r="D20" s="223"/>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B6" sqref="B6:C6"/>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79" t="s">
        <v>87</v>
      </c>
      <c r="B11" s="180"/>
      <c r="C11" s="180"/>
      <c r="D11" s="181"/>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179" t="s">
        <v>87</v>
      </c>
      <c r="B10" s="180"/>
      <c r="C10" s="180"/>
      <c r="D10" s="181"/>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241" t="s">
        <v>443</v>
      </c>
      <c r="C6" s="241"/>
      <c r="D6" s="137">
        <v>1</v>
      </c>
      <c r="E6" s="137">
        <v>5000</v>
      </c>
      <c r="F6" s="137"/>
      <c r="G6" s="137">
        <f t="shared" si="0"/>
        <v>5000</v>
      </c>
    </row>
    <row r="7" spans="1:10">
      <c r="A7" s="240" t="s">
        <v>87</v>
      </c>
      <c r="B7" s="240"/>
      <c r="C7" s="240"/>
      <c r="D7" s="240"/>
      <c r="E7" s="240"/>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241" t="s">
        <v>444</v>
      </c>
      <c r="C26" s="241"/>
      <c r="D26" s="137">
        <v>1</v>
      </c>
      <c r="E26" s="137">
        <v>5000</v>
      </c>
      <c r="F26" s="137"/>
      <c r="G26" s="137">
        <f t="shared" si="1"/>
        <v>5000</v>
      </c>
    </row>
    <row r="27" spans="1:7">
      <c r="A27" s="240" t="s">
        <v>87</v>
      </c>
      <c r="B27" s="240"/>
      <c r="C27" s="240"/>
      <c r="D27" s="240"/>
      <c r="E27" s="240"/>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179" t="s">
        <v>87</v>
      </c>
      <c r="B11" s="180"/>
      <c r="C11" s="180"/>
      <c r="D11" s="181"/>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179" t="s">
        <v>87</v>
      </c>
      <c r="B37" s="180"/>
      <c r="C37" s="180"/>
      <c r="D37" s="181"/>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179" t="s">
        <v>87</v>
      </c>
      <c r="B11" s="180"/>
      <c r="C11" s="180"/>
      <c r="D11" s="181"/>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179" t="s">
        <v>87</v>
      </c>
      <c r="B36" s="180"/>
      <c r="C36" s="180"/>
      <c r="D36" s="181"/>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179" t="s">
        <v>87</v>
      </c>
      <c r="B55" s="180"/>
      <c r="C55" s="180"/>
      <c r="D55" s="181"/>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179" t="s">
        <v>87</v>
      </c>
      <c r="B68" s="180"/>
      <c r="C68" s="180"/>
      <c r="D68" s="181"/>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179" t="s">
        <v>87</v>
      </c>
      <c r="B10" s="180"/>
      <c r="C10" s="180"/>
      <c r="D10" s="181"/>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179" t="s">
        <v>87</v>
      </c>
      <c r="B36" s="180"/>
      <c r="C36" s="180"/>
      <c r="D36" s="181"/>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242">
        <v>1</v>
      </c>
      <c r="B3" s="152" t="s">
        <v>545</v>
      </c>
      <c r="C3" s="242">
        <v>1</v>
      </c>
      <c r="D3" s="242">
        <v>75900</v>
      </c>
      <c r="E3" s="242">
        <f>C3*D3</f>
        <v>75900</v>
      </c>
    </row>
    <row r="4" spans="1:5" ht="27.6">
      <c r="A4" s="243"/>
      <c r="B4" s="152" t="s">
        <v>476</v>
      </c>
      <c r="C4" s="243"/>
      <c r="D4" s="243"/>
      <c r="E4" s="243"/>
    </row>
    <row r="5" spans="1:5">
      <c r="A5" s="243"/>
      <c r="B5" s="152" t="s">
        <v>478</v>
      </c>
      <c r="C5" s="243"/>
      <c r="D5" s="243"/>
      <c r="E5" s="243"/>
    </row>
    <row r="6" spans="1:5">
      <c r="A6" s="243"/>
      <c r="B6" s="152" t="s">
        <v>480</v>
      </c>
      <c r="C6" s="243"/>
      <c r="D6" s="243"/>
      <c r="E6" s="243"/>
    </row>
    <row r="7" spans="1:5">
      <c r="A7" s="243"/>
      <c r="B7" s="152" t="s">
        <v>482</v>
      </c>
      <c r="C7" s="243"/>
      <c r="D7" s="243"/>
      <c r="E7" s="243"/>
    </row>
    <row r="8" spans="1:5">
      <c r="A8" s="243"/>
      <c r="B8" s="152" t="s">
        <v>484</v>
      </c>
      <c r="C8" s="243"/>
      <c r="D8" s="243"/>
      <c r="E8" s="243"/>
    </row>
    <row r="9" spans="1:5">
      <c r="A9" s="243"/>
      <c r="B9" s="152" t="s">
        <v>485</v>
      </c>
      <c r="C9" s="243"/>
      <c r="D9" s="243"/>
      <c r="E9" s="243"/>
    </row>
    <row r="10" spans="1:5">
      <c r="A10" s="243"/>
      <c r="B10" s="152" t="s">
        <v>486</v>
      </c>
      <c r="C10" s="243"/>
      <c r="D10" s="243"/>
      <c r="E10" s="243"/>
    </row>
    <row r="11" spans="1:5">
      <c r="A11" s="243"/>
      <c r="B11" s="152" t="s">
        <v>488</v>
      </c>
      <c r="C11" s="243"/>
      <c r="D11" s="243"/>
      <c r="E11" s="243"/>
    </row>
    <row r="12" spans="1:5">
      <c r="A12" s="243"/>
      <c r="B12" s="152" t="s">
        <v>490</v>
      </c>
      <c r="C12" s="243"/>
      <c r="D12" s="243"/>
      <c r="E12" s="243"/>
    </row>
    <row r="13" spans="1:5">
      <c r="A13" s="243"/>
      <c r="B13" s="152" t="s">
        <v>494</v>
      </c>
      <c r="C13" s="243"/>
      <c r="D13" s="243"/>
      <c r="E13" s="243"/>
    </row>
    <row r="14" spans="1:5">
      <c r="A14" s="243"/>
      <c r="B14" s="152" t="s">
        <v>500</v>
      </c>
      <c r="C14" s="243"/>
      <c r="D14" s="243"/>
      <c r="E14" s="243"/>
    </row>
    <row r="15" spans="1:5">
      <c r="A15" s="243"/>
      <c r="B15" s="152" t="s">
        <v>543</v>
      </c>
      <c r="C15" s="243"/>
      <c r="D15" s="243"/>
      <c r="E15" s="243"/>
    </row>
    <row r="16" spans="1:5">
      <c r="A16" s="243"/>
      <c r="B16" s="152" t="s">
        <v>532</v>
      </c>
      <c r="C16" s="243"/>
      <c r="D16" s="243"/>
      <c r="E16" s="243"/>
    </row>
    <row r="17" spans="1:6">
      <c r="A17" s="243"/>
      <c r="B17" s="152" t="s">
        <v>539</v>
      </c>
      <c r="C17" s="243"/>
      <c r="D17" s="243"/>
      <c r="E17" s="243"/>
    </row>
    <row r="18" spans="1:6">
      <c r="A18" s="244"/>
      <c r="B18" s="152" t="s">
        <v>542</v>
      </c>
      <c r="C18" s="244"/>
      <c r="D18" s="244"/>
      <c r="E18" s="244"/>
    </row>
    <row r="19" spans="1:6">
      <c r="A19" s="247" t="s">
        <v>2</v>
      </c>
      <c r="B19" s="248"/>
      <c r="C19" s="248"/>
      <c r="D19" s="249"/>
      <c r="E19" s="153">
        <f>SUM(E3)</f>
        <v>75900</v>
      </c>
    </row>
    <row r="26" spans="1:6" ht="13.8" customHeight="1">
      <c r="A26" s="150" t="s">
        <v>0</v>
      </c>
      <c r="B26" s="150" t="s">
        <v>474</v>
      </c>
      <c r="C26" s="150" t="s">
        <v>1</v>
      </c>
      <c r="D26" s="150" t="s">
        <v>20</v>
      </c>
      <c r="E26" s="150" t="s">
        <v>19</v>
      </c>
      <c r="F26" s="150" t="s">
        <v>2</v>
      </c>
    </row>
    <row r="27" spans="1:6" ht="82.8">
      <c r="A27" s="245">
        <v>1</v>
      </c>
      <c r="B27" s="152" t="s">
        <v>492</v>
      </c>
      <c r="C27" s="152" t="s">
        <v>492</v>
      </c>
      <c r="D27" s="149">
        <v>1</v>
      </c>
      <c r="E27" s="245">
        <v>69000</v>
      </c>
      <c r="F27" s="245">
        <f>D27*E27</f>
        <v>69000</v>
      </c>
    </row>
    <row r="28" spans="1:6" ht="262.2">
      <c r="A28" s="245"/>
      <c r="B28" s="152" t="s">
        <v>475</v>
      </c>
      <c r="C28" s="152" t="s">
        <v>476</v>
      </c>
      <c r="D28" s="149">
        <v>1</v>
      </c>
      <c r="E28" s="245"/>
      <c r="F28" s="245"/>
    </row>
    <row r="29" spans="1:6" ht="124.2">
      <c r="A29" s="245"/>
      <c r="B29" s="152" t="s">
        <v>477</v>
      </c>
      <c r="C29" s="152" t="s">
        <v>478</v>
      </c>
      <c r="D29" s="149">
        <v>1</v>
      </c>
      <c r="E29" s="245"/>
      <c r="F29" s="245"/>
    </row>
    <row r="30" spans="1:6" ht="248.4">
      <c r="A30" s="245"/>
      <c r="B30" s="152" t="s">
        <v>479</v>
      </c>
      <c r="C30" s="152" t="s">
        <v>480</v>
      </c>
      <c r="D30" s="149">
        <v>1</v>
      </c>
      <c r="E30" s="245"/>
      <c r="F30" s="245"/>
    </row>
    <row r="31" spans="1:6" ht="69">
      <c r="A31" s="245"/>
      <c r="B31" s="152" t="s">
        <v>481</v>
      </c>
      <c r="C31" s="152" t="s">
        <v>482</v>
      </c>
      <c r="D31" s="149">
        <v>1</v>
      </c>
      <c r="E31" s="245"/>
      <c r="F31" s="245"/>
    </row>
    <row r="32" spans="1:6" ht="179.4">
      <c r="A32" s="245"/>
      <c r="B32" s="152" t="s">
        <v>483</v>
      </c>
      <c r="C32" s="152" t="s">
        <v>484</v>
      </c>
      <c r="D32" s="149">
        <v>1</v>
      </c>
      <c r="E32" s="245"/>
      <c r="F32" s="245"/>
    </row>
    <row r="33" spans="1:6" ht="82.8">
      <c r="A33" s="245"/>
      <c r="B33" s="152" t="s">
        <v>483</v>
      </c>
      <c r="C33" s="152" t="s">
        <v>485</v>
      </c>
      <c r="D33" s="149">
        <v>1</v>
      </c>
      <c r="E33" s="245"/>
      <c r="F33" s="245"/>
    </row>
    <row r="34" spans="1:6" ht="96.6">
      <c r="A34" s="245"/>
      <c r="B34" s="152" t="s">
        <v>483</v>
      </c>
      <c r="C34" s="152" t="s">
        <v>486</v>
      </c>
      <c r="D34" s="149">
        <v>1</v>
      </c>
      <c r="E34" s="245"/>
      <c r="F34" s="245"/>
    </row>
    <row r="35" spans="1:6" ht="234.6">
      <c r="A35" s="245"/>
      <c r="B35" s="152" t="s">
        <v>487</v>
      </c>
      <c r="C35" s="152" t="s">
        <v>488</v>
      </c>
      <c r="D35" s="149">
        <v>1</v>
      </c>
      <c r="E35" s="245"/>
      <c r="F35" s="245"/>
    </row>
    <row r="36" spans="1:6" ht="165.6">
      <c r="A36" s="245"/>
      <c r="B36" s="152" t="s">
        <v>489</v>
      </c>
      <c r="C36" s="152" t="s">
        <v>490</v>
      </c>
      <c r="D36" s="149">
        <v>1</v>
      </c>
      <c r="E36" s="245"/>
      <c r="F36" s="245"/>
    </row>
    <row r="37" spans="1:6" ht="27.6">
      <c r="A37" s="245"/>
      <c r="B37" s="152" t="s">
        <v>493</v>
      </c>
      <c r="C37" s="149" t="s">
        <v>491</v>
      </c>
      <c r="D37" s="149">
        <v>1</v>
      </c>
      <c r="E37" s="245"/>
      <c r="F37" s="245"/>
    </row>
    <row r="38" spans="1:6" ht="82.8">
      <c r="A38" s="245"/>
      <c r="B38" s="152" t="s">
        <v>494</v>
      </c>
      <c r="C38" s="152" t="s">
        <v>494</v>
      </c>
      <c r="D38" s="149">
        <v>1</v>
      </c>
      <c r="E38" s="245"/>
      <c r="F38" s="245"/>
    </row>
    <row r="39" spans="1:6" ht="55.2">
      <c r="A39" s="245"/>
      <c r="B39" s="152" t="s">
        <v>495</v>
      </c>
      <c r="C39" s="152" t="s">
        <v>496</v>
      </c>
      <c r="D39" s="149">
        <v>1</v>
      </c>
      <c r="E39" s="245"/>
      <c r="F39" s="245"/>
    </row>
    <row r="40" spans="1:6" ht="138">
      <c r="A40" s="245"/>
      <c r="B40" s="152" t="s">
        <v>497</v>
      </c>
      <c r="C40" s="152" t="s">
        <v>498</v>
      </c>
      <c r="D40" s="149">
        <v>1</v>
      </c>
      <c r="E40" s="245"/>
      <c r="F40" s="245"/>
    </row>
    <row r="41" spans="1:6" ht="96.6">
      <c r="A41" s="245"/>
      <c r="B41" s="152" t="s">
        <v>499</v>
      </c>
      <c r="C41" s="152" t="s">
        <v>500</v>
      </c>
      <c r="D41" s="149">
        <v>1</v>
      </c>
      <c r="E41" s="245"/>
      <c r="F41" s="245"/>
    </row>
    <row r="42" spans="1:6" ht="317.39999999999998">
      <c r="A42" s="245"/>
      <c r="B42" s="152" t="s">
        <v>501</v>
      </c>
      <c r="C42" s="152" t="s">
        <v>502</v>
      </c>
      <c r="D42" s="149">
        <v>1</v>
      </c>
      <c r="E42" s="245"/>
      <c r="F42" s="245"/>
    </row>
    <row r="43" spans="1:6" ht="69">
      <c r="A43" s="245"/>
      <c r="B43" s="152" t="s">
        <v>501</v>
      </c>
      <c r="C43" s="152" t="s">
        <v>503</v>
      </c>
      <c r="D43" s="149">
        <v>1</v>
      </c>
      <c r="E43" s="245"/>
      <c r="F43" s="245"/>
    </row>
    <row r="44" spans="1:6" ht="193.2">
      <c r="A44" s="245"/>
      <c r="B44" s="152" t="s">
        <v>501</v>
      </c>
      <c r="C44" s="152" t="s">
        <v>504</v>
      </c>
      <c r="D44" s="149">
        <v>1</v>
      </c>
      <c r="E44" s="245"/>
      <c r="F44" s="245"/>
    </row>
    <row r="45" spans="1:6" ht="234.6">
      <c r="A45" s="245"/>
      <c r="B45" s="152" t="s">
        <v>505</v>
      </c>
      <c r="C45" s="152" t="s">
        <v>506</v>
      </c>
      <c r="D45" s="149">
        <v>1</v>
      </c>
      <c r="E45" s="245"/>
      <c r="F45" s="245"/>
    </row>
    <row r="46" spans="1:6" ht="69">
      <c r="A46" s="245"/>
      <c r="B46" s="152" t="s">
        <v>507</v>
      </c>
      <c r="C46" s="152" t="s">
        <v>508</v>
      </c>
      <c r="D46" s="149">
        <v>1</v>
      </c>
      <c r="E46" s="245"/>
      <c r="F46" s="245"/>
    </row>
    <row r="47" spans="1:6" ht="110.4">
      <c r="A47" s="245"/>
      <c r="B47" s="152" t="s">
        <v>509</v>
      </c>
      <c r="C47" s="152" t="s">
        <v>510</v>
      </c>
      <c r="D47" s="149">
        <v>1</v>
      </c>
      <c r="E47" s="245"/>
      <c r="F47" s="245"/>
    </row>
    <row r="48" spans="1:6" ht="96.6">
      <c r="A48" s="245"/>
      <c r="B48" s="152" t="s">
        <v>509</v>
      </c>
      <c r="C48" s="152" t="s">
        <v>511</v>
      </c>
      <c r="D48" s="149">
        <v>1</v>
      </c>
      <c r="E48" s="245"/>
      <c r="F48" s="245"/>
    </row>
    <row r="49" spans="1:6" ht="110.4">
      <c r="A49" s="245"/>
      <c r="B49" s="152" t="s">
        <v>512</v>
      </c>
      <c r="C49" s="152" t="s">
        <v>513</v>
      </c>
      <c r="D49" s="149">
        <v>1</v>
      </c>
      <c r="E49" s="245"/>
      <c r="F49" s="245"/>
    </row>
    <row r="50" spans="1:6" ht="165.6">
      <c r="A50" s="245"/>
      <c r="B50" s="152" t="s">
        <v>514</v>
      </c>
      <c r="C50" s="152" t="s">
        <v>515</v>
      </c>
      <c r="D50" s="149">
        <v>1</v>
      </c>
      <c r="E50" s="245"/>
      <c r="F50" s="245"/>
    </row>
    <row r="51" spans="1:6" ht="165.6">
      <c r="A51" s="245"/>
      <c r="B51" s="152" t="s">
        <v>516</v>
      </c>
      <c r="C51" s="152" t="s">
        <v>517</v>
      </c>
      <c r="D51" s="149">
        <v>1</v>
      </c>
      <c r="E51" s="245"/>
      <c r="F51" s="245"/>
    </row>
    <row r="52" spans="1:6" ht="151.80000000000001">
      <c r="A52" s="245"/>
      <c r="B52" s="152" t="s">
        <v>518</v>
      </c>
      <c r="C52" s="152" t="s">
        <v>519</v>
      </c>
      <c r="D52" s="149">
        <v>1</v>
      </c>
      <c r="E52" s="245"/>
      <c r="F52" s="245"/>
    </row>
    <row r="53" spans="1:6" ht="55.2">
      <c r="A53" s="245"/>
      <c r="B53" s="152" t="s">
        <v>520</v>
      </c>
      <c r="C53" s="152" t="s">
        <v>521</v>
      </c>
      <c r="D53" s="149">
        <v>1</v>
      </c>
      <c r="E53" s="245"/>
      <c r="F53" s="245"/>
    </row>
    <row r="54" spans="1:6" ht="82.8">
      <c r="A54" s="245"/>
      <c r="B54" s="152" t="s">
        <v>523</v>
      </c>
      <c r="C54" s="152" t="s">
        <v>522</v>
      </c>
      <c r="D54" s="149">
        <v>1</v>
      </c>
      <c r="E54" s="245"/>
      <c r="F54" s="245"/>
    </row>
    <row r="55" spans="1:6" ht="96.6">
      <c r="A55" s="245"/>
      <c r="B55" s="152" t="s">
        <v>524</v>
      </c>
      <c r="C55" s="152" t="s">
        <v>525</v>
      </c>
      <c r="D55" s="149">
        <v>1</v>
      </c>
      <c r="E55" s="245"/>
      <c r="F55" s="245"/>
    </row>
    <row r="56" spans="1:6" ht="82.8">
      <c r="A56" s="245"/>
      <c r="B56" s="152" t="s">
        <v>526</v>
      </c>
      <c r="C56" s="152" t="s">
        <v>527</v>
      </c>
      <c r="D56" s="149">
        <v>1</v>
      </c>
      <c r="E56" s="245"/>
      <c r="F56" s="245"/>
    </row>
    <row r="57" spans="1:6" ht="41.4">
      <c r="A57" s="245"/>
      <c r="B57" s="150" t="s">
        <v>418</v>
      </c>
      <c r="C57" s="150" t="s">
        <v>1</v>
      </c>
      <c r="D57" s="149"/>
      <c r="E57" s="245"/>
      <c r="F57" s="245"/>
    </row>
    <row r="58" spans="1:6" ht="82.8">
      <c r="A58" s="245"/>
      <c r="B58" s="152" t="s">
        <v>528</v>
      </c>
      <c r="C58" s="152" t="s">
        <v>529</v>
      </c>
      <c r="D58" s="149">
        <v>1</v>
      </c>
      <c r="E58" s="245"/>
      <c r="F58" s="245"/>
    </row>
    <row r="59" spans="1:6" ht="41.4">
      <c r="A59" s="245"/>
      <c r="B59" s="152" t="s">
        <v>501</v>
      </c>
      <c r="C59" s="152" t="s">
        <v>530</v>
      </c>
      <c r="D59" s="149">
        <v>1</v>
      </c>
      <c r="E59" s="245"/>
      <c r="F59" s="245"/>
    </row>
    <row r="60" spans="1:6" ht="138">
      <c r="A60" s="245"/>
      <c r="B60" s="152" t="s">
        <v>501</v>
      </c>
      <c r="C60" s="152" t="s">
        <v>531</v>
      </c>
      <c r="D60" s="149">
        <v>1</v>
      </c>
      <c r="E60" s="245"/>
      <c r="F60" s="245"/>
    </row>
    <row r="61" spans="1:6" ht="69">
      <c r="A61" s="245"/>
      <c r="B61" s="152" t="s">
        <v>501</v>
      </c>
      <c r="C61" s="152" t="s">
        <v>532</v>
      </c>
      <c r="D61" s="149">
        <v>1</v>
      </c>
      <c r="E61" s="245"/>
      <c r="F61" s="245"/>
    </row>
    <row r="62" spans="1:6" ht="110.4">
      <c r="A62" s="245"/>
      <c r="B62" s="152" t="s">
        <v>501</v>
      </c>
      <c r="C62" s="152" t="s">
        <v>533</v>
      </c>
      <c r="D62" s="149">
        <v>1</v>
      </c>
      <c r="E62" s="245"/>
      <c r="F62" s="245"/>
    </row>
    <row r="63" spans="1:6" ht="96.6">
      <c r="A63" s="245"/>
      <c r="B63" s="152" t="s">
        <v>534</v>
      </c>
      <c r="C63" s="152" t="s">
        <v>535</v>
      </c>
      <c r="D63" s="149">
        <v>1</v>
      </c>
      <c r="E63" s="245"/>
      <c r="F63" s="245"/>
    </row>
    <row r="64" spans="1:6" ht="110.4">
      <c r="A64" s="245"/>
      <c r="B64" s="152" t="s">
        <v>536</v>
      </c>
      <c r="C64" s="149" t="s">
        <v>537</v>
      </c>
      <c r="D64" s="149">
        <v>1</v>
      </c>
      <c r="E64" s="245"/>
      <c r="F64" s="245"/>
    </row>
    <row r="65" spans="1:6" ht="41.4">
      <c r="A65" s="245"/>
      <c r="B65" s="150" t="s">
        <v>538</v>
      </c>
      <c r="C65" s="150" t="s">
        <v>1</v>
      </c>
      <c r="D65" s="149"/>
      <c r="E65" s="245"/>
      <c r="F65" s="245"/>
    </row>
    <row r="66" spans="1:6" ht="124.2">
      <c r="A66" s="245"/>
      <c r="B66" s="152" t="s">
        <v>540</v>
      </c>
      <c r="C66" s="152" t="s">
        <v>539</v>
      </c>
      <c r="D66" s="149">
        <v>1</v>
      </c>
      <c r="E66" s="245"/>
      <c r="F66" s="245"/>
    </row>
    <row r="67" spans="1:6" ht="151.80000000000001">
      <c r="A67" s="245"/>
      <c r="B67" s="152" t="s">
        <v>541</v>
      </c>
      <c r="C67" s="152" t="s">
        <v>542</v>
      </c>
      <c r="D67" s="149">
        <v>1</v>
      </c>
      <c r="E67" s="245"/>
      <c r="F67" s="245"/>
    </row>
    <row r="68" spans="1:6">
      <c r="A68" s="246" t="s">
        <v>2</v>
      </c>
      <c r="B68" s="246"/>
      <c r="C68" s="246"/>
      <c r="D68" s="246"/>
      <c r="E68" s="246"/>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94" t="s">
        <v>87</v>
      </c>
      <c r="B5" s="195"/>
      <c r="C5" s="195"/>
      <c r="D5" s="196"/>
      <c r="E5" s="25">
        <f>SUM(E2:E4)</f>
        <v>22490</v>
      </c>
    </row>
    <row r="6" spans="1:5">
      <c r="A6" s="194" t="s">
        <v>88</v>
      </c>
      <c r="B6" s="195"/>
      <c r="C6" s="195"/>
      <c r="D6" s="196"/>
      <c r="E6" s="25">
        <f>E5*9%</f>
        <v>2024.1</v>
      </c>
    </row>
    <row r="7" spans="1:5">
      <c r="A7" s="194" t="s">
        <v>88</v>
      </c>
      <c r="B7" s="195"/>
      <c r="C7" s="195"/>
      <c r="D7" s="196"/>
      <c r="E7" s="25">
        <f>E5*9%</f>
        <v>2024.1</v>
      </c>
    </row>
    <row r="8" spans="1:5" ht="11.4" customHeight="1">
      <c r="A8" s="194" t="s">
        <v>89</v>
      </c>
      <c r="B8" s="195"/>
      <c r="C8" s="195"/>
      <c r="D8" s="196"/>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246" t="s">
        <v>2</v>
      </c>
      <c r="B3" s="246"/>
      <c r="C3" s="246"/>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F21" sqref="F21"/>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179" t="s">
        <v>87</v>
      </c>
      <c r="B10" s="180"/>
      <c r="C10" s="180"/>
      <c r="D10" s="181"/>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179" t="s">
        <v>87</v>
      </c>
      <c r="B36" s="180"/>
      <c r="C36" s="180"/>
      <c r="D36" s="181"/>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opLeftCell="A19" workbookViewId="0">
      <selection activeCell="A26" sqref="A26:E42"/>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179" t="s">
        <v>87</v>
      </c>
      <c r="B11" s="180"/>
      <c r="C11" s="180"/>
      <c r="D11" s="181"/>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179" t="s">
        <v>87</v>
      </c>
      <c r="B35" s="180"/>
      <c r="C35" s="180"/>
      <c r="D35" s="181"/>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179" t="s">
        <v>87</v>
      </c>
      <c r="B59" s="180"/>
      <c r="C59" s="180"/>
      <c r="D59" s="181"/>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179" t="s">
        <v>87</v>
      </c>
      <c r="B82" s="180"/>
      <c r="C82" s="180"/>
      <c r="D82" s="181"/>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250" t="s">
        <v>2</v>
      </c>
      <c r="B3" s="251"/>
      <c r="C3" s="251"/>
      <c r="D3" s="251"/>
      <c r="E3" s="166">
        <f>SUM(E2)</f>
        <v>27900</v>
      </c>
    </row>
    <row r="4" spans="1:5">
      <c r="A4" s="250" t="s">
        <v>553</v>
      </c>
      <c r="B4" s="251"/>
      <c r="C4" s="251"/>
      <c r="D4" s="251"/>
      <c r="E4" s="166">
        <f>E3*9%</f>
        <v>2511</v>
      </c>
    </row>
    <row r="5" spans="1:5">
      <c r="A5" s="250" t="s">
        <v>554</v>
      </c>
      <c r="B5" s="251"/>
      <c r="C5" s="251"/>
      <c r="D5" s="251"/>
      <c r="E5" s="166">
        <f>E3*9%</f>
        <v>2511</v>
      </c>
    </row>
    <row r="6" spans="1:5">
      <c r="A6" s="250" t="s">
        <v>89</v>
      </c>
      <c r="B6" s="251"/>
      <c r="C6" s="251"/>
      <c r="D6" s="251"/>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19"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179" t="s">
        <v>87</v>
      </c>
      <c r="B10" s="180"/>
      <c r="C10" s="180"/>
      <c r="D10" s="181"/>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179" t="s">
        <v>87</v>
      </c>
      <c r="B30" s="180"/>
      <c r="C30" s="180"/>
      <c r="D30" s="181"/>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election activeCell="B7" sqref="B7"/>
    </sheetView>
  </sheetViews>
  <sheetFormatPr defaultRowHeight="13.2"/>
  <cols>
    <col min="1" max="1" width="9" style="97" customWidth="1"/>
    <col min="2" max="2" width="51.6640625" style="97" customWidth="1"/>
    <col min="3" max="3" width="8.218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1</v>
      </c>
      <c r="D3" s="171">
        <v>58978</v>
      </c>
      <c r="E3" s="171">
        <f t="shared" ref="E3:E8" si="0">C3*D3</f>
        <v>58978</v>
      </c>
      <c r="H3" s="97">
        <f>29489*2</f>
        <v>58978</v>
      </c>
    </row>
    <row r="4" spans="1:10" ht="28.2" customHeight="1">
      <c r="A4" s="171">
        <v>2</v>
      </c>
      <c r="B4" s="171" t="s">
        <v>573</v>
      </c>
      <c r="C4" s="171">
        <v>1</v>
      </c>
      <c r="D4" s="171">
        <v>64200</v>
      </c>
      <c r="E4" s="171">
        <f t="shared" si="0"/>
        <v>64200</v>
      </c>
      <c r="H4" s="97">
        <f>32100*2</f>
        <v>64200</v>
      </c>
    </row>
    <row r="5" spans="1:10">
      <c r="A5" s="171">
        <v>3</v>
      </c>
      <c r="B5" s="171" t="s">
        <v>560</v>
      </c>
      <c r="C5" s="171">
        <v>2</v>
      </c>
      <c r="D5" s="171">
        <v>2140</v>
      </c>
      <c r="E5" s="171">
        <f t="shared" si="0"/>
        <v>4280</v>
      </c>
      <c r="H5" s="97">
        <f>1070*2</f>
        <v>2140</v>
      </c>
    </row>
    <row r="6" spans="1:10">
      <c r="A6" s="171">
        <v>4</v>
      </c>
      <c r="B6" s="171" t="s">
        <v>572</v>
      </c>
      <c r="C6" s="171">
        <v>1</v>
      </c>
      <c r="D6" s="171">
        <v>2354</v>
      </c>
      <c r="E6" s="171">
        <f t="shared" si="0"/>
        <v>2354</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1</v>
      </c>
      <c r="D8" s="173">
        <v>36000</v>
      </c>
      <c r="E8" s="171">
        <f t="shared" si="0"/>
        <v>36000</v>
      </c>
    </row>
    <row r="9" spans="1:10">
      <c r="A9" s="179" t="s">
        <v>87</v>
      </c>
      <c r="B9" s="180"/>
      <c r="C9" s="180"/>
      <c r="D9" s="180"/>
      <c r="E9" s="172">
        <f>SUM(E3:E8)</f>
        <v>181224</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1</v>
      </c>
      <c r="D16" s="8">
        <v>271000</v>
      </c>
      <c r="E16" s="52">
        <f>C16*D16</f>
        <v>271000</v>
      </c>
      <c r="H16" s="97">
        <f>D16*1.8</f>
        <v>487800</v>
      </c>
      <c r="J16" s="97">
        <f>D16+10000</f>
        <v>281000</v>
      </c>
    </row>
    <row r="17" spans="1:10">
      <c r="A17" s="8">
        <v>2</v>
      </c>
      <c r="B17" s="8" t="s">
        <v>202</v>
      </c>
      <c r="C17" s="8">
        <v>1</v>
      </c>
      <c r="D17" s="8">
        <v>11250</v>
      </c>
      <c r="E17" s="52">
        <f t="shared" ref="E17:E22" si="1">C17*D17</f>
        <v>11250</v>
      </c>
      <c r="H17" s="97">
        <f t="shared" ref="H17:H21" si="2">D17*1.8</f>
        <v>20250</v>
      </c>
    </row>
    <row r="18" spans="1:10">
      <c r="A18" s="8">
        <v>3</v>
      </c>
      <c r="B18" s="8" t="s">
        <v>562</v>
      </c>
      <c r="C18" s="8">
        <v>1</v>
      </c>
      <c r="D18" s="8">
        <v>18000</v>
      </c>
      <c r="E18" s="52">
        <f t="shared" si="1"/>
        <v>18000</v>
      </c>
      <c r="H18" s="97">
        <f t="shared" si="2"/>
        <v>32400</v>
      </c>
    </row>
    <row r="19" spans="1:10">
      <c r="A19" s="8">
        <v>4</v>
      </c>
      <c r="B19" s="8" t="s">
        <v>203</v>
      </c>
      <c r="C19" s="8">
        <v>1</v>
      </c>
      <c r="D19" s="8">
        <v>9720</v>
      </c>
      <c r="E19" s="52">
        <f t="shared" si="1"/>
        <v>9720</v>
      </c>
      <c r="H19" s="97">
        <f t="shared" si="2"/>
        <v>17496</v>
      </c>
    </row>
    <row r="20" spans="1:10">
      <c r="A20" s="8">
        <v>5</v>
      </c>
      <c r="B20" s="8" t="s">
        <v>205</v>
      </c>
      <c r="C20" s="8">
        <v>1</v>
      </c>
      <c r="D20" s="8">
        <v>5220</v>
      </c>
      <c r="E20" s="52">
        <f t="shared" si="1"/>
        <v>5220</v>
      </c>
      <c r="H20" s="97">
        <f t="shared" si="2"/>
        <v>9396</v>
      </c>
    </row>
    <row r="21" spans="1:10">
      <c r="A21" s="8">
        <v>6</v>
      </c>
      <c r="B21" s="8" t="s">
        <v>563</v>
      </c>
      <c r="C21" s="8">
        <v>1</v>
      </c>
      <c r="D21" s="8">
        <v>12960</v>
      </c>
      <c r="E21" s="52">
        <f t="shared" si="1"/>
        <v>12960</v>
      </c>
      <c r="H21" s="97">
        <f t="shared" si="2"/>
        <v>23328</v>
      </c>
    </row>
    <row r="22" spans="1:10" ht="26.4">
      <c r="A22" s="8">
        <v>7</v>
      </c>
      <c r="B22" s="8" t="s">
        <v>206</v>
      </c>
      <c r="C22" s="8">
        <v>1</v>
      </c>
      <c r="D22" s="8">
        <v>36000</v>
      </c>
      <c r="E22" s="52">
        <f t="shared" si="1"/>
        <v>36000</v>
      </c>
      <c r="G22" s="97">
        <f>D22*1.8</f>
        <v>64800</v>
      </c>
    </row>
    <row r="23" spans="1:10">
      <c r="A23" s="252" t="s">
        <v>2</v>
      </c>
      <c r="B23" s="252"/>
      <c r="C23" s="252"/>
      <c r="D23" s="252"/>
      <c r="E23" s="175">
        <f>SUM(E16:E22)</f>
        <v>364150</v>
      </c>
    </row>
    <row r="26" spans="1:10">
      <c r="A26" s="54" t="s">
        <v>565</v>
      </c>
    </row>
    <row r="27" spans="1:10" ht="24" customHeight="1">
      <c r="A27" s="51" t="s">
        <v>200</v>
      </c>
      <c r="B27" s="51" t="s">
        <v>201</v>
      </c>
      <c r="C27" s="51" t="s">
        <v>93</v>
      </c>
      <c r="D27" s="51" t="s">
        <v>19</v>
      </c>
      <c r="E27" s="172" t="s">
        <v>83</v>
      </c>
    </row>
    <row r="28" spans="1:10" ht="39.6">
      <c r="A28" s="8">
        <v>1</v>
      </c>
      <c r="B28" s="8" t="s">
        <v>569</v>
      </c>
      <c r="C28" s="8">
        <v>1</v>
      </c>
      <c r="D28" s="8">
        <v>244000</v>
      </c>
      <c r="E28" s="52">
        <f>C28*D28</f>
        <v>244000</v>
      </c>
      <c r="H28" s="97">
        <f>D28*1.8</f>
        <v>439200</v>
      </c>
      <c r="J28" s="97">
        <f>D28+10000</f>
        <v>254000</v>
      </c>
    </row>
    <row r="29" spans="1:10">
      <c r="A29" s="8">
        <v>2</v>
      </c>
      <c r="B29" s="8" t="s">
        <v>202</v>
      </c>
      <c r="C29" s="8">
        <v>1</v>
      </c>
      <c r="D29" s="8">
        <v>11250</v>
      </c>
      <c r="E29" s="52">
        <f t="shared" ref="E29:E34" si="3">C29*D29</f>
        <v>11250</v>
      </c>
      <c r="H29" s="97">
        <f t="shared" ref="H29:H30" si="4">D29*1.8</f>
        <v>20250</v>
      </c>
    </row>
    <row r="30" spans="1:10">
      <c r="A30" s="8">
        <v>3</v>
      </c>
      <c r="B30" s="8" t="s">
        <v>562</v>
      </c>
      <c r="C30" s="8">
        <v>1</v>
      </c>
      <c r="D30" s="8">
        <v>11358</v>
      </c>
      <c r="E30" s="52">
        <f t="shared" si="3"/>
        <v>11358</v>
      </c>
      <c r="H30" s="97">
        <f t="shared" si="4"/>
        <v>20444.400000000001</v>
      </c>
    </row>
    <row r="31" spans="1:10">
      <c r="A31" s="8">
        <v>4</v>
      </c>
      <c r="B31" s="8" t="s">
        <v>203</v>
      </c>
      <c r="C31" s="8">
        <v>1</v>
      </c>
      <c r="D31" s="8">
        <v>9720</v>
      </c>
      <c r="E31" s="52">
        <f t="shared" si="3"/>
        <v>9720</v>
      </c>
      <c r="G31" s="97">
        <f>D31*1.8</f>
        <v>17496</v>
      </c>
    </row>
    <row r="32" spans="1:10">
      <c r="A32" s="8">
        <v>5</v>
      </c>
      <c r="B32" s="8" t="s">
        <v>205</v>
      </c>
      <c r="C32" s="8">
        <v>1</v>
      </c>
      <c r="D32" s="8">
        <v>5520</v>
      </c>
      <c r="E32" s="52">
        <f t="shared" si="3"/>
        <v>5520</v>
      </c>
      <c r="G32" s="97">
        <f>D32*1.8</f>
        <v>9936</v>
      </c>
    </row>
    <row r="33" spans="1:7">
      <c r="A33" s="8">
        <v>6</v>
      </c>
      <c r="B33" s="8" t="s">
        <v>563</v>
      </c>
      <c r="C33" s="8">
        <v>1</v>
      </c>
      <c r="D33" s="8">
        <v>12960</v>
      </c>
      <c r="E33" s="52">
        <f t="shared" si="3"/>
        <v>12960</v>
      </c>
      <c r="G33" s="97">
        <f>D33*1.8</f>
        <v>23328</v>
      </c>
    </row>
    <row r="34" spans="1:7" ht="26.4">
      <c r="A34" s="8">
        <v>7</v>
      </c>
      <c r="B34" s="8" t="s">
        <v>206</v>
      </c>
      <c r="C34" s="8">
        <v>1</v>
      </c>
      <c r="D34" s="8">
        <v>36000</v>
      </c>
      <c r="E34" s="52">
        <f t="shared" si="3"/>
        <v>36000</v>
      </c>
      <c r="G34" s="97">
        <f>D34*1.8</f>
        <v>64800</v>
      </c>
    </row>
    <row r="35" spans="1:7">
      <c r="A35" s="253" t="s">
        <v>2</v>
      </c>
      <c r="B35" s="254"/>
      <c r="C35" s="254"/>
      <c r="D35" s="255"/>
      <c r="E35" s="175">
        <f>SUM(E28:E34)</f>
        <v>330808</v>
      </c>
    </row>
  </sheetData>
  <mergeCells count="3">
    <mergeCell ref="A9:D9"/>
    <mergeCell ref="A23:D23"/>
    <mergeCell ref="A35:D35"/>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abSelected="1" topLeftCell="A12" workbookViewId="0">
      <selection activeCell="H37" sqref="H37"/>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179" t="s">
        <v>87</v>
      </c>
      <c r="B10" s="180"/>
      <c r="C10" s="180"/>
      <c r="D10" s="181"/>
      <c r="E10" s="177">
        <f>SUM(E2:E9)</f>
        <v>32840</v>
      </c>
    </row>
    <row r="11" spans="1:8">
      <c r="A11" s="97"/>
      <c r="B11" s="256"/>
      <c r="C11" s="256"/>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179" t="s">
        <v>87</v>
      </c>
      <c r="B29" s="180"/>
      <c r="C29" s="180"/>
      <c r="D29" s="181"/>
      <c r="E29" s="177">
        <f>SUM(E21:E28)</f>
        <v>28840</v>
      </c>
    </row>
    <row r="30" spans="1:11">
      <c r="A30" s="97"/>
      <c r="B30" s="256"/>
      <c r="C30" s="256"/>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94" t="s">
        <v>87</v>
      </c>
      <c r="B4" s="195"/>
      <c r="C4" s="195"/>
      <c r="D4" s="196"/>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94" t="s">
        <v>87</v>
      </c>
      <c r="B15" s="195"/>
      <c r="C15" s="195"/>
      <c r="D15" s="196"/>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94" t="s">
        <v>87</v>
      </c>
      <c r="B31" s="195"/>
      <c r="C31" s="195"/>
      <c r="D31" s="196"/>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94" t="s">
        <v>87</v>
      </c>
      <c r="B9" s="195"/>
      <c r="C9" s="195"/>
      <c r="D9" s="196"/>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97" t="s">
        <v>146</v>
      </c>
      <c r="B19" s="198"/>
      <c r="C19" s="198"/>
      <c r="D19" s="198"/>
      <c r="E19" s="199"/>
      <c r="G19">
        <f>8680*2</f>
        <v>17360</v>
      </c>
      <c r="H19" s="38" t="s">
        <v>144</v>
      </c>
    </row>
    <row r="20" spans="1:8" ht="11.4" customHeight="1">
      <c r="A20" s="200"/>
      <c r="B20" s="201"/>
      <c r="C20" s="201"/>
      <c r="D20" s="201"/>
      <c r="E20" s="202"/>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94" t="s">
        <v>87</v>
      </c>
      <c r="B6" s="195"/>
      <c r="C6" s="195"/>
      <c r="D6" s="196"/>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94" t="s">
        <v>87</v>
      </c>
      <c r="B11" s="195"/>
      <c r="C11" s="195"/>
      <c r="D11" s="196"/>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94" t="s">
        <v>87</v>
      </c>
      <c r="B8" s="195"/>
      <c r="C8" s="195"/>
      <c r="D8" s="196"/>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03" t="s">
        <v>169</v>
      </c>
      <c r="B19" s="203"/>
      <c r="C19" s="203"/>
      <c r="D19" s="203"/>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2023-10-12T12:01:01Z</dcterms:modified>
</cp:coreProperties>
</file>