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55" activeTab="61"/>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 name="Collevtive 304" sheetId="61" r:id="rId58"/>
    <sheet name="ingram 305" sheetId="62" r:id="rId59"/>
    <sheet name="V M Traders 306" sheetId="63" r:id="rId60"/>
    <sheet name="Collective 307" sheetId="64" r:id="rId61"/>
    <sheet name="Namrata 308" sheetId="65" r:id="rId6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65" l="1"/>
  <c r="F7" i="65"/>
  <c r="F6" i="65"/>
  <c r="F5" i="65"/>
  <c r="F4" i="65"/>
  <c r="F3" i="65"/>
  <c r="F2" i="65"/>
  <c r="F2" i="64" l="1"/>
  <c r="F3" i="64" s="1"/>
  <c r="F4" i="64" l="1"/>
  <c r="F5" i="64" s="1"/>
  <c r="L23" i="57"/>
  <c r="L22" i="57"/>
  <c r="L21" i="57"/>
  <c r="L19" i="57"/>
  <c r="L20" i="57"/>
  <c r="L18" i="57"/>
  <c r="K19" i="57"/>
  <c r="K20" i="57"/>
  <c r="K18" i="57"/>
  <c r="E2" i="63" l="1"/>
  <c r="E3" i="63" s="1"/>
  <c r="E4" i="63" l="1"/>
  <c r="E5" i="63" s="1"/>
  <c r="E5" i="62"/>
  <c r="E4" i="62"/>
  <c r="E2" i="62"/>
  <c r="E3" i="62" s="1"/>
  <c r="F2" i="61" l="1"/>
  <c r="F3" i="61"/>
  <c r="F4" i="61" l="1"/>
  <c r="F5" i="61" s="1"/>
  <c r="E3" i="60"/>
  <c r="E5" i="60" s="1"/>
  <c r="E2" i="60"/>
  <c r="E42" i="58" l="1"/>
  <c r="E2" i="58"/>
  <c r="E45" i="58" s="1"/>
  <c r="E46" i="58" l="1"/>
  <c r="E47" i="58" s="1"/>
  <c r="O5" i="57"/>
  <c r="N5" i="57"/>
  <c r="O4" i="57"/>
  <c r="N4" i="57"/>
  <c r="O3" i="57"/>
  <c r="N3" i="57"/>
  <c r="K8" i="57"/>
  <c r="K7" i="57"/>
  <c r="K4" i="57"/>
  <c r="K5" i="57"/>
  <c r="K3" i="57"/>
  <c r="K6" i="57" s="1"/>
  <c r="J16" i="56" l="1"/>
  <c r="I12" i="56"/>
  <c r="E12" i="56"/>
  <c r="E11" i="56"/>
  <c r="E13" i="56" s="1"/>
  <c r="E14" i="56" s="1"/>
  <c r="E15" i="56" l="1"/>
  <c r="G15" i="56" s="1"/>
  <c r="E6" i="56"/>
  <c r="E5" i="56"/>
  <c r="E4" i="56"/>
  <c r="E3" i="56"/>
  <c r="E2" i="56"/>
  <c r="F2" i="55" l="1"/>
  <c r="F3" i="55" s="1"/>
  <c r="F4" i="55" l="1"/>
  <c r="F5" i="55" s="1"/>
  <c r="F6" i="53"/>
  <c r="F5" i="53"/>
  <c r="F4" i="53"/>
  <c r="F6" i="52" l="1"/>
  <c r="F3" i="52"/>
  <c r="E15" i="54" l="1"/>
  <c r="E14" i="54"/>
  <c r="E2" i="54" l="1"/>
  <c r="E11" i="54" s="1"/>
  <c r="F3" i="53"/>
  <c r="F2" i="53"/>
  <c r="F4" i="52" l="1"/>
  <c r="F5" i="52" s="1"/>
  <c r="F2" i="52" l="1"/>
  <c r="F2" i="50" l="1"/>
  <c r="F3" i="50" s="1"/>
  <c r="F4" i="50" l="1"/>
  <c r="F5" i="50" s="1"/>
  <c r="F5" i="49"/>
  <c r="F4" i="49"/>
  <c r="F3" i="49"/>
  <c r="F2" i="49"/>
  <c r="F5" i="48" l="1"/>
  <c r="F4" i="48"/>
  <c r="F3" i="48"/>
  <c r="F2" i="48"/>
  <c r="F5" i="47" l="1"/>
  <c r="F4" i="47"/>
  <c r="F3" i="47"/>
  <c r="F2" i="47"/>
  <c r="F5" i="46" l="1"/>
  <c r="F4" i="46"/>
  <c r="F3" i="46"/>
  <c r="F2" i="46"/>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<sst xmlns="http://schemas.openxmlformats.org/spreadsheetml/2006/main" count="793" uniqueCount="156">
  <si>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</si>
  <si>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</si>
  <si>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</si>
  <si>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</si>
  <si>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</si>
  <si>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</si>
  <si>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</si>
  <si>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</si>
  <si>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</si>
  <si>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</si>
  <si>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</si>
  <si>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</si>
  <si>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</si>
  <si>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</si>
  <si>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</si>
  <si>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</si>
  <si>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</si>
  <si>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</si>
  <si>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</si>
  <si>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</si>
  <si>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</si>
  <si>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</si>
  <si>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</si>
  <si>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</si>
  <si>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</si>
  <si>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</si>
  <si>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</si>
  <si>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</si>
  <si>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</si>
  <si>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</si>
  <si>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</si>
  <si>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</si>
  <si>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</si>
  <si>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</si>
  <si>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</si>
  <si>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</si>
  <si>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</si>
  <si>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</si>
  <si>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</si>
  <si>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</si>
  <si>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</si>
  <si>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</si>
  <si>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</si>
  <si>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</si>
  <si>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</si>
  <si>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</si>
  <si>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</si>
  <si>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</si>
  <si>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</si>
  <si>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</si>
  <si>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</si>
  <si>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</si>
  <si>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</si>
  <si>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</si>
  <si>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</si>
  <si>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</si>
  <si>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</si>
  <si>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</si>
  <si>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</si>
  <si>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</si>
  <si>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</si>
  <si>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</si>
  <si>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</si>
  <si>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</si>
  <si>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</si>
  <si>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</si>
  <si>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</si>
  <si>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</si>
  <si>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</si>
  <si>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</si>
  <si>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</si>
  <si>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</si>
  <si>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</si>
  <si>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</si>
  <si>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</si>
  <si>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</si>
  <si>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</si>
  <si>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</si>
  <si>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</si>
  <si>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</si>
  <si>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</si>
  <si>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</si>
  <si>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</si>
  <si>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</si>
  <si>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</si>
  <si>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GLASS </t>
  </si>
  <si>
    <t xml:space="preserve">SERIES </t>
  </si>
  <si>
    <t xml:space="preserve">CODE </t>
  </si>
  <si>
    <t>SPECIFICATION</t>
  </si>
  <si>
    <t>SIZES</t>
  </si>
  <si>
    <t xml:space="preserve">W </t>
  </si>
  <si>
    <t>H</t>
  </si>
  <si>
    <t>10mm Clear
Toughened Glass</t>
  </si>
  <si>
    <t xml:space="preserve">Signature
Sliding </t>
  </si>
  <si>
    <t xml:space="preserve">3Track 3Glass Shutter Sliding Window  (Outer Interlocks Are With Reinforcement) </t>
  </si>
  <si>
    <t>8mm Clear
Toughened Glass</t>
  </si>
  <si>
    <t xml:space="preserve">Slimline
Sliding </t>
  </si>
  <si>
    <t xml:space="preserve">3Track 3Glass Shutter Sliding Window (Outer Interlocks Are With Reinforcement)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</si>
  <si>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</si>
  <si>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</si>
  <si>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</si>
  <si>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</si>
  <si>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</si>
  <si>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</si>
  <si>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</si>
  <si>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</si>
  <si>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</si>
  <si>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</si>
  <si>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</si>
  <si>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</si>
  <si>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</si>
  <si>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</si>
  <si>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</si>
  <si>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</si>
  <si>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</si>
  <si>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</si>
  <si>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</si>
  <si>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</si>
  <si>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</si>
  <si>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</si>
  <si>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</si>
  <si>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</si>
  <si>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</si>
  <si>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</si>
  <si>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</si>
  <si>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</si>
  <si>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</si>
  <si>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</si>
  <si>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</si>
  <si>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</si>
  <si>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</si>
  <si>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</si>
  <si>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</si>
  <si>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</si>
  <si>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</si>
  <si>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</si>
  <si>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</si>
  <si>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</si>
  <si>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</si>
  <si>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</si>
  <si>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</si>
  <si>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</si>
  <si>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</si>
  <si>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</si>
  <si>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</si>
  <si>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</si>
  <si>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</si>
  <si>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</si>
  <si>
    <t>Delta 600 VA UPS</t>
  </si>
  <si>
    <t>Ref no.</t>
  </si>
  <si>
    <t xml:space="preserve"> MW/PL/23-24/QO-0197R2 (Option 2)</t>
  </si>
  <si>
    <t>MW/PL/23-24/QO-0197R1 (Option 1)</t>
  </si>
  <si>
    <t>W1</t>
  </si>
  <si>
    <t>W2</t>
  </si>
  <si>
    <t>W3</t>
  </si>
  <si>
    <t>15%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</si>
</sst>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1"/>
      <color rgb="FF222222"/>
      <name val="Calibri  "/>
    </font>
    <font>
      <b/>
      <sz val="10"/>
      <color rgb="FF000000"/>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1" fillId="3" borderId="0" applyNumberFormat="0" applyBorder="0" applyAlignment="0" applyProtection="0"/>
  </cellStyleXfs>
  <cellXfs count="114">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93" t="s">
        <v>10</v>
      </c>
      <c r="B6" s="93"/>
      <c r="C6" s="93"/>
      <c r="D6" s="93"/>
      <c r="E6" s="93"/>
      <c r="F6" s="1">
        <f>SUM(F2:F5)</f>
        <v>80025</v>
      </c>
    </row>
    <row r="7" spans="1:7">
      <c r="A7" s="93" t="s">
        <v>11</v>
      </c>
      <c r="B7" s="93"/>
      <c r="C7" s="93"/>
      <c r="D7" s="93"/>
      <c r="E7" s="93"/>
      <c r="F7" s="1">
        <f>F6*18%</f>
        <v>14404.5</v>
      </c>
    </row>
    <row r="8" spans="1:7">
      <c r="A8" s="93" t="s">
        <v>12</v>
      </c>
      <c r="B8" s="93"/>
      <c r="C8" s="93"/>
      <c r="D8" s="93"/>
      <c r="E8" s="93"/>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99" t="s">
        <v>10</v>
      </c>
      <c r="B3" s="100"/>
      <c r="C3" s="101"/>
      <c r="D3" s="102"/>
      <c r="E3" s="20">
        <f>SUM(E2)</f>
        <v>53344</v>
      </c>
    </row>
    <row r="4" spans="1:9">
      <c r="A4" s="99" t="s">
        <v>11</v>
      </c>
      <c r="B4" s="101"/>
      <c r="C4" s="101"/>
      <c r="D4" s="102"/>
      <c r="E4" s="20">
        <f>E3*18%</f>
        <v>9601.92</v>
      </c>
    </row>
    <row r="5" spans="1:9">
      <c r="A5" s="99" t="s">
        <v>12</v>
      </c>
      <c r="B5" s="101"/>
      <c r="C5" s="101"/>
      <c r="D5" s="102"/>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93" t="s">
        <v>10</v>
      </c>
      <c r="B3" s="93"/>
      <c r="C3" s="93"/>
      <c r="D3" s="93"/>
      <c r="E3" s="93"/>
      <c r="F3" s="28">
        <f>SUM(F2:F2)</f>
        <v>44900</v>
      </c>
    </row>
    <row r="4" spans="1:6">
      <c r="A4" s="93" t="s">
        <v>11</v>
      </c>
      <c r="B4" s="93"/>
      <c r="C4" s="93"/>
      <c r="D4" s="93"/>
      <c r="E4" s="93"/>
      <c r="F4" s="28">
        <f>F3*18%</f>
        <v>8082</v>
      </c>
    </row>
    <row r="5" spans="1:6">
      <c r="A5" s="93" t="s">
        <v>12</v>
      </c>
      <c r="B5" s="93"/>
      <c r="C5" s="93"/>
      <c r="D5" s="93"/>
      <c r="E5" s="93"/>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93" t="s">
        <v>10</v>
      </c>
      <c r="B3" s="93"/>
      <c r="C3" s="93"/>
      <c r="D3" s="93"/>
      <c r="E3" s="93"/>
      <c r="F3" s="29">
        <f>SUM(F2:F2)</f>
        <v>11350</v>
      </c>
    </row>
    <row r="4" spans="1:7">
      <c r="A4" s="93" t="s">
        <v>11</v>
      </c>
      <c r="B4" s="93"/>
      <c r="C4" s="93"/>
      <c r="D4" s="93"/>
      <c r="E4" s="93"/>
      <c r="F4" s="29">
        <f>F3*18%</f>
        <v>2043</v>
      </c>
    </row>
    <row r="5" spans="1:7">
      <c r="A5" s="93" t="s">
        <v>12</v>
      </c>
      <c r="B5" s="93"/>
      <c r="C5" s="93"/>
      <c r="D5" s="93"/>
      <c r="E5" s="93"/>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93" t="s">
        <v>10</v>
      </c>
      <c r="B3" s="93"/>
      <c r="C3" s="93"/>
      <c r="D3" s="93"/>
      <c r="E3" s="93"/>
      <c r="F3" s="30">
        <f>SUM(F2)</f>
        <v>33675</v>
      </c>
    </row>
    <row r="4" spans="1:6">
      <c r="A4" s="93" t="s">
        <v>11</v>
      </c>
      <c r="B4" s="93"/>
      <c r="C4" s="93"/>
      <c r="D4" s="93"/>
      <c r="E4" s="93"/>
      <c r="F4" s="30">
        <f>F3*18%</f>
        <v>6061.5</v>
      </c>
    </row>
    <row r="5" spans="1:6">
      <c r="A5" s="93" t="s">
        <v>12</v>
      </c>
      <c r="B5" s="93"/>
      <c r="C5" s="93"/>
      <c r="D5" s="93"/>
      <c r="E5" s="93"/>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99" t="s">
        <v>10</v>
      </c>
      <c r="B4" s="100"/>
      <c r="C4" s="101"/>
      <c r="D4" s="102"/>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93" t="s">
        <v>10</v>
      </c>
      <c r="B3" s="93"/>
      <c r="C3" s="93"/>
      <c r="D3" s="93"/>
      <c r="E3" s="32">
        <f>SUM(E2)</f>
        <v>640591.62</v>
      </c>
    </row>
    <row r="4" spans="1:16">
      <c r="A4" s="93" t="s">
        <v>11</v>
      </c>
      <c r="B4" s="93"/>
      <c r="C4" s="93"/>
      <c r="D4" s="93"/>
      <c r="E4" s="32">
        <f>E3*18%</f>
        <v>115306.49159999999</v>
      </c>
    </row>
    <row r="5" spans="1:16">
      <c r="A5" s="93" t="s">
        <v>12</v>
      </c>
      <c r="B5" s="93"/>
      <c r="C5" s="93"/>
      <c r="D5" s="93"/>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93" t="s">
        <v>10</v>
      </c>
      <c r="B3" s="103"/>
      <c r="C3" s="103"/>
      <c r="D3" s="93"/>
      <c r="E3" s="93"/>
      <c r="F3" s="34">
        <f>SUM(F2)</f>
        <v>32650</v>
      </c>
    </row>
    <row r="4" spans="1:6">
      <c r="A4" s="93" t="s">
        <v>11</v>
      </c>
      <c r="B4" s="93"/>
      <c r="C4" s="93"/>
      <c r="D4" s="93"/>
      <c r="E4" s="93"/>
      <c r="F4" s="34">
        <f>F3*18%</f>
        <v>5877</v>
      </c>
    </row>
    <row r="5" spans="1:6">
      <c r="A5" s="93" t="s">
        <v>12</v>
      </c>
      <c r="B5" s="93"/>
      <c r="C5" s="93"/>
      <c r="D5" s="93"/>
      <c r="E5" s="93"/>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93" t="s">
        <v>10</v>
      </c>
      <c r="B3" s="93"/>
      <c r="C3" s="93"/>
      <c r="D3" s="93"/>
      <c r="E3" s="93"/>
      <c r="F3" s="33">
        <f>SUM(F2)</f>
        <v>2100</v>
      </c>
    </row>
    <row r="4" spans="1:6">
      <c r="A4" s="93" t="s">
        <v>11</v>
      </c>
      <c r="B4" s="93"/>
      <c r="C4" s="93"/>
      <c r="D4" s="93"/>
      <c r="E4" s="93"/>
      <c r="F4" s="33">
        <f>F3*18%</f>
        <v>378</v>
      </c>
    </row>
    <row r="5" spans="1:6">
      <c r="A5" s="93" t="s">
        <v>12</v>
      </c>
      <c r="B5" s="93"/>
      <c r="C5" s="93"/>
      <c r="D5" s="93"/>
      <c r="E5" s="93"/>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93" t="s">
        <v>10</v>
      </c>
      <c r="B6" s="93"/>
      <c r="C6" s="93"/>
      <c r="D6" s="93"/>
      <c r="E6" s="93"/>
      <c r="F6" s="34">
        <f>SUM(F2:F5)</f>
        <v>64750</v>
      </c>
    </row>
    <row r="7" spans="1:6">
      <c r="A7" s="93" t="s">
        <v>11</v>
      </c>
      <c r="B7" s="93"/>
      <c r="C7" s="93"/>
      <c r="D7" s="93"/>
      <c r="E7" s="93"/>
      <c r="F7" s="34">
        <f>F6*18%</f>
        <v>11655</v>
      </c>
    </row>
    <row r="8" spans="1:6">
      <c r="A8" s="93" t="s">
        <v>12</v>
      </c>
      <c r="B8" s="93"/>
      <c r="C8" s="93"/>
      <c r="D8" s="93"/>
      <c r="E8" s="93"/>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94" t="s">
        <v>21</v>
      </c>
      <c r="B3" s="95"/>
      <c r="C3" s="95"/>
      <c r="D3" s="95"/>
      <c r="E3" s="96"/>
      <c r="F3" s="34">
        <f>SUM(F2)</f>
        <v>8424</v>
      </c>
    </row>
    <row r="4" spans="1:6">
      <c r="A4" s="94" t="s">
        <v>11</v>
      </c>
      <c r="B4" s="95"/>
      <c r="C4" s="95"/>
      <c r="D4" s="95"/>
      <c r="E4" s="96"/>
      <c r="F4" s="34">
        <f>F3*18%</f>
        <v>1516.32</v>
      </c>
    </row>
    <row r="5" spans="1:6">
      <c r="A5" s="94" t="s">
        <v>22</v>
      </c>
      <c r="B5" s="95"/>
      <c r="C5" s="95"/>
      <c r="D5" s="95"/>
      <c r="E5" s="96"/>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94" t="s">
        <v>21</v>
      </c>
      <c r="B3" s="95"/>
      <c r="C3" s="95"/>
      <c r="D3" s="95"/>
      <c r="E3" s="96"/>
      <c r="F3" s="1">
        <f>SUM(F2)</f>
        <v>10530</v>
      </c>
    </row>
    <row r="4" spans="1:6">
      <c r="A4" s="94" t="s">
        <v>11</v>
      </c>
      <c r="B4" s="95"/>
      <c r="C4" s="95"/>
      <c r="D4" s="95"/>
      <c r="E4" s="96"/>
      <c r="F4" s="1">
        <f>F3*18%</f>
        <v>1895.3999999999999</v>
      </c>
    </row>
    <row r="5" spans="1:6">
      <c r="A5" s="94" t="s">
        <v>22</v>
      </c>
      <c r="B5" s="95"/>
      <c r="C5" s="95"/>
      <c r="D5" s="95"/>
      <c r="E5" s="96"/>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93" t="s">
        <v>10</v>
      </c>
      <c r="B3" s="103"/>
      <c r="C3" s="103"/>
      <c r="D3" s="93"/>
      <c r="E3" s="93"/>
      <c r="F3" s="35">
        <f>SUM(F2)</f>
        <v>48975</v>
      </c>
    </row>
    <row r="4" spans="1:6">
      <c r="A4" s="93" t="s">
        <v>11</v>
      </c>
      <c r="B4" s="93"/>
      <c r="C4" s="93"/>
      <c r="D4" s="93"/>
      <c r="E4" s="93"/>
      <c r="F4" s="35">
        <f>F3*18%</f>
        <v>8815.5</v>
      </c>
    </row>
    <row r="5" spans="1:6">
      <c r="A5" s="93" t="s">
        <v>12</v>
      </c>
      <c r="B5" s="93"/>
      <c r="C5" s="93"/>
      <c r="D5" s="93"/>
      <c r="E5" s="93"/>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93" t="s">
        <v>10</v>
      </c>
      <c r="B3" s="93"/>
      <c r="C3" s="93"/>
      <c r="D3" s="93"/>
      <c r="E3" s="93"/>
      <c r="F3" s="41">
        <f>SUM(F2)</f>
        <v>89000</v>
      </c>
    </row>
    <row r="4" spans="1:6" ht="14.4" customHeight="1">
      <c r="A4" s="93" t="s">
        <v>11</v>
      </c>
      <c r="B4" s="93"/>
      <c r="C4" s="93"/>
      <c r="D4" s="93"/>
      <c r="E4" s="93"/>
      <c r="F4" s="41">
        <f>F3*18%</f>
        <v>16020</v>
      </c>
    </row>
    <row r="5" spans="1:6">
      <c r="A5" s="93" t="s">
        <v>12</v>
      </c>
      <c r="B5" s="93"/>
      <c r="C5" s="93"/>
      <c r="D5" s="93"/>
      <c r="E5" s="93"/>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93" t="s">
        <v>10</v>
      </c>
      <c r="B3" s="93"/>
      <c r="C3" s="93"/>
      <c r="D3" s="93"/>
      <c r="E3" s="42">
        <f>SUM(E2)</f>
        <v>24000</v>
      </c>
    </row>
    <row r="4" spans="1:5">
      <c r="A4" s="93" t="s">
        <v>47</v>
      </c>
      <c r="B4" s="93"/>
      <c r="C4" s="93"/>
      <c r="D4" s="93"/>
      <c r="E4" s="42">
        <f>E3*9%</f>
        <v>2160</v>
      </c>
    </row>
    <row r="5" spans="1:5">
      <c r="A5" s="93" t="s">
        <v>47</v>
      </c>
      <c r="B5" s="93"/>
      <c r="C5" s="93"/>
      <c r="D5" s="93"/>
      <c r="E5" s="42">
        <f>E3*9%</f>
        <v>2160</v>
      </c>
    </row>
    <row r="6" spans="1:5" ht="18.600000000000001" customHeight="1">
      <c r="A6" s="93" t="s">
        <v>12</v>
      </c>
      <c r="B6" s="93"/>
      <c r="C6" s="93"/>
      <c r="D6" s="93"/>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93" t="s">
        <v>10</v>
      </c>
      <c r="B13" s="93"/>
      <c r="C13" s="93"/>
      <c r="D13" s="93"/>
      <c r="E13" s="52">
        <f>SUM(E12)</f>
        <v>4700</v>
      </c>
    </row>
    <row r="14" spans="1:5">
      <c r="A14" s="93" t="s">
        <v>47</v>
      </c>
      <c r="B14" s="93"/>
      <c r="C14" s="93"/>
      <c r="D14" s="93"/>
      <c r="E14" s="52">
        <f>E13*9%</f>
        <v>423</v>
      </c>
    </row>
    <row r="15" spans="1:5">
      <c r="A15" s="93" t="s">
        <v>47</v>
      </c>
      <c r="B15" s="93"/>
      <c r="C15" s="93"/>
      <c r="D15" s="93"/>
      <c r="E15" s="52">
        <f>E13*9%</f>
        <v>423</v>
      </c>
    </row>
    <row r="16" spans="1:5">
      <c r="A16" s="93" t="s">
        <v>12</v>
      </c>
      <c r="B16" s="93"/>
      <c r="C16" s="93"/>
      <c r="D16" s="93"/>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93" t="s">
        <v>10</v>
      </c>
      <c r="B3" s="93"/>
      <c r="C3" s="93"/>
      <c r="D3" s="93"/>
      <c r="E3" s="43">
        <f>SUM(E2)</f>
        <v>79000</v>
      </c>
    </row>
    <row r="4" spans="1:5">
      <c r="A4" s="93" t="s">
        <v>47</v>
      </c>
      <c r="B4" s="93"/>
      <c r="C4" s="93"/>
      <c r="D4" s="93"/>
      <c r="E4" s="43">
        <f>E3*9%</f>
        <v>7110</v>
      </c>
    </row>
    <row r="5" spans="1:5">
      <c r="A5" s="93" t="s">
        <v>47</v>
      </c>
      <c r="B5" s="93"/>
      <c r="C5" s="93"/>
      <c r="D5" s="93"/>
      <c r="E5" s="43">
        <f>E3*9%</f>
        <v>7110</v>
      </c>
    </row>
    <row r="6" spans="1:5">
      <c r="A6" s="93" t="s">
        <v>12</v>
      </c>
      <c r="B6" s="93"/>
      <c r="C6" s="93"/>
      <c r="D6" s="93"/>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93" t="s">
        <v>10</v>
      </c>
      <c r="B7" s="93"/>
      <c r="C7" s="93"/>
      <c r="D7" s="93"/>
      <c r="E7" s="93"/>
      <c r="F7" s="44">
        <f>SUM(F2:F6)</f>
        <v>89925</v>
      </c>
    </row>
    <row r="8" spans="1:6">
      <c r="A8" s="93" t="s">
        <v>11</v>
      </c>
      <c r="B8" s="93"/>
      <c r="C8" s="93"/>
      <c r="D8" s="93"/>
      <c r="E8" s="93"/>
      <c r="F8" s="44">
        <f>F7*18%</f>
        <v>16186.5</v>
      </c>
    </row>
    <row r="9" spans="1:6">
      <c r="A9" s="93" t="s">
        <v>12</v>
      </c>
      <c r="B9" s="93"/>
      <c r="C9" s="93"/>
      <c r="D9" s="93"/>
      <c r="E9" s="93"/>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94" t="s">
        <v>10</v>
      </c>
      <c r="B3" s="95"/>
      <c r="C3" s="95"/>
      <c r="D3" s="96"/>
      <c r="E3" s="32">
        <f>SUM(E2)</f>
        <v>103400</v>
      </c>
    </row>
    <row r="4" spans="1:5">
      <c r="A4" s="94" t="s">
        <v>11</v>
      </c>
      <c r="B4" s="95"/>
      <c r="C4" s="95"/>
      <c r="D4" s="96"/>
      <c r="E4" s="32">
        <f>E3*18%</f>
        <v>18612</v>
      </c>
    </row>
    <row r="5" spans="1:5">
      <c r="A5" s="94" t="s">
        <v>12</v>
      </c>
      <c r="B5" s="95"/>
      <c r="C5" s="95"/>
      <c r="D5" s="96"/>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93" t="s">
        <v>10</v>
      </c>
      <c r="B6" s="93"/>
      <c r="C6" s="93"/>
      <c r="D6" s="93"/>
      <c r="E6" s="93"/>
      <c r="F6" s="45">
        <f>SUM(F2:F5)</f>
        <v>217200</v>
      </c>
    </row>
    <row r="7" spans="1:6">
      <c r="A7" s="93" t="s">
        <v>11</v>
      </c>
      <c r="B7" s="93"/>
      <c r="C7" s="93"/>
      <c r="D7" s="93"/>
      <c r="E7" s="93"/>
      <c r="F7" s="45">
        <f>F6*18%</f>
        <v>39096</v>
      </c>
    </row>
    <row r="8" spans="1:6">
      <c r="A8" s="93" t="s">
        <v>12</v>
      </c>
      <c r="B8" s="93"/>
      <c r="C8" s="93"/>
      <c r="D8" s="93"/>
      <c r="E8" s="93"/>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94" t="s">
        <v>10</v>
      </c>
      <c r="B3" s="95"/>
      <c r="C3" s="95"/>
      <c r="D3" s="96"/>
      <c r="E3" s="46">
        <f>SUM(E2)</f>
        <v>37400</v>
      </c>
    </row>
    <row r="4" spans="1:5">
      <c r="A4" s="94" t="s">
        <v>11</v>
      </c>
      <c r="B4" s="95"/>
      <c r="C4" s="95"/>
      <c r="D4" s="96"/>
      <c r="E4" s="46">
        <f>E3*18%</f>
        <v>6732</v>
      </c>
    </row>
    <row r="5" spans="1:5">
      <c r="A5" s="94" t="s">
        <v>12</v>
      </c>
      <c r="B5" s="95"/>
      <c r="C5" s="95"/>
      <c r="D5" s="96"/>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94" t="s">
        <v>10</v>
      </c>
      <c r="B3" s="95"/>
      <c r="C3" s="95"/>
      <c r="D3" s="95"/>
      <c r="E3" s="96"/>
      <c r="F3" s="47">
        <f>SUM(F2)</f>
        <v>55000</v>
      </c>
    </row>
    <row r="4" spans="1:6">
      <c r="A4" s="94" t="s">
        <v>11</v>
      </c>
      <c r="B4" s="95"/>
      <c r="C4" s="95"/>
      <c r="D4" s="95"/>
      <c r="E4" s="96"/>
      <c r="F4" s="47">
        <f>F3*18%</f>
        <v>9900</v>
      </c>
    </row>
    <row r="5" spans="1:6">
      <c r="A5" s="94" t="s">
        <v>12</v>
      </c>
      <c r="B5" s="95"/>
      <c r="C5" s="95"/>
      <c r="D5" s="95"/>
      <c r="E5" s="96"/>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94" t="s">
        <v>21</v>
      </c>
      <c r="B3" s="95"/>
      <c r="C3" s="95"/>
      <c r="D3" s="95"/>
      <c r="E3" s="96"/>
      <c r="F3" s="50">
        <f>SUM(F2)</f>
        <v>9828</v>
      </c>
    </row>
    <row r="4" spans="1:6">
      <c r="A4" s="94" t="s">
        <v>11</v>
      </c>
      <c r="B4" s="95"/>
      <c r="C4" s="95"/>
      <c r="D4" s="95"/>
      <c r="E4" s="96"/>
      <c r="F4" s="50">
        <f>F3*18%</f>
        <v>1769.04</v>
      </c>
    </row>
    <row r="5" spans="1:6">
      <c r="A5" s="94" t="s">
        <v>22</v>
      </c>
      <c r="B5" s="95"/>
      <c r="C5" s="95"/>
      <c r="D5" s="95"/>
      <c r="E5" s="96"/>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94" t="s">
        <v>10</v>
      </c>
      <c r="B3" s="95"/>
      <c r="C3" s="95"/>
      <c r="D3" s="96"/>
      <c r="E3" s="6">
        <f>SUM(E2)</f>
        <v>2013</v>
      </c>
    </row>
    <row r="4" spans="1:5">
      <c r="A4" s="94" t="s">
        <v>24</v>
      </c>
      <c r="B4" s="95"/>
      <c r="C4" s="95"/>
      <c r="D4" s="96"/>
      <c r="E4" s="6">
        <f>E3*12%</f>
        <v>241.56</v>
      </c>
    </row>
    <row r="5" spans="1:5" ht="15.6" customHeight="1">
      <c r="A5" s="94" t="s">
        <v>12</v>
      </c>
      <c r="B5" s="95"/>
      <c r="C5" s="95"/>
      <c r="D5" s="96"/>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4" sqref="B4:E4"/>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93" t="s">
        <v>10</v>
      </c>
      <c r="B9" s="93"/>
      <c r="C9" s="93"/>
      <c r="D9" s="93"/>
      <c r="E9" s="93"/>
      <c r="F9" s="50">
        <f>SUM(F2:F8)</f>
        <v>212700</v>
      </c>
    </row>
    <row r="10" spans="1:6">
      <c r="A10" s="93" t="s">
        <v>11</v>
      </c>
      <c r="B10" s="93"/>
      <c r="C10" s="93"/>
      <c r="D10" s="93"/>
      <c r="E10" s="93"/>
      <c r="F10" s="50">
        <f>F9*18%</f>
        <v>38286</v>
      </c>
    </row>
    <row r="11" spans="1:6">
      <c r="A11" s="93" t="s">
        <v>12</v>
      </c>
      <c r="B11" s="93"/>
      <c r="C11" s="93"/>
      <c r="D11" s="93"/>
      <c r="E11" s="93"/>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93" t="s">
        <v>10</v>
      </c>
      <c r="B3" s="93"/>
      <c r="C3" s="93"/>
      <c r="D3" s="93"/>
      <c r="E3" s="93"/>
      <c r="F3" s="51">
        <f>SUM(F2)</f>
        <v>7500</v>
      </c>
    </row>
    <row r="4" spans="1:6">
      <c r="A4" s="93" t="s">
        <v>11</v>
      </c>
      <c r="B4" s="93"/>
      <c r="C4" s="93"/>
      <c r="D4" s="93"/>
      <c r="E4" s="93"/>
      <c r="F4" s="51">
        <f>F3*18%</f>
        <v>1350</v>
      </c>
    </row>
    <row r="5" spans="1:6">
      <c r="A5" s="93" t="s">
        <v>12</v>
      </c>
      <c r="B5" s="93"/>
      <c r="C5" s="93"/>
      <c r="D5" s="93"/>
      <c r="E5" s="93"/>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94" t="s">
        <v>10</v>
      </c>
      <c r="B3" s="95"/>
      <c r="C3" s="95"/>
      <c r="D3" s="96"/>
      <c r="E3" s="53">
        <f>SUM(E2)</f>
        <v>18250</v>
      </c>
    </row>
    <row r="4" spans="1:5">
      <c r="A4" s="94" t="s">
        <v>11</v>
      </c>
      <c r="B4" s="95"/>
      <c r="C4" s="95"/>
      <c r="D4" s="96"/>
      <c r="E4" s="53">
        <f>E3*18%</f>
        <v>3285</v>
      </c>
    </row>
    <row r="5" spans="1:5">
      <c r="A5" s="94" t="s">
        <v>12</v>
      </c>
      <c r="B5" s="95"/>
      <c r="C5" s="95"/>
      <c r="D5" s="96"/>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93" t="s">
        <v>10</v>
      </c>
      <c r="B3" s="93"/>
      <c r="C3" s="93"/>
      <c r="D3" s="93"/>
      <c r="E3" s="54">
        <f>SUM(E2)</f>
        <v>73778.48</v>
      </c>
    </row>
    <row r="4" spans="1:5">
      <c r="A4" s="93" t="s">
        <v>11</v>
      </c>
      <c r="B4" s="93"/>
      <c r="C4" s="93"/>
      <c r="D4" s="93"/>
      <c r="E4" s="54">
        <v>13280.11</v>
      </c>
    </row>
    <row r="5" spans="1:5">
      <c r="A5" s="93" t="s">
        <v>12</v>
      </c>
      <c r="B5" s="93"/>
      <c r="C5" s="93"/>
      <c r="D5" s="93"/>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93" t="s">
        <v>10</v>
      </c>
      <c r="B3" s="93"/>
      <c r="C3" s="93"/>
      <c r="D3" s="93"/>
      <c r="E3" s="93"/>
      <c r="F3" s="56">
        <f>SUM(F2:F2)</f>
        <v>17960</v>
      </c>
    </row>
    <row r="4" spans="1:6">
      <c r="A4" s="93" t="s">
        <v>11</v>
      </c>
      <c r="B4" s="93"/>
      <c r="C4" s="93"/>
      <c r="D4" s="93"/>
      <c r="E4" s="93"/>
      <c r="F4" s="56">
        <f>F3*18%</f>
        <v>3232.7999999999997</v>
      </c>
    </row>
    <row r="5" spans="1:6">
      <c r="A5" s="93" t="s">
        <v>12</v>
      </c>
      <c r="B5" s="93"/>
      <c r="C5" s="93"/>
      <c r="D5" s="93"/>
      <c r="E5" s="93"/>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93" t="s">
        <v>10</v>
      </c>
      <c r="B3" s="93"/>
      <c r="C3" s="93"/>
      <c r="D3" s="93"/>
      <c r="E3" s="93"/>
      <c r="F3" s="58">
        <f>SUM(F2:F2)</f>
        <v>22700</v>
      </c>
    </row>
    <row r="4" spans="1:6">
      <c r="A4" s="93" t="s">
        <v>11</v>
      </c>
      <c r="B4" s="93"/>
      <c r="C4" s="93"/>
      <c r="D4" s="93"/>
      <c r="E4" s="93"/>
      <c r="F4" s="58">
        <f>F3*18%</f>
        <v>4086</v>
      </c>
    </row>
    <row r="5" spans="1:6">
      <c r="A5" s="93" t="s">
        <v>12</v>
      </c>
      <c r="B5" s="93"/>
      <c r="C5" s="93"/>
      <c r="D5" s="93"/>
      <c r="E5" s="93"/>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93" t="s">
        <v>10</v>
      </c>
      <c r="B3" s="93"/>
      <c r="C3" s="93"/>
      <c r="D3" s="93"/>
      <c r="E3" s="93"/>
      <c r="F3" s="59">
        <f>SUM(F2:F2)</f>
        <v>20205</v>
      </c>
    </row>
    <row r="4" spans="1:6">
      <c r="A4" s="93" t="s">
        <v>11</v>
      </c>
      <c r="B4" s="93"/>
      <c r="C4" s="93"/>
      <c r="D4" s="93"/>
      <c r="E4" s="93"/>
      <c r="F4" s="59">
        <f>F3*18%</f>
        <v>3636.9</v>
      </c>
    </row>
    <row r="5" spans="1:6">
      <c r="A5" s="93" t="s">
        <v>12</v>
      </c>
      <c r="B5" s="93"/>
      <c r="C5" s="93"/>
      <c r="D5" s="93"/>
      <c r="E5" s="93"/>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93" t="s">
        <v>10</v>
      </c>
      <c r="B6" s="93"/>
      <c r="C6" s="93"/>
      <c r="D6" s="93"/>
      <c r="E6" s="93"/>
      <c r="F6" s="60">
        <f>SUM(F2:F5)</f>
        <v>66250</v>
      </c>
    </row>
    <row r="7" spans="1:6">
      <c r="A7" s="93" t="s">
        <v>11</v>
      </c>
      <c r="B7" s="93"/>
      <c r="C7" s="93"/>
      <c r="D7" s="93"/>
      <c r="E7" s="93"/>
      <c r="F7" s="60">
        <f>F6*18%</f>
        <v>11925</v>
      </c>
    </row>
    <row r="8" spans="1:6">
      <c r="A8" s="93" t="s">
        <v>12</v>
      </c>
      <c r="B8" s="93"/>
      <c r="C8" s="93"/>
      <c r="D8" s="93"/>
      <c r="E8" s="93"/>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6"/>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94" t="s">
        <v>10</v>
      </c>
      <c r="B4" s="95"/>
      <c r="C4" s="95"/>
      <c r="D4" s="95"/>
      <c r="E4" s="96"/>
      <c r="F4" s="60">
        <f>SUM(F2:F3)</f>
        <v>88750</v>
      </c>
    </row>
    <row r="5" spans="1:6">
      <c r="A5" s="94" t="s">
        <v>11</v>
      </c>
      <c r="B5" s="95"/>
      <c r="C5" s="95"/>
      <c r="D5" s="95"/>
      <c r="E5" s="96"/>
      <c r="F5" s="60">
        <f>F4*18%</f>
        <v>15975</v>
      </c>
    </row>
    <row r="6" spans="1:6">
      <c r="A6" s="94" t="s">
        <v>12</v>
      </c>
      <c r="B6" s="95"/>
      <c r="C6" s="95"/>
      <c r="D6" s="95"/>
      <c r="E6" s="96"/>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97" t="s">
        <v>21</v>
      </c>
      <c r="B4" s="97"/>
      <c r="C4" s="97"/>
      <c r="D4" s="97"/>
      <c r="E4" s="97"/>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98" t="s">
        <v>21</v>
      </c>
      <c r="B10" s="98"/>
      <c r="C10" s="98"/>
      <c r="D10" s="98"/>
      <c r="E10" s="98"/>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93" t="s">
        <v>10</v>
      </c>
      <c r="B3" s="93"/>
      <c r="C3" s="93"/>
      <c r="D3" s="93"/>
      <c r="E3" s="93"/>
      <c r="F3" s="61">
        <f>SUM(F2:F2)</f>
        <v>22450</v>
      </c>
    </row>
    <row r="4" spans="1:6">
      <c r="A4" s="93" t="s">
        <v>11</v>
      </c>
      <c r="B4" s="93"/>
      <c r="C4" s="93"/>
      <c r="D4" s="93"/>
      <c r="E4" s="93"/>
      <c r="F4" s="61">
        <f>F3*18%</f>
        <v>4041</v>
      </c>
    </row>
    <row r="5" spans="1:6">
      <c r="A5" s="93" t="s">
        <v>12</v>
      </c>
      <c r="B5" s="93"/>
      <c r="C5" s="93"/>
      <c r="D5" s="93"/>
      <c r="E5" s="93"/>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93" t="s">
        <v>10</v>
      </c>
      <c r="B3" s="93"/>
      <c r="C3" s="93"/>
      <c r="D3" s="93"/>
      <c r="E3" s="93"/>
      <c r="F3" s="62">
        <f>SUM(F2:F2)</f>
        <v>22450</v>
      </c>
    </row>
    <row r="4" spans="1:6">
      <c r="A4" s="93" t="s">
        <v>11</v>
      </c>
      <c r="B4" s="93"/>
      <c r="C4" s="93"/>
      <c r="D4" s="93"/>
      <c r="E4" s="93"/>
      <c r="F4" s="62">
        <f>F3*18%</f>
        <v>4041</v>
      </c>
    </row>
    <row r="5" spans="1:6">
      <c r="A5" s="93" t="s">
        <v>12</v>
      </c>
      <c r="B5" s="93"/>
      <c r="C5" s="93"/>
      <c r="D5" s="93"/>
      <c r="E5" s="93"/>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93" t="s">
        <v>10</v>
      </c>
      <c r="B3" s="93"/>
      <c r="C3" s="93"/>
      <c r="D3" s="93"/>
      <c r="E3" s="93"/>
      <c r="F3" s="63">
        <f>SUM(F2:F2)</f>
        <v>18800</v>
      </c>
    </row>
    <row r="4" spans="1:6">
      <c r="A4" s="93" t="s">
        <v>11</v>
      </c>
      <c r="B4" s="93"/>
      <c r="C4" s="93"/>
      <c r="D4" s="93"/>
      <c r="E4" s="93"/>
      <c r="F4" s="63">
        <f>F3*18%</f>
        <v>3384</v>
      </c>
    </row>
    <row r="5" spans="1:6">
      <c r="A5" s="93" t="s">
        <v>12</v>
      </c>
      <c r="B5" s="93"/>
      <c r="C5" s="93"/>
      <c r="D5" s="93"/>
      <c r="E5" s="93"/>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93" t="s">
        <v>10</v>
      </c>
      <c r="B3" s="93"/>
      <c r="C3" s="93"/>
      <c r="D3" s="93"/>
      <c r="E3" s="64">
        <f>SUM(E2)</f>
        <v>51612</v>
      </c>
    </row>
    <row r="4" spans="1:5">
      <c r="A4" s="93" t="s">
        <v>47</v>
      </c>
      <c r="B4" s="93"/>
      <c r="C4" s="93"/>
      <c r="D4" s="93"/>
      <c r="E4" s="64">
        <f>E3*9%</f>
        <v>4645.08</v>
      </c>
    </row>
    <row r="5" spans="1:5">
      <c r="A5" s="93" t="s">
        <v>47</v>
      </c>
      <c r="B5" s="93"/>
      <c r="C5" s="93"/>
      <c r="D5" s="93"/>
      <c r="E5" s="64">
        <f>E3*9%</f>
        <v>4645.08</v>
      </c>
    </row>
    <row r="6" spans="1:5">
      <c r="A6" s="93" t="s">
        <v>12</v>
      </c>
      <c r="B6" s="93"/>
      <c r="C6" s="93"/>
      <c r="D6" s="93"/>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93" t="s">
        <v>10</v>
      </c>
      <c r="B3" s="93"/>
      <c r="C3" s="93"/>
      <c r="D3" s="93"/>
      <c r="E3" s="65">
        <f>SUM(E2)</f>
        <v>54648</v>
      </c>
    </row>
    <row r="4" spans="1:5">
      <c r="A4" s="93" t="s">
        <v>47</v>
      </c>
      <c r="B4" s="93"/>
      <c r="C4" s="93"/>
      <c r="D4" s="93"/>
      <c r="E4" s="65">
        <f>E3*9%</f>
        <v>4918.32</v>
      </c>
    </row>
    <row r="5" spans="1:5">
      <c r="A5" s="93" t="s">
        <v>47</v>
      </c>
      <c r="B5" s="93"/>
      <c r="C5" s="93"/>
      <c r="D5" s="93"/>
      <c r="E5" s="65">
        <f>E3*9%</f>
        <v>4918.32</v>
      </c>
    </row>
    <row r="6" spans="1:5">
      <c r="A6" s="93" t="s">
        <v>12</v>
      </c>
      <c r="B6" s="93"/>
      <c r="C6" s="93"/>
      <c r="D6" s="93"/>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93" t="s">
        <v>10</v>
      </c>
      <c r="B3" s="93"/>
      <c r="C3" s="93"/>
      <c r="D3" s="93"/>
      <c r="E3" s="93"/>
      <c r="F3" s="66">
        <f>SUM(F2)</f>
        <v>28000</v>
      </c>
    </row>
    <row r="4" spans="1:6">
      <c r="A4" s="93" t="s">
        <v>11</v>
      </c>
      <c r="B4" s="93"/>
      <c r="C4" s="93"/>
      <c r="D4" s="93"/>
      <c r="E4" s="93"/>
      <c r="F4" s="66">
        <f>F3*18%</f>
        <v>5040</v>
      </c>
    </row>
    <row r="5" spans="1:6">
      <c r="A5" s="93" t="s">
        <v>12</v>
      </c>
      <c r="B5" s="93"/>
      <c r="C5" s="93"/>
      <c r="D5" s="93"/>
      <c r="E5" s="93"/>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93" t="s">
        <v>10</v>
      </c>
      <c r="B3" s="93"/>
      <c r="C3" s="93"/>
      <c r="D3" s="93"/>
      <c r="E3" s="93"/>
      <c r="F3" s="67">
        <f>SUM(F2)</f>
        <v>48000</v>
      </c>
    </row>
    <row r="4" spans="1:6">
      <c r="A4" s="93" t="s">
        <v>11</v>
      </c>
      <c r="B4" s="93"/>
      <c r="C4" s="93"/>
      <c r="D4" s="93"/>
      <c r="E4" s="93"/>
      <c r="F4" s="67">
        <f>F3*18%</f>
        <v>8640</v>
      </c>
    </row>
    <row r="5" spans="1:6">
      <c r="A5" s="93" t="s">
        <v>12</v>
      </c>
      <c r="B5" s="93"/>
      <c r="C5" s="93"/>
      <c r="D5" s="93"/>
      <c r="E5" s="93"/>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93" t="s">
        <v>10</v>
      </c>
      <c r="B3" s="93"/>
      <c r="C3" s="93"/>
      <c r="D3" s="93"/>
      <c r="E3" s="93"/>
      <c r="F3" s="68">
        <f>SUM(F2)</f>
        <v>20750</v>
      </c>
    </row>
    <row r="4" spans="1:6">
      <c r="A4" s="93" t="s">
        <v>11</v>
      </c>
      <c r="B4" s="93"/>
      <c r="C4" s="93"/>
      <c r="D4" s="93"/>
      <c r="E4" s="93"/>
      <c r="F4" s="68">
        <f>F3*18%</f>
        <v>3735</v>
      </c>
    </row>
    <row r="5" spans="1:6">
      <c r="A5" s="93" t="s">
        <v>12</v>
      </c>
      <c r="B5" s="93"/>
      <c r="C5" s="93"/>
      <c r="D5" s="93"/>
      <c r="E5" s="93"/>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93" t="s">
        <v>10</v>
      </c>
      <c r="B3" s="93"/>
      <c r="C3" s="93"/>
      <c r="D3" s="93"/>
      <c r="E3" s="93"/>
      <c r="F3" s="69">
        <f>SUM(F2)</f>
        <v>22450</v>
      </c>
    </row>
    <row r="4" spans="1:6">
      <c r="A4" s="93" t="s">
        <v>11</v>
      </c>
      <c r="B4" s="93"/>
      <c r="C4" s="93"/>
      <c r="D4" s="93"/>
      <c r="E4" s="93"/>
      <c r="F4" s="69">
        <f>F3*18%</f>
        <v>4041</v>
      </c>
    </row>
    <row r="5" spans="1:6">
      <c r="A5" s="93" t="s">
        <v>12</v>
      </c>
      <c r="B5" s="93"/>
      <c r="C5" s="93"/>
      <c r="D5" s="93"/>
      <c r="E5" s="93"/>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93" t="s">
        <v>10</v>
      </c>
      <c r="B3" s="93"/>
      <c r="C3" s="93"/>
      <c r="D3" s="93"/>
      <c r="E3" s="93"/>
      <c r="F3" s="70">
        <f>SUM(F2)</f>
        <v>8136</v>
      </c>
    </row>
    <row r="4" spans="1:6">
      <c r="A4" s="93" t="s">
        <v>11</v>
      </c>
      <c r="B4" s="93"/>
      <c r="C4" s="93"/>
      <c r="D4" s="93"/>
      <c r="E4" s="93"/>
      <c r="F4" s="70">
        <f>F3*18%</f>
        <v>1464.48</v>
      </c>
    </row>
    <row r="5" spans="1:6">
      <c r="A5" s="93" t="s">
        <v>12</v>
      </c>
      <c r="B5" s="93"/>
      <c r="C5" s="93"/>
      <c r="D5" s="93"/>
      <c r="E5" s="93"/>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93" t="s">
        <v>10</v>
      </c>
      <c r="B3" s="93"/>
      <c r="C3" s="93"/>
      <c r="D3" s="93"/>
      <c r="E3" s="93"/>
      <c r="F3" s="15">
        <f>SUM(F2:F2)</f>
        <v>22450</v>
      </c>
    </row>
    <row r="4" spans="1:6">
      <c r="A4" s="93" t="s">
        <v>11</v>
      </c>
      <c r="B4" s="93"/>
      <c r="C4" s="93"/>
      <c r="D4" s="93"/>
      <c r="E4" s="93"/>
      <c r="F4" s="15">
        <f>F3*18%</f>
        <v>4041</v>
      </c>
    </row>
    <row r="5" spans="1:6">
      <c r="A5" s="93" t="s">
        <v>12</v>
      </c>
      <c r="B5" s="93"/>
      <c r="C5" s="93"/>
      <c r="D5" s="93"/>
      <c r="E5" s="93"/>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94" t="s">
        <v>10</v>
      </c>
      <c r="B3" s="95"/>
      <c r="C3" s="95"/>
      <c r="D3" s="95"/>
      <c r="E3" s="96"/>
      <c r="F3" s="71">
        <f>SUM(F2)</f>
        <v>24000</v>
      </c>
    </row>
    <row r="4" spans="1:6">
      <c r="A4" s="93" t="s">
        <v>11</v>
      </c>
      <c r="B4" s="93"/>
      <c r="C4" s="93"/>
      <c r="D4" s="93"/>
      <c r="E4" s="93"/>
      <c r="F4" s="71">
        <f>F3*18%</f>
        <v>4320</v>
      </c>
    </row>
    <row r="5" spans="1:6">
      <c r="A5" s="93" t="s">
        <v>12</v>
      </c>
      <c r="B5" s="93"/>
      <c r="C5" s="93"/>
      <c r="D5" s="93"/>
      <c r="E5" s="93"/>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04">
        <v>1</v>
      </c>
      <c r="D2" s="104">
        <v>84050</v>
      </c>
      <c r="E2" s="104">
        <f t="shared" ref="E2" si="0">C2*D2</f>
        <v>84050</v>
      </c>
    </row>
    <row r="3" spans="1:5">
      <c r="A3" s="3">
        <v>2</v>
      </c>
      <c r="B3" s="39" t="s">
        <v>74</v>
      </c>
      <c r="C3" s="105"/>
      <c r="D3" s="105"/>
      <c r="E3" s="105"/>
    </row>
    <row r="4" spans="1:5">
      <c r="A4" s="3">
        <v>3</v>
      </c>
      <c r="B4" s="3" t="s">
        <v>75</v>
      </c>
      <c r="C4" s="105"/>
      <c r="D4" s="105"/>
      <c r="E4" s="105"/>
    </row>
    <row r="5" spans="1:5">
      <c r="A5" s="3">
        <v>4</v>
      </c>
      <c r="B5" s="3" t="s">
        <v>76</v>
      </c>
      <c r="C5" s="105"/>
      <c r="D5" s="105"/>
      <c r="E5" s="105"/>
    </row>
    <row r="6" spans="1:5">
      <c r="A6" s="3">
        <v>5</v>
      </c>
      <c r="B6" s="3" t="s">
        <v>68</v>
      </c>
      <c r="C6" s="105"/>
      <c r="D6" s="105"/>
      <c r="E6" s="105"/>
    </row>
    <row r="7" spans="1:5">
      <c r="A7" s="3">
        <v>6</v>
      </c>
      <c r="B7" s="3" t="s">
        <v>69</v>
      </c>
      <c r="C7" s="105"/>
      <c r="D7" s="105"/>
      <c r="E7" s="105"/>
    </row>
    <row r="8" spans="1:5">
      <c r="A8" s="3">
        <v>7</v>
      </c>
      <c r="B8" s="3" t="s">
        <v>70</v>
      </c>
      <c r="C8" s="105"/>
      <c r="D8" s="105"/>
      <c r="E8" s="105"/>
    </row>
    <row r="9" spans="1:5" ht="28.8">
      <c r="A9" s="3">
        <v>8</v>
      </c>
      <c r="B9" s="3" t="s">
        <v>71</v>
      </c>
      <c r="C9" s="105"/>
      <c r="D9" s="105"/>
      <c r="E9" s="105"/>
    </row>
    <row r="10" spans="1:5">
      <c r="A10" s="3">
        <v>9</v>
      </c>
      <c r="B10" s="3" t="s">
        <v>72</v>
      </c>
      <c r="C10" s="106"/>
      <c r="D10" s="106"/>
      <c r="E10" s="106"/>
    </row>
    <row r="11" spans="1:5">
      <c r="A11" s="93" t="s">
        <v>10</v>
      </c>
      <c r="B11" s="93"/>
      <c r="C11" s="93"/>
      <c r="D11" s="93"/>
      <c r="E11" s="72">
        <f>SUM(E2:E3)</f>
        <v>84050</v>
      </c>
    </row>
    <row r="12" spans="1:5">
      <c r="A12" s="94" t="s">
        <v>77</v>
      </c>
      <c r="B12" s="95"/>
      <c r="C12" s="95"/>
      <c r="D12" s="96"/>
      <c r="E12" s="72">
        <v>40344</v>
      </c>
    </row>
    <row r="13" spans="1:5">
      <c r="A13" s="94" t="s">
        <v>78</v>
      </c>
      <c r="B13" s="95"/>
      <c r="C13" s="95"/>
      <c r="D13" s="96"/>
      <c r="E13" s="72">
        <v>43706</v>
      </c>
    </row>
    <row r="14" spans="1:5">
      <c r="A14" s="93" t="s">
        <v>11</v>
      </c>
      <c r="B14" s="93"/>
      <c r="C14" s="93"/>
      <c r="D14" s="93"/>
      <c r="E14" s="72">
        <f>E13*18%</f>
        <v>7867.08</v>
      </c>
    </row>
    <row r="15" spans="1:5">
      <c r="A15" s="93" t="s">
        <v>12</v>
      </c>
      <c r="B15" s="93"/>
      <c r="C15" s="93"/>
      <c r="D15" s="93"/>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97" t="s">
        <v>10</v>
      </c>
      <c r="B4" s="97"/>
      <c r="C4" s="97"/>
      <c r="D4" s="97"/>
      <c r="E4" s="97"/>
      <c r="F4" s="73">
        <f>SUM(F2:F3)</f>
        <v>155400</v>
      </c>
    </row>
    <row r="5" spans="1:6">
      <c r="A5" s="97" t="s">
        <v>11</v>
      </c>
      <c r="B5" s="97"/>
      <c r="C5" s="97"/>
      <c r="D5" s="97"/>
      <c r="E5" s="97"/>
      <c r="F5" s="73">
        <f>F4*18%</f>
        <v>27972</v>
      </c>
    </row>
    <row r="6" spans="1:6">
      <c r="A6" s="97" t="s">
        <v>12</v>
      </c>
      <c r="B6" s="97"/>
      <c r="C6" s="97"/>
      <c r="D6" s="97"/>
      <c r="E6" s="97"/>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93" t="s">
        <v>10</v>
      </c>
      <c r="B3" s="93"/>
      <c r="C3" s="93"/>
      <c r="D3" s="93"/>
      <c r="E3" s="93"/>
      <c r="F3" s="78">
        <f>SUM(F2)</f>
        <v>22450</v>
      </c>
    </row>
    <row r="4" spans="1:6">
      <c r="A4" s="93" t="s">
        <v>11</v>
      </c>
      <c r="B4" s="93"/>
      <c r="C4" s="93"/>
      <c r="D4" s="93"/>
      <c r="E4" s="93"/>
      <c r="F4" s="78">
        <f>F3*18%</f>
        <v>4041</v>
      </c>
    </row>
    <row r="5" spans="1:6">
      <c r="A5" s="93" t="s">
        <v>12</v>
      </c>
      <c r="B5" s="93"/>
      <c r="C5" s="93"/>
      <c r="D5" s="93"/>
      <c r="E5" s="93"/>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97" t="s">
        <v>10</v>
      </c>
      <c r="B4" s="97"/>
      <c r="C4" s="97"/>
      <c r="D4" s="97"/>
      <c r="E4" s="79">
        <f>SUM(E2:E3)</f>
        <v>1521</v>
      </c>
    </row>
    <row r="5" spans="1:10">
      <c r="A5" s="97" t="s">
        <v>11</v>
      </c>
      <c r="B5" s="97"/>
      <c r="C5" s="97"/>
      <c r="D5" s="97"/>
      <c r="E5" s="79">
        <f>E4*18%</f>
        <v>273.77999999999997</v>
      </c>
    </row>
    <row r="6" spans="1:10">
      <c r="A6" s="97" t="s">
        <v>12</v>
      </c>
      <c r="B6" s="97"/>
      <c r="C6" s="97"/>
      <c r="D6" s="97"/>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97" t="s">
        <v>10</v>
      </c>
      <c r="B13" s="97"/>
      <c r="C13" s="97"/>
      <c r="D13" s="97"/>
      <c r="E13" s="80">
        <f>SUM(E11:E12)</f>
        <v>2491.66</v>
      </c>
    </row>
    <row r="14" spans="1:10">
      <c r="A14" s="97" t="s">
        <v>11</v>
      </c>
      <c r="B14" s="97"/>
      <c r="C14" s="97"/>
      <c r="D14" s="97"/>
      <c r="E14" s="80">
        <f>E13*18%</f>
        <v>448.49879999999996</v>
      </c>
    </row>
    <row r="15" spans="1:10">
      <c r="A15" s="97" t="s">
        <v>12</v>
      </c>
      <c r="B15" s="97"/>
      <c r="C15" s="97"/>
      <c r="D15" s="97"/>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2" workbookViewId="0">
      <selection activeCell="P20" sqref="P20"/>
    </sheetView>
  </sheetViews>
  <sheetFormatPr defaultRowHeight="13.2"/>
  <cols>
    <col min="1" max="1" width="4.6640625" style="23" customWidth="1"/>
    <col min="2" max="2" width="11.109375" style="23" customWidth="1"/>
    <col min="3" max="3" width="9.88671875" style="23" customWidth="1"/>
    <col min="4" max="4" width="8.5546875" style="23" customWidth="1"/>
    <col min="5" max="5" width="6.33203125" style="23" customWidth="1"/>
    <col min="6" max="6" width="16.44140625" style="23" customWidth="1"/>
    <col min="7" max="7" width="5.109375" style="23" customWidth="1"/>
    <col min="8" max="8" width="5.44140625" style="23" customWidth="1"/>
    <col min="9" max="9" width="4.6640625" style="23" customWidth="1"/>
    <col min="10" max="10" width="8" style="23" customWidth="1"/>
    <col min="11" max="11" width="7.77734375" style="23" customWidth="1"/>
    <col min="12" max="12" width="6.88671875" style="23" customWidth="1"/>
    <col min="13" max="13" width="8.88671875" style="23"/>
    <col min="14" max="15" width="10.5546875" style="23" bestFit="1" customWidth="1"/>
    <col min="16" max="16384" width="8.88671875" style="23"/>
  </cols>
  <sheetData>
    <row r="1" spans="1:15" ht="16.2" customHeight="1">
      <c r="A1" s="107" t="s">
        <v>84</v>
      </c>
      <c r="B1" s="107" t="s">
        <v>149</v>
      </c>
      <c r="C1" s="107" t="s">
        <v>85</v>
      </c>
      <c r="D1" s="107" t="s">
        <v>86</v>
      </c>
      <c r="E1" s="107" t="s">
        <v>87</v>
      </c>
      <c r="F1" s="107" t="s">
        <v>88</v>
      </c>
      <c r="G1" s="108" t="s">
        <v>89</v>
      </c>
      <c r="H1" s="109"/>
      <c r="I1" s="107" t="s">
        <v>26</v>
      </c>
      <c r="J1" s="107" t="s">
        <v>98</v>
      </c>
      <c r="K1" s="98" t="s">
        <v>10</v>
      </c>
    </row>
    <row r="2" spans="1:15" ht="12" customHeight="1">
      <c r="A2" s="107"/>
      <c r="B2" s="107"/>
      <c r="C2" s="107"/>
      <c r="D2" s="107"/>
      <c r="E2" s="107"/>
      <c r="F2" s="107"/>
      <c r="G2" s="90" t="s">
        <v>90</v>
      </c>
      <c r="H2" s="90" t="s">
        <v>91</v>
      </c>
      <c r="I2" s="107"/>
      <c r="J2" s="107"/>
      <c r="K2" s="98"/>
    </row>
    <row r="3" spans="1:15" ht="82.2" customHeight="1">
      <c r="A3" s="14">
        <v>1</v>
      </c>
      <c r="B3" s="14" t="s">
        <v>150</v>
      </c>
      <c r="C3" s="14" t="s">
        <v>92</v>
      </c>
      <c r="D3" s="14" t="s">
        <v>93</v>
      </c>
      <c r="E3" s="14" t="s">
        <v>152</v>
      </c>
      <c r="F3" s="14" t="s">
        <v>94</v>
      </c>
      <c r="G3" s="14">
        <v>4250</v>
      </c>
      <c r="H3" s="14">
        <v>2600</v>
      </c>
      <c r="I3" s="14">
        <v>1</v>
      </c>
      <c r="J3" s="91">
        <v>119402.8</v>
      </c>
      <c r="K3" s="13">
        <f>I3*J3</f>
        <v>119402.8</v>
      </c>
      <c r="N3" s="23">
        <f>140473.84*15%</f>
        <v>21071.075999999997</v>
      </c>
      <c r="O3" s="23">
        <f>140473.84-N3</f>
        <v>119402.764</v>
      </c>
    </row>
    <row r="4" spans="1:15" ht="69.599999999999994" customHeight="1">
      <c r="A4" s="14">
        <v>2</v>
      </c>
      <c r="B4" s="14" t="s">
        <v>151</v>
      </c>
      <c r="C4" s="14" t="s">
        <v>95</v>
      </c>
      <c r="D4" s="14" t="s">
        <v>96</v>
      </c>
      <c r="E4" s="14" t="s">
        <v>153</v>
      </c>
      <c r="F4" s="14" t="s">
        <v>97</v>
      </c>
      <c r="G4" s="14">
        <v>3200</v>
      </c>
      <c r="H4" s="14">
        <v>2120</v>
      </c>
      <c r="I4" s="14">
        <v>1</v>
      </c>
      <c r="J4" s="91">
        <v>58939.8</v>
      </c>
      <c r="K4" s="13">
        <f t="shared" ref="K4:K5" si="0">I4*J4</f>
        <v>58939.8</v>
      </c>
      <c r="N4" s="23">
        <f>69341*15%</f>
        <v>10401.15</v>
      </c>
      <c r="O4" s="23">
        <f>69341-N4</f>
        <v>58939.85</v>
      </c>
    </row>
    <row r="5" spans="1:15" ht="87.6" customHeight="1">
      <c r="A5" s="14">
        <v>3</v>
      </c>
      <c r="B5" s="14" t="s">
        <v>150</v>
      </c>
      <c r="C5" s="14" t="s">
        <v>95</v>
      </c>
      <c r="D5" s="14" t="s">
        <v>93</v>
      </c>
      <c r="E5" s="14" t="s">
        <v>154</v>
      </c>
      <c r="F5" s="14" t="s">
        <v>99</v>
      </c>
      <c r="G5" s="14">
        <v>2800</v>
      </c>
      <c r="H5" s="14">
        <v>2120</v>
      </c>
      <c r="I5" s="14">
        <v>1</v>
      </c>
      <c r="J5" s="91">
        <v>65759.899999999994</v>
      </c>
      <c r="K5" s="13">
        <f t="shared" si="0"/>
        <v>65759.899999999994</v>
      </c>
      <c r="N5" s="23">
        <f>77364.69*15%</f>
        <v>11604.7035</v>
      </c>
      <c r="O5" s="23">
        <f>77364.69-N5</f>
        <v>65759.986499999999</v>
      </c>
    </row>
    <row r="6" spans="1:15" ht="14.4" customHeight="1">
      <c r="A6" s="98" t="s">
        <v>10</v>
      </c>
      <c r="B6" s="98"/>
      <c r="C6" s="98"/>
      <c r="D6" s="98"/>
      <c r="E6" s="98"/>
      <c r="F6" s="98"/>
      <c r="G6" s="98"/>
      <c r="H6" s="98"/>
      <c r="I6" s="98"/>
      <c r="J6" s="98"/>
      <c r="K6" s="88">
        <f>SUM(K3:K5)</f>
        <v>244102.5</v>
      </c>
    </row>
    <row r="7" spans="1:15" ht="14.4" customHeight="1">
      <c r="A7" s="98" t="s">
        <v>11</v>
      </c>
      <c r="B7" s="98"/>
      <c r="C7" s="98"/>
      <c r="D7" s="98"/>
      <c r="E7" s="98"/>
      <c r="F7" s="98"/>
      <c r="G7" s="98"/>
      <c r="H7" s="98"/>
      <c r="I7" s="98"/>
      <c r="J7" s="98"/>
      <c r="K7" s="88">
        <f>K6*18%</f>
        <v>43938.45</v>
      </c>
    </row>
    <row r="8" spans="1:15" ht="13.2" customHeight="1">
      <c r="A8" s="98" t="s">
        <v>12</v>
      </c>
      <c r="B8" s="98"/>
      <c r="C8" s="98"/>
      <c r="D8" s="98"/>
      <c r="E8" s="98"/>
      <c r="F8" s="98"/>
      <c r="G8" s="98"/>
      <c r="H8" s="98"/>
      <c r="I8" s="98"/>
      <c r="J8" s="98"/>
      <c r="K8" s="88">
        <f>SUM(K6:K7)</f>
        <v>288040.95</v>
      </c>
    </row>
    <row r="16" spans="1:15">
      <c r="A16" s="107" t="s">
        <v>84</v>
      </c>
      <c r="B16" s="107" t="s">
        <v>149</v>
      </c>
      <c r="C16" s="107" t="s">
        <v>85</v>
      </c>
      <c r="D16" s="107" t="s">
        <v>86</v>
      </c>
      <c r="E16" s="107" t="s">
        <v>87</v>
      </c>
      <c r="F16" s="107" t="s">
        <v>88</v>
      </c>
      <c r="G16" s="108" t="s">
        <v>89</v>
      </c>
      <c r="H16" s="109"/>
      <c r="I16" s="107" t="s">
        <v>26</v>
      </c>
      <c r="J16" s="107" t="s">
        <v>98</v>
      </c>
      <c r="K16" s="98" t="s">
        <v>155</v>
      </c>
      <c r="L16" s="98" t="s">
        <v>10</v>
      </c>
    </row>
    <row r="17" spans="1:12" ht="28.8" customHeight="1">
      <c r="A17" s="107"/>
      <c r="B17" s="107"/>
      <c r="C17" s="107"/>
      <c r="D17" s="107"/>
      <c r="E17" s="107"/>
      <c r="F17" s="107"/>
      <c r="G17" s="90" t="s">
        <v>90</v>
      </c>
      <c r="H17" s="90" t="s">
        <v>91</v>
      </c>
      <c r="I17" s="107"/>
      <c r="J17" s="107"/>
      <c r="K17" s="98"/>
      <c r="L17" s="98"/>
    </row>
    <row r="18" spans="1:12" ht="79.2">
      <c r="A18" s="14">
        <v>1</v>
      </c>
      <c r="B18" s="14" t="s">
        <v>150</v>
      </c>
      <c r="C18" s="14" t="s">
        <v>92</v>
      </c>
      <c r="D18" s="14" t="s">
        <v>93</v>
      </c>
      <c r="E18" s="14" t="s">
        <v>152</v>
      </c>
      <c r="F18" s="14" t="s">
        <v>94</v>
      </c>
      <c r="G18" s="14">
        <v>4250</v>
      </c>
      <c r="H18" s="14">
        <v>2600</v>
      </c>
      <c r="I18" s="14">
        <v>1</v>
      </c>
      <c r="J18" s="13">
        <v>140473.84</v>
      </c>
      <c r="K18" s="13">
        <f>J18*15%</f>
        <v>21071.075999999997</v>
      </c>
      <c r="L18" s="13">
        <f>J18-K18</f>
        <v>119402.764</v>
      </c>
    </row>
    <row r="19" spans="1:12" ht="79.2">
      <c r="A19" s="14">
        <v>2</v>
      </c>
      <c r="B19" s="14" t="s">
        <v>151</v>
      </c>
      <c r="C19" s="14" t="s">
        <v>95</v>
      </c>
      <c r="D19" s="14" t="s">
        <v>96</v>
      </c>
      <c r="E19" s="14" t="s">
        <v>153</v>
      </c>
      <c r="F19" s="14" t="s">
        <v>97</v>
      </c>
      <c r="G19" s="14">
        <v>3200</v>
      </c>
      <c r="H19" s="14">
        <v>2120</v>
      </c>
      <c r="I19" s="14">
        <v>1</v>
      </c>
      <c r="J19" s="13">
        <v>69341</v>
      </c>
      <c r="K19" s="13">
        <f t="shared" ref="K19:K20" si="1">J19*15%</f>
        <v>10401.15</v>
      </c>
      <c r="L19" s="13">
        <f t="shared" ref="L19:L20" si="2">J19-K19</f>
        <v>58939.85</v>
      </c>
    </row>
    <row r="20" spans="1:12" ht="79.2">
      <c r="A20" s="14">
        <v>3</v>
      </c>
      <c r="B20" s="14" t="s">
        <v>150</v>
      </c>
      <c r="C20" s="14" t="s">
        <v>95</v>
      </c>
      <c r="D20" s="14" t="s">
        <v>93</v>
      </c>
      <c r="E20" s="14" t="s">
        <v>154</v>
      </c>
      <c r="F20" s="14" t="s">
        <v>99</v>
      </c>
      <c r="G20" s="14">
        <v>2800</v>
      </c>
      <c r="H20" s="14">
        <v>2120</v>
      </c>
      <c r="I20" s="14">
        <v>1</v>
      </c>
      <c r="J20" s="13">
        <v>77364.69</v>
      </c>
      <c r="K20" s="13">
        <f t="shared" si="1"/>
        <v>11604.7035</v>
      </c>
      <c r="L20" s="13">
        <f t="shared" si="2"/>
        <v>65759.986499999999</v>
      </c>
    </row>
    <row r="21" spans="1:12">
      <c r="A21" s="99" t="s">
        <v>10</v>
      </c>
      <c r="B21" s="101"/>
      <c r="C21" s="101"/>
      <c r="D21" s="101"/>
      <c r="E21" s="101"/>
      <c r="F21" s="101"/>
      <c r="G21" s="101"/>
      <c r="H21" s="101"/>
      <c r="I21" s="101"/>
      <c r="J21" s="101"/>
      <c r="K21" s="102"/>
      <c r="L21" s="88">
        <f>SUM(L18:L20)</f>
        <v>244102.6005</v>
      </c>
    </row>
    <row r="22" spans="1:12" ht="13.2" customHeight="1">
      <c r="A22" s="99" t="s">
        <v>11</v>
      </c>
      <c r="B22" s="101"/>
      <c r="C22" s="101"/>
      <c r="D22" s="101"/>
      <c r="E22" s="101"/>
      <c r="F22" s="101"/>
      <c r="G22" s="101"/>
      <c r="H22" s="101"/>
      <c r="I22" s="101"/>
      <c r="J22" s="101"/>
      <c r="K22" s="102"/>
      <c r="L22" s="88">
        <f>L21*18%</f>
        <v>43938.468089999995</v>
      </c>
    </row>
    <row r="23" spans="1:12" ht="13.2" customHeight="1">
      <c r="A23" s="99" t="s">
        <v>12</v>
      </c>
      <c r="B23" s="101"/>
      <c r="C23" s="101"/>
      <c r="D23" s="101"/>
      <c r="E23" s="101"/>
      <c r="F23" s="101"/>
      <c r="G23" s="101"/>
      <c r="H23" s="101"/>
      <c r="I23" s="101"/>
      <c r="J23" s="101"/>
      <c r="K23" s="102"/>
      <c r="L23" s="88">
        <f>SUM(L21:L22)</f>
        <v>288041.06858999998</v>
      </c>
    </row>
  </sheetData>
  <mergeCells count="27">
    <mergeCell ref="A6:J6"/>
    <mergeCell ref="A7:J7"/>
    <mergeCell ref="A8:J8"/>
    <mergeCell ref="I1:I2"/>
    <mergeCell ref="J1:J2"/>
    <mergeCell ref="G1:H1"/>
    <mergeCell ref="K1:K2"/>
    <mergeCell ref="A1:A2"/>
    <mergeCell ref="B1:B2"/>
    <mergeCell ref="C1:C2"/>
    <mergeCell ref="D1:D2"/>
    <mergeCell ref="E1:E2"/>
    <mergeCell ref="F1:F2"/>
    <mergeCell ref="L16:L17"/>
    <mergeCell ref="A16:A17"/>
    <mergeCell ref="B16:B17"/>
    <mergeCell ref="C16:C17"/>
    <mergeCell ref="D16:D17"/>
    <mergeCell ref="E16:E17"/>
    <mergeCell ref="K16:K17"/>
    <mergeCell ref="A21:K21"/>
    <mergeCell ref="A22:K22"/>
    <mergeCell ref="A23:K23"/>
    <mergeCell ref="F16:F17"/>
    <mergeCell ref="G16:H16"/>
    <mergeCell ref="I16:I17"/>
    <mergeCell ref="J16:J17"/>
  </mergeCells>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7" workbookViewId="0">
      <selection activeCell="B55" sqref="B55"/>
    </sheetView>
  </sheetViews>
  <sheetFormatPr defaultRowHeight="13.8"/>
  <cols>
    <col min="1" max="1" width="7.21875" style="74" customWidth="1"/>
    <col min="2" max="2" width="59.21875" style="74" customWidth="1"/>
    <col min="3" max="16384" width="8.88671875" style="74"/>
  </cols>
  <sheetData>
    <row r="1" spans="1:5" ht="27.6">
      <c r="A1" s="81" t="s">
        <v>0</v>
      </c>
      <c r="B1" s="81" t="s">
        <v>116</v>
      </c>
      <c r="C1" s="81" t="s">
        <v>3</v>
      </c>
      <c r="D1" s="81" t="s">
        <v>4</v>
      </c>
      <c r="E1" s="81" t="s">
        <v>5</v>
      </c>
    </row>
    <row r="2" spans="1:5" ht="14.4" customHeight="1">
      <c r="A2" s="110">
        <v>1</v>
      </c>
      <c r="B2" s="74" t="s">
        <v>117</v>
      </c>
      <c r="C2" s="110">
        <v>1</v>
      </c>
      <c r="D2" s="110">
        <v>150000</v>
      </c>
      <c r="E2" s="110">
        <f>C2*D2</f>
        <v>150000</v>
      </c>
    </row>
    <row r="3" spans="1:5" ht="13.2" customHeight="1">
      <c r="A3" s="111"/>
      <c r="B3" s="75" t="s">
        <v>100</v>
      </c>
      <c r="C3" s="111"/>
      <c r="D3" s="111"/>
      <c r="E3" s="111"/>
    </row>
    <row r="4" spans="1:5">
      <c r="A4" s="111"/>
      <c r="B4" s="9" t="s">
        <v>101</v>
      </c>
      <c r="C4" s="111"/>
      <c r="D4" s="111"/>
      <c r="E4" s="111"/>
    </row>
    <row r="5" spans="1:5">
      <c r="A5" s="111"/>
      <c r="B5" s="9" t="s">
        <v>102</v>
      </c>
      <c r="C5" s="111"/>
      <c r="D5" s="111"/>
      <c r="E5" s="111"/>
    </row>
    <row r="6" spans="1:5">
      <c r="A6" s="111"/>
      <c r="B6" s="9" t="s">
        <v>103</v>
      </c>
      <c r="C6" s="111"/>
      <c r="D6" s="111"/>
      <c r="E6" s="111"/>
    </row>
    <row r="7" spans="1:5">
      <c r="A7" s="111"/>
      <c r="B7" s="9" t="s">
        <v>104</v>
      </c>
      <c r="C7" s="111"/>
      <c r="D7" s="111"/>
      <c r="E7" s="111"/>
    </row>
    <row r="8" spans="1:5">
      <c r="A8" s="111"/>
      <c r="B8" s="9" t="s">
        <v>105</v>
      </c>
      <c r="C8" s="111"/>
      <c r="D8" s="111"/>
      <c r="E8" s="111"/>
    </row>
    <row r="9" spans="1:5">
      <c r="A9" s="111"/>
      <c r="B9" s="9" t="s">
        <v>106</v>
      </c>
      <c r="C9" s="111"/>
      <c r="D9" s="111"/>
      <c r="E9" s="111"/>
    </row>
    <row r="10" spans="1:5">
      <c r="A10" s="111"/>
      <c r="B10" s="9" t="s">
        <v>107</v>
      </c>
      <c r="C10" s="111"/>
      <c r="D10" s="111"/>
      <c r="E10" s="111"/>
    </row>
    <row r="11" spans="1:5">
      <c r="A11" s="111"/>
      <c r="B11" s="9" t="s">
        <v>108</v>
      </c>
      <c r="C11" s="111"/>
      <c r="D11" s="111"/>
      <c r="E11" s="111"/>
    </row>
    <row r="12" spans="1:5">
      <c r="A12" s="111"/>
      <c r="B12" s="9" t="s">
        <v>109</v>
      </c>
      <c r="C12" s="111"/>
      <c r="D12" s="111"/>
      <c r="E12" s="111"/>
    </row>
    <row r="13" spans="1:5">
      <c r="A13" s="111"/>
      <c r="B13" s="9" t="s">
        <v>110</v>
      </c>
      <c r="C13" s="111"/>
      <c r="D13" s="111"/>
      <c r="E13" s="111"/>
    </row>
    <row r="14" spans="1:5">
      <c r="A14" s="111"/>
      <c r="B14" s="9" t="s">
        <v>111</v>
      </c>
      <c r="C14" s="111"/>
      <c r="D14" s="111"/>
      <c r="E14" s="111"/>
    </row>
    <row r="15" spans="1:5">
      <c r="A15" s="111"/>
      <c r="B15" s="9" t="s">
        <v>112</v>
      </c>
      <c r="C15" s="111"/>
      <c r="D15" s="111"/>
      <c r="E15" s="111"/>
    </row>
    <row r="16" spans="1:5">
      <c r="A16" s="111"/>
      <c r="B16" s="83" t="s">
        <v>118</v>
      </c>
      <c r="C16" s="111"/>
      <c r="D16" s="111"/>
      <c r="E16" s="111"/>
    </row>
    <row r="17" spans="1:5">
      <c r="A17" s="111"/>
      <c r="B17" s="83" t="s">
        <v>119</v>
      </c>
      <c r="C17" s="111"/>
      <c r="D17" s="111"/>
      <c r="E17" s="111"/>
    </row>
    <row r="18" spans="1:5">
      <c r="A18" s="111"/>
      <c r="B18" s="83" t="s">
        <v>120</v>
      </c>
      <c r="C18" s="111"/>
      <c r="D18" s="111"/>
      <c r="E18" s="111"/>
    </row>
    <row r="19" spans="1:5">
      <c r="A19" s="111"/>
      <c r="B19" s="83" t="s">
        <v>121</v>
      </c>
      <c r="C19" s="111"/>
      <c r="D19" s="111"/>
      <c r="E19" s="111"/>
    </row>
    <row r="20" spans="1:5">
      <c r="A20" s="111"/>
      <c r="B20" s="83" t="s">
        <v>122</v>
      </c>
      <c r="C20" s="111"/>
      <c r="D20" s="111"/>
      <c r="E20" s="111"/>
    </row>
    <row r="21" spans="1:5">
      <c r="A21" s="111"/>
      <c r="B21" s="83" t="s">
        <v>123</v>
      </c>
      <c r="C21" s="111"/>
      <c r="D21" s="111"/>
      <c r="E21" s="111"/>
    </row>
    <row r="22" spans="1:5">
      <c r="A22" s="111"/>
      <c r="B22" s="83" t="s">
        <v>124</v>
      </c>
      <c r="C22" s="111"/>
      <c r="D22" s="111"/>
      <c r="E22" s="111"/>
    </row>
    <row r="23" spans="1:5">
      <c r="A23" s="111"/>
      <c r="B23" s="83" t="s">
        <v>125</v>
      </c>
      <c r="C23" s="111"/>
      <c r="D23" s="111"/>
      <c r="E23" s="111"/>
    </row>
    <row r="24" spans="1:5">
      <c r="A24" s="111"/>
      <c r="B24" s="83" t="s">
        <v>126</v>
      </c>
      <c r="C24" s="111"/>
      <c r="D24" s="111"/>
      <c r="E24" s="111"/>
    </row>
    <row r="25" spans="1:5">
      <c r="A25" s="111"/>
      <c r="B25" s="83" t="s">
        <v>127</v>
      </c>
      <c r="C25" s="111"/>
      <c r="D25" s="111"/>
      <c r="E25" s="111"/>
    </row>
    <row r="26" spans="1:5">
      <c r="A26" s="111"/>
      <c r="B26" s="83" t="s">
        <v>128</v>
      </c>
      <c r="C26" s="111"/>
      <c r="D26" s="111"/>
      <c r="E26" s="111"/>
    </row>
    <row r="27" spans="1:5">
      <c r="A27" s="111"/>
      <c r="B27" s="83" t="s">
        <v>129</v>
      </c>
      <c r="C27" s="111"/>
      <c r="D27" s="111"/>
      <c r="E27" s="111"/>
    </row>
    <row r="28" spans="1:5">
      <c r="A28" s="111"/>
      <c r="B28" s="83" t="s">
        <v>130</v>
      </c>
      <c r="C28" s="111"/>
      <c r="D28" s="111"/>
      <c r="E28" s="111"/>
    </row>
    <row r="29" spans="1:5">
      <c r="A29" s="111"/>
      <c r="B29" s="83" t="s">
        <v>131</v>
      </c>
      <c r="C29" s="111"/>
      <c r="D29" s="111"/>
      <c r="E29" s="111"/>
    </row>
    <row r="30" spans="1:5" ht="27.6">
      <c r="A30" s="111"/>
      <c r="B30" s="83" t="s">
        <v>132</v>
      </c>
      <c r="C30" s="111"/>
      <c r="D30" s="111"/>
      <c r="E30" s="111"/>
    </row>
    <row r="31" spans="1:5">
      <c r="A31" s="111"/>
      <c r="B31" s="83" t="s">
        <v>133</v>
      </c>
      <c r="C31" s="111"/>
      <c r="D31" s="111"/>
      <c r="E31" s="111"/>
    </row>
    <row r="32" spans="1:5">
      <c r="A32" s="111"/>
      <c r="B32" s="83" t="s">
        <v>134</v>
      </c>
      <c r="C32" s="111"/>
      <c r="D32" s="111"/>
      <c r="E32" s="111"/>
    </row>
    <row r="33" spans="1:5">
      <c r="A33" s="111"/>
      <c r="B33" s="83" t="s">
        <v>135</v>
      </c>
      <c r="C33" s="111"/>
      <c r="D33" s="111"/>
      <c r="E33" s="111"/>
    </row>
    <row r="34" spans="1:5">
      <c r="A34" s="111"/>
      <c r="B34" s="83" t="s">
        <v>136</v>
      </c>
      <c r="C34" s="111"/>
      <c r="D34" s="111"/>
      <c r="E34" s="111"/>
    </row>
    <row r="35" spans="1:5" ht="27.6">
      <c r="A35" s="111"/>
      <c r="B35" s="83" t="s">
        <v>137</v>
      </c>
      <c r="C35" s="111"/>
      <c r="D35" s="111"/>
      <c r="E35" s="111"/>
    </row>
    <row r="36" spans="1:5">
      <c r="A36" s="111"/>
      <c r="B36" s="83" t="s">
        <v>138</v>
      </c>
      <c r="C36" s="111"/>
      <c r="D36" s="111"/>
      <c r="E36" s="111"/>
    </row>
    <row r="37" spans="1:5">
      <c r="A37" s="111"/>
      <c r="B37" s="83" t="s">
        <v>139</v>
      </c>
      <c r="C37" s="111"/>
      <c r="D37" s="111"/>
      <c r="E37" s="111"/>
    </row>
    <row r="38" spans="1:5">
      <c r="A38" s="111"/>
      <c r="B38" s="83" t="s">
        <v>140</v>
      </c>
      <c r="C38" s="111"/>
      <c r="D38" s="111"/>
      <c r="E38" s="111"/>
    </row>
    <row r="39" spans="1:5">
      <c r="A39" s="111"/>
      <c r="B39" s="83" t="s">
        <v>141</v>
      </c>
      <c r="C39" s="111"/>
      <c r="D39" s="111"/>
      <c r="E39" s="111"/>
    </row>
    <row r="40" spans="1:5">
      <c r="A40" s="111"/>
      <c r="B40" s="83" t="s">
        <v>142</v>
      </c>
      <c r="C40" s="111"/>
      <c r="D40" s="111"/>
      <c r="E40" s="111"/>
    </row>
    <row r="41" spans="1:5">
      <c r="A41" s="112"/>
      <c r="B41" s="83" t="s">
        <v>143</v>
      </c>
      <c r="C41" s="112"/>
      <c r="D41" s="112"/>
      <c r="E41" s="112"/>
    </row>
    <row r="42" spans="1:5">
      <c r="A42" s="113">
        <v>2</v>
      </c>
      <c r="B42" s="75" t="s">
        <v>113</v>
      </c>
      <c r="C42" s="113">
        <v>1</v>
      </c>
      <c r="D42" s="113">
        <v>130000</v>
      </c>
      <c r="E42" s="113">
        <f>C42*D42</f>
        <v>130000</v>
      </c>
    </row>
    <row r="43" spans="1:5">
      <c r="A43" s="113"/>
      <c r="B43" s="75" t="s">
        <v>114</v>
      </c>
      <c r="C43" s="113"/>
      <c r="D43" s="113"/>
      <c r="E43" s="113"/>
    </row>
    <row r="44" spans="1:5" ht="21" customHeight="1">
      <c r="A44" s="113"/>
      <c r="B44" s="75" t="s">
        <v>115</v>
      </c>
      <c r="C44" s="113"/>
      <c r="D44" s="113"/>
      <c r="E44" s="113"/>
    </row>
    <row r="45" spans="1:5">
      <c r="A45" s="97" t="s">
        <v>10</v>
      </c>
      <c r="B45" s="97"/>
      <c r="C45" s="97"/>
      <c r="D45" s="97"/>
      <c r="E45" s="81">
        <f>SUM(E2:E42)</f>
        <v>280000</v>
      </c>
    </row>
    <row r="46" spans="1:5">
      <c r="A46" s="97" t="s">
        <v>11</v>
      </c>
      <c r="B46" s="97"/>
      <c r="C46" s="97"/>
      <c r="D46" s="97"/>
      <c r="E46" s="81">
        <f>E45*18%</f>
        <v>50400</v>
      </c>
    </row>
    <row r="47" spans="1:5">
      <c r="A47" s="97" t="s">
        <v>12</v>
      </c>
      <c r="B47" s="97"/>
      <c r="C47" s="97"/>
      <c r="D47" s="97"/>
      <c r="E47" s="81">
        <f>SUM(E45:E46)</f>
        <v>330400</v>
      </c>
    </row>
    <row r="49" spans="1:2">
      <c r="A49" s="84" t="s">
        <v>144</v>
      </c>
    </row>
    <row r="50" spans="1:2">
      <c r="A50" s="84" t="s">
        <v>145</v>
      </c>
    </row>
    <row r="51" spans="1:2">
      <c r="A51" s="84" t="s">
        <v>146</v>
      </c>
    </row>
    <row r="55" spans="1:2">
      <c r="B55" s="74" t="s">
        <v>147</v>
      </c>
    </row>
  </sheetData>
  <mergeCells count="11">
    <mergeCell ref="E2:E41"/>
    <mergeCell ref="C42:C44"/>
    <mergeCell ref="D42:D44"/>
    <mergeCell ref="E42:E44"/>
    <mergeCell ref="A42:A44"/>
    <mergeCell ref="A45:D45"/>
    <mergeCell ref="A46:D46"/>
    <mergeCell ref="A47:D47"/>
    <mergeCell ref="A2:A41"/>
    <mergeCell ref="C2:C41"/>
    <mergeCell ref="D2:D41"/>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69.6640625" customWidth="1"/>
    <col min="4" max="4" width="21" customWidth="1"/>
  </cols>
  <sheetData>
    <row r="1" spans="1:5" ht="19.8" customHeight="1">
      <c r="A1" s="82" t="s">
        <v>14</v>
      </c>
      <c r="B1" s="82" t="s">
        <v>15</v>
      </c>
      <c r="C1" s="82" t="s">
        <v>17</v>
      </c>
      <c r="D1" s="82" t="s">
        <v>4</v>
      </c>
      <c r="E1" s="82" t="s">
        <v>10</v>
      </c>
    </row>
    <row r="2" spans="1:5" ht="302.39999999999998">
      <c r="A2" s="3">
        <v>1</v>
      </c>
      <c r="B2" s="3" t="s">
        <v>40</v>
      </c>
      <c r="C2" s="3">
        <v>2</v>
      </c>
      <c r="D2" s="3">
        <v>36889.24</v>
      </c>
      <c r="E2" s="3">
        <f>C2*D2</f>
        <v>73778.48</v>
      </c>
    </row>
    <row r="3" spans="1:5">
      <c r="A3" s="93" t="s">
        <v>10</v>
      </c>
      <c r="B3" s="93"/>
      <c r="C3" s="93"/>
      <c r="D3" s="93"/>
      <c r="E3" s="82">
        <f>SUM(E2)</f>
        <v>73778.48</v>
      </c>
    </row>
    <row r="4" spans="1:5">
      <c r="A4" s="93" t="s">
        <v>11</v>
      </c>
      <c r="B4" s="93"/>
      <c r="C4" s="93"/>
      <c r="D4" s="93"/>
      <c r="E4" s="82">
        <v>13280.11</v>
      </c>
    </row>
    <row r="5" spans="1:5">
      <c r="A5" s="93" t="s">
        <v>12</v>
      </c>
      <c r="B5" s="93"/>
      <c r="C5" s="93"/>
      <c r="D5" s="93"/>
      <c r="E5" s="82">
        <f>SUM(E3:E4)</f>
        <v>87058.59</v>
      </c>
    </row>
  </sheetData>
  <mergeCells count="3">
    <mergeCell ref="A3:D3"/>
    <mergeCell ref="A4:D4"/>
    <mergeCell ref="A5:D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0" sqref="F20"/>
    </sheetView>
  </sheetViews>
  <sheetFormatPr defaultRowHeight="14.4"/>
  <cols>
    <col min="2" max="2" width="19.109375" customWidth="1"/>
  </cols>
  <sheetData>
    <row r="1" spans="1:6" ht="28.8">
      <c r="A1" s="85" t="s">
        <v>14</v>
      </c>
      <c r="B1" s="85" t="s">
        <v>15</v>
      </c>
      <c r="C1" s="85" t="s">
        <v>16</v>
      </c>
      <c r="D1" s="85" t="s">
        <v>17</v>
      </c>
      <c r="E1" s="85" t="s">
        <v>4</v>
      </c>
      <c r="F1" s="85" t="s">
        <v>10</v>
      </c>
    </row>
    <row r="2" spans="1:6">
      <c r="A2" s="3">
        <v>1</v>
      </c>
      <c r="B2" s="3" t="s">
        <v>45</v>
      </c>
      <c r="C2" s="3" t="s">
        <v>34</v>
      </c>
      <c r="D2" s="3">
        <v>100</v>
      </c>
      <c r="E2" s="3">
        <v>445</v>
      </c>
      <c r="F2" s="3">
        <f>D2*E2</f>
        <v>44500</v>
      </c>
    </row>
    <row r="3" spans="1:6">
      <c r="A3" s="94" t="s">
        <v>10</v>
      </c>
      <c r="B3" s="95"/>
      <c r="C3" s="95"/>
      <c r="D3" s="95"/>
      <c r="E3" s="96"/>
      <c r="F3" s="85">
        <f>SUM(F2:F2)</f>
        <v>44500</v>
      </c>
    </row>
    <row r="4" spans="1:6">
      <c r="A4" s="94" t="s">
        <v>11</v>
      </c>
      <c r="B4" s="95"/>
      <c r="C4" s="95"/>
      <c r="D4" s="95"/>
      <c r="E4" s="96"/>
      <c r="F4" s="85">
        <f>F3*18%</f>
        <v>8010</v>
      </c>
    </row>
    <row r="5" spans="1:6">
      <c r="A5" s="94" t="s">
        <v>12</v>
      </c>
      <c r="B5" s="95"/>
      <c r="C5" s="95"/>
      <c r="D5" s="95"/>
      <c r="E5" s="96"/>
      <c r="F5" s="85">
        <f>SUM(F3:F4)</f>
        <v>52510</v>
      </c>
    </row>
  </sheetData>
  <mergeCells count="3">
    <mergeCell ref="A3:E3"/>
    <mergeCell ref="A4:E4"/>
    <mergeCell ref="A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21" sqref="F21"/>
    </sheetView>
  </sheetViews>
  <sheetFormatPr defaultRowHeight="14.4"/>
  <cols>
    <col min="2" max="2" width="23.33203125" customWidth="1"/>
    <col min="5" max="5" width="12.109375" customWidth="1"/>
  </cols>
  <sheetData>
    <row r="1" spans="1:5" ht="25.8" customHeight="1">
      <c r="A1" s="86" t="s">
        <v>14</v>
      </c>
      <c r="B1" s="86" t="s">
        <v>15</v>
      </c>
      <c r="C1" s="86" t="s">
        <v>17</v>
      </c>
      <c r="D1" s="86" t="s">
        <v>4</v>
      </c>
      <c r="E1" s="86" t="s">
        <v>10</v>
      </c>
    </row>
    <row r="2" spans="1:5">
      <c r="A2" s="3">
        <v>1</v>
      </c>
      <c r="B2" s="3" t="s">
        <v>148</v>
      </c>
      <c r="C2" s="3">
        <v>2</v>
      </c>
      <c r="D2" s="3">
        <v>1750</v>
      </c>
      <c r="E2" s="3">
        <f>C2*D2</f>
        <v>3500</v>
      </c>
    </row>
    <row r="3" spans="1:5">
      <c r="A3" s="93" t="s">
        <v>10</v>
      </c>
      <c r="B3" s="93"/>
      <c r="C3" s="93"/>
      <c r="D3" s="93"/>
      <c r="E3" s="86">
        <f>SUM(E2)</f>
        <v>3500</v>
      </c>
    </row>
    <row r="4" spans="1:5">
      <c r="A4" s="93" t="s">
        <v>11</v>
      </c>
      <c r="B4" s="93"/>
      <c r="C4" s="93"/>
      <c r="D4" s="93"/>
      <c r="E4" s="86">
        <f>E3*18%</f>
        <v>630</v>
      </c>
    </row>
    <row r="5" spans="1:5">
      <c r="A5" s="93" t="s">
        <v>12</v>
      </c>
      <c r="B5" s="93"/>
      <c r="C5" s="93"/>
      <c r="D5" s="93"/>
      <c r="E5" s="86">
        <f>SUM(E3:E4)</f>
        <v>4130</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93" t="s">
        <v>10</v>
      </c>
      <c r="B3" s="93"/>
      <c r="C3" s="93"/>
      <c r="D3" s="93"/>
      <c r="E3" s="93"/>
      <c r="F3" s="16">
        <f>SUM(F2)</f>
        <v>34050</v>
      </c>
    </row>
    <row r="4" spans="1:7">
      <c r="A4" s="93" t="s">
        <v>11</v>
      </c>
      <c r="B4" s="93"/>
      <c r="C4" s="93"/>
      <c r="D4" s="93"/>
      <c r="E4" s="93"/>
      <c r="F4" s="16">
        <f>F3*18%</f>
        <v>6129</v>
      </c>
    </row>
    <row r="5" spans="1:7">
      <c r="A5" s="93" t="s">
        <v>12</v>
      </c>
      <c r="B5" s="93"/>
      <c r="C5" s="93"/>
      <c r="D5" s="93"/>
      <c r="E5" s="93"/>
      <c r="F5" s="16">
        <f>SUM(F3:F4)</f>
        <v>40179</v>
      </c>
    </row>
  </sheetData>
  <mergeCells count="3">
    <mergeCell ref="A3:E3"/>
    <mergeCell ref="A4:E4"/>
    <mergeCell ref="A5:E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21" sqref="G21"/>
    </sheetView>
  </sheetViews>
  <sheetFormatPr defaultRowHeight="14.4"/>
  <cols>
    <col min="2" max="2" width="19.6640625" customWidth="1"/>
    <col min="4" max="4" width="17.33203125" customWidth="1"/>
  </cols>
  <sheetData>
    <row r="1" spans="1:5" ht="16.2" customHeight="1">
      <c r="A1" s="87" t="s">
        <v>14</v>
      </c>
      <c r="B1" s="87" t="s">
        <v>15</v>
      </c>
      <c r="C1" s="87" t="s">
        <v>17</v>
      </c>
      <c r="D1" s="87" t="s">
        <v>4</v>
      </c>
      <c r="E1" s="87" t="s">
        <v>10</v>
      </c>
    </row>
    <row r="2" spans="1:5">
      <c r="A2" s="3">
        <v>1</v>
      </c>
      <c r="B2" s="3" t="s">
        <v>39</v>
      </c>
      <c r="C2" s="3">
        <v>15</v>
      </c>
      <c r="D2" s="3">
        <v>2200</v>
      </c>
      <c r="E2" s="3">
        <f>D2*C2</f>
        <v>33000</v>
      </c>
    </row>
    <row r="3" spans="1:5">
      <c r="A3" s="94" t="s">
        <v>10</v>
      </c>
      <c r="B3" s="95"/>
      <c r="C3" s="95"/>
      <c r="D3" s="96"/>
      <c r="E3" s="87">
        <f>SUM(E2)</f>
        <v>33000</v>
      </c>
    </row>
    <row r="4" spans="1:5">
      <c r="A4" s="94" t="s">
        <v>11</v>
      </c>
      <c r="B4" s="95"/>
      <c r="C4" s="95"/>
      <c r="D4" s="96"/>
      <c r="E4" s="87">
        <f>E3*18%</f>
        <v>5940</v>
      </c>
    </row>
    <row r="5" spans="1:5">
      <c r="A5" s="94" t="s">
        <v>12</v>
      </c>
      <c r="B5" s="95"/>
      <c r="C5" s="95"/>
      <c r="D5" s="96"/>
      <c r="E5" s="87">
        <f>SUM(E3:E4)</f>
        <v>38940</v>
      </c>
    </row>
  </sheetData>
  <mergeCells count="3">
    <mergeCell ref="A3:D3"/>
    <mergeCell ref="A4:D4"/>
    <mergeCell ref="A5:D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6" sqref="A6"/>
    </sheetView>
  </sheetViews>
  <sheetFormatPr defaultRowHeight="14.4"/>
  <cols>
    <col min="2" max="2" width="23.44140625" customWidth="1"/>
  </cols>
  <sheetData>
    <row r="1" spans="1:6" ht="28.8">
      <c r="A1" s="89" t="s">
        <v>14</v>
      </c>
      <c r="B1" s="89" t="s">
        <v>15</v>
      </c>
      <c r="C1" s="89" t="s">
        <v>16</v>
      </c>
      <c r="D1" s="89" t="s">
        <v>17</v>
      </c>
      <c r="E1" s="89" t="s">
        <v>4</v>
      </c>
      <c r="F1" s="89" t="s">
        <v>10</v>
      </c>
    </row>
    <row r="2" spans="1:6" ht="29.4" customHeight="1">
      <c r="A2" s="3">
        <v>1</v>
      </c>
      <c r="B2" s="3" t="s">
        <v>33</v>
      </c>
      <c r="C2" s="3" t="s">
        <v>34</v>
      </c>
      <c r="D2" s="3">
        <v>20</v>
      </c>
      <c r="E2" s="3">
        <v>1100</v>
      </c>
      <c r="F2" s="3">
        <f>D2*E2</f>
        <v>22000</v>
      </c>
    </row>
    <row r="3" spans="1:6">
      <c r="A3" s="94" t="s">
        <v>10</v>
      </c>
      <c r="B3" s="95"/>
      <c r="C3" s="95"/>
      <c r="D3" s="95"/>
      <c r="E3" s="96"/>
      <c r="F3" s="89">
        <f>SUM(F2:F2)</f>
        <v>22000</v>
      </c>
    </row>
    <row r="4" spans="1:6">
      <c r="A4" s="94" t="s">
        <v>11</v>
      </c>
      <c r="B4" s="95"/>
      <c r="C4" s="95"/>
      <c r="D4" s="95"/>
      <c r="E4" s="96"/>
      <c r="F4" s="89">
        <f>F3*18%</f>
        <v>3960</v>
      </c>
    </row>
    <row r="5" spans="1:6">
      <c r="A5" s="94" t="s">
        <v>12</v>
      </c>
      <c r="B5" s="95"/>
      <c r="C5" s="95"/>
      <c r="D5" s="95"/>
      <c r="E5" s="96"/>
      <c r="F5" s="89">
        <f>SUM(F3:F4)</f>
        <v>25960</v>
      </c>
    </row>
  </sheetData>
  <mergeCells count="3">
    <mergeCell ref="A3:E3"/>
    <mergeCell ref="A4:E4"/>
    <mergeCell ref="A5:E5"/>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workbookViewId="0">
      <selection activeCell="J16" sqref="J16"/>
    </sheetView>
  </sheetViews>
  <sheetFormatPr defaultRowHeight="14.4"/>
  <cols>
    <col min="2" max="2" width="14.88671875" customWidth="1"/>
    <col min="3" max="3" width="39.33203125" customWidth="1"/>
  </cols>
  <sheetData>
    <row r="1" spans="1:6" ht="31.2" customHeight="1">
      <c r="A1" s="92" t="s">
        <v>0</v>
      </c>
      <c r="B1" s="92" t="s">
        <v>1</v>
      </c>
      <c r="C1" s="92" t="s">
        <v>2</v>
      </c>
      <c r="D1" s="92" t="s">
        <v>3</v>
      </c>
      <c r="E1" s="92" t="s">
        <v>4</v>
      </c>
      <c r="F1" s="92" t="s">
        <v>5</v>
      </c>
    </row>
    <row r="2" spans="1:6" ht="39" customHeight="1">
      <c r="A2" s="3">
        <v>1</v>
      </c>
      <c r="B2" s="3">
        <v>615698</v>
      </c>
      <c r="C2" s="49" t="s">
        <v>7</v>
      </c>
      <c r="D2" s="3">
        <v>10</v>
      </c>
      <c r="E2" s="3">
        <v>1880</v>
      </c>
      <c r="F2" s="3">
        <f t="shared" ref="F2:F5" si="0">D2*E2</f>
        <v>18800</v>
      </c>
    </row>
    <row r="3" spans="1:6" ht="28.8">
      <c r="A3" s="3">
        <v>2</v>
      </c>
      <c r="B3" s="3">
        <v>630059</v>
      </c>
      <c r="C3" s="3" t="s">
        <v>8</v>
      </c>
      <c r="D3" s="3">
        <v>30</v>
      </c>
      <c r="E3" s="3">
        <v>1725</v>
      </c>
      <c r="F3" s="3">
        <f t="shared" si="0"/>
        <v>51750</v>
      </c>
    </row>
    <row r="4" spans="1:6" ht="28.8">
      <c r="A4" s="3">
        <v>3</v>
      </c>
      <c r="B4" s="3">
        <v>616039</v>
      </c>
      <c r="C4" s="3" t="s">
        <v>9</v>
      </c>
      <c r="D4" s="3">
        <v>30</v>
      </c>
      <c r="E4" s="3">
        <v>3100</v>
      </c>
      <c r="F4" s="3">
        <f t="shared" si="0"/>
        <v>93000</v>
      </c>
    </row>
    <row r="5" spans="1:6" ht="28.8">
      <c r="A5" s="3">
        <v>4</v>
      </c>
      <c r="B5" s="3">
        <v>632215</v>
      </c>
      <c r="C5" s="3" t="s">
        <v>32</v>
      </c>
      <c r="D5" s="3">
        <v>5</v>
      </c>
      <c r="E5" s="3">
        <v>2270</v>
      </c>
      <c r="F5" s="3">
        <f t="shared" si="0"/>
        <v>11350</v>
      </c>
    </row>
    <row r="6" spans="1:6">
      <c r="A6" s="93" t="s">
        <v>10</v>
      </c>
      <c r="B6" s="93"/>
      <c r="C6" s="93"/>
      <c r="D6" s="93"/>
      <c r="E6" s="93"/>
      <c r="F6" s="92">
        <f>SUM(F2:F5)</f>
        <v>174900</v>
      </c>
    </row>
    <row r="7" spans="1:6">
      <c r="A7" s="93" t="s">
        <v>11</v>
      </c>
      <c r="B7" s="93"/>
      <c r="C7" s="93"/>
      <c r="D7" s="93"/>
      <c r="E7" s="93"/>
      <c r="F7" s="92">
        <f>F6*18%</f>
        <v>31482</v>
      </c>
    </row>
    <row r="8" spans="1:6">
      <c r="A8" s="93" t="s">
        <v>12</v>
      </c>
      <c r="B8" s="93"/>
      <c r="C8" s="93"/>
      <c r="D8" s="93"/>
      <c r="E8" s="93"/>
      <c r="F8" s="92">
        <f>SUM(F6:F7)</f>
        <v>206382</v>
      </c>
    </row>
  </sheetData>
  <mergeCells count="3">
    <mergeCell ref="A6:E6"/>
    <mergeCell ref="A7:E7"/>
    <mergeCell ref="A8:E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94" t="s">
        <v>10</v>
      </c>
      <c r="B3" s="95"/>
      <c r="C3" s="95"/>
      <c r="D3" s="95"/>
      <c r="E3" s="96"/>
      <c r="F3" s="18">
        <f>SUM(F2)</f>
        <v>33000</v>
      </c>
    </row>
    <row r="4" spans="1:6">
      <c r="A4" s="94" t="s">
        <v>11</v>
      </c>
      <c r="B4" s="95"/>
      <c r="C4" s="95"/>
      <c r="D4" s="95"/>
      <c r="E4" s="96"/>
      <c r="F4" s="18">
        <f>F3*18%</f>
        <v>5940</v>
      </c>
    </row>
    <row r="5" spans="1:6" ht="16.8" customHeight="1">
      <c r="A5" s="94" t="s">
        <v>12</v>
      </c>
      <c r="B5" s="95"/>
      <c r="C5" s="95"/>
      <c r="D5" s="95"/>
      <c r="E5" s="96"/>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93" t="s">
        <v>10</v>
      </c>
      <c r="B3" s="93"/>
      <c r="C3" s="93"/>
      <c r="D3" s="93"/>
      <c r="E3" s="93"/>
      <c r="F3" s="17">
        <f>SUM(F2:F2)</f>
        <v>62000</v>
      </c>
      <c r="G3" s="7"/>
    </row>
    <row r="4" spans="1:7">
      <c r="A4" s="93" t="s">
        <v>11</v>
      </c>
      <c r="B4" s="93"/>
      <c r="C4" s="93"/>
      <c r="D4" s="93"/>
      <c r="E4" s="93"/>
      <c r="F4" s="17">
        <f>F3*18%</f>
        <v>11160</v>
      </c>
      <c r="G4" s="7"/>
    </row>
    <row r="5" spans="1:7">
      <c r="A5" s="93" t="s">
        <v>12</v>
      </c>
      <c r="B5" s="93"/>
      <c r="C5" s="93"/>
      <c r="D5" s="93"/>
      <c r="E5" s="93"/>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93" t="s">
        <v>10</v>
      </c>
      <c r="B3" s="93"/>
      <c r="C3" s="93"/>
      <c r="D3" s="93"/>
      <c r="E3" s="19">
        <f>SUM(E2)</f>
        <v>563380</v>
      </c>
    </row>
    <row r="4" spans="1:5">
      <c r="A4" s="93" t="s">
        <v>11</v>
      </c>
      <c r="B4" s="93"/>
      <c r="C4" s="93"/>
      <c r="D4" s="93"/>
      <c r="E4" s="19">
        <f>E3*18%</f>
        <v>101408.4</v>
      </c>
    </row>
    <row r="5" spans="1:5">
      <c r="A5" s="93" t="s">
        <v>12</v>
      </c>
      <c r="B5" s="93"/>
      <c r="C5" s="93"/>
      <c r="D5" s="93"/>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lpstr>Collevtive 304</vt:lpstr>
      <vt:lpstr>ingram 305</vt:lpstr>
      <vt:lpstr>V M Traders 306</vt:lpstr>
      <vt:lpstr>Collective 307</vt:lpstr>
      <vt:lpstr>Namrata 308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2023-10-28T11:13:09Z</dcterms:modified>
</cp:coreProperties>
</file>