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13080" windowHeight="9312" tabRatio="1000" activeTab="6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Location'!$A$1:$I$114</definedName>
    <definedName name="_xlnm._FilterDatabase" localSheetId="6" hidden="1">'Petty Cash'!$C$1:$C$3</definedName>
    <definedName name="_xlnm._FilterDatabase" localSheetId="1" hidden="1">'PURCHASE ( SUNDRY CREDITOR )'!$C$1:$C$1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18" i="8" l="1"/>
  <c r="H417" i="8"/>
  <c r="F423" i="8"/>
  <c r="H415" i="8" l="1"/>
  <c r="H407" i="8" l="1"/>
  <c r="H408" i="8" s="1"/>
  <c r="H411" i="8"/>
  <c r="H412" i="8" s="1"/>
  <c r="H413" i="8" s="1"/>
  <c r="H414" i="8" s="1"/>
  <c r="I22" i="9" l="1"/>
  <c r="I21" i="9"/>
  <c r="I20" i="9"/>
  <c r="I19" i="9"/>
  <c r="I18" i="9"/>
  <c r="I17" i="9"/>
  <c r="I16" i="9"/>
  <c r="I15" i="9"/>
  <c r="I14" i="9" l="1"/>
  <c r="I13" i="9"/>
  <c r="I12" i="9"/>
  <c r="D41" i="4" l="1"/>
  <c r="H374" i="8" l="1"/>
  <c r="H375" i="8" s="1"/>
  <c r="H376" i="8" s="1"/>
  <c r="H377" i="8" s="1"/>
  <c r="H378" i="8" s="1"/>
  <c r="H379" i="8" s="1"/>
  <c r="H380" i="8" s="1"/>
  <c r="H381" i="8" s="1"/>
  <c r="H373" i="8" l="1"/>
  <c r="H368" i="8" l="1"/>
  <c r="H369" i="8" l="1"/>
  <c r="H370" i="8" l="1"/>
  <c r="H371" i="8" s="1"/>
  <c r="H372" i="8" s="1"/>
  <c r="I199" i="9" l="1"/>
  <c r="I198" i="9"/>
  <c r="I197" i="9"/>
  <c r="I196" i="9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I200" i="9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5" i="8"/>
  <c r="F6" i="8" s="1"/>
  <c r="F7" i="8" s="1"/>
  <c r="F8" i="8" s="1"/>
  <c r="F290" i="8" l="1"/>
  <c r="F291" i="8" s="1"/>
  <c r="F292" i="8"/>
  <c r="F293" i="8" s="1"/>
  <c r="F294" i="8" s="1"/>
  <c r="F295" i="8" s="1"/>
  <c r="F296" i="8" s="1"/>
  <c r="F297" i="8" s="1"/>
  <c r="F298" i="8" s="1"/>
  <c r="F299" i="8" s="1"/>
  <c r="F126" i="8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25" i="8"/>
  <c r="E7" i="4"/>
  <c r="F7" i="4" s="1"/>
  <c r="F300" i="8" l="1"/>
  <c r="F301" i="8" s="1"/>
  <c r="F302" i="8"/>
  <c r="F303" i="8" s="1"/>
  <c r="F304" i="8" s="1"/>
  <c r="F305" i="8" s="1"/>
  <c r="F306" i="8" s="1"/>
  <c r="I192" i="9"/>
  <c r="F307" i="8" l="1"/>
  <c r="F308" i="8" s="1"/>
  <c r="F309" i="8" s="1"/>
  <c r="F310" i="8" s="1"/>
  <c r="F311" i="8" s="1"/>
  <c r="F312" i="8" s="1"/>
  <c r="F313" i="8" s="1"/>
  <c r="F314" i="8" s="1"/>
  <c r="F315" i="8" s="1"/>
  <c r="F316" i="8" s="1"/>
  <c r="F317" i="8" s="1"/>
  <c r="F318" i="8" s="1"/>
  <c r="F319" i="8" s="1"/>
  <c r="F320" i="8" s="1"/>
  <c r="F321" i="8" s="1"/>
  <c r="F322" i="8" s="1"/>
  <c r="F323" i="8" s="1"/>
  <c r="F324" i="8" s="1"/>
  <c r="F325" i="8" s="1"/>
  <c r="F326" i="8" s="1"/>
  <c r="F327" i="8" s="1"/>
  <c r="F328" i="8" s="1"/>
  <c r="I194" i="9"/>
  <c r="F335" i="8" l="1"/>
  <c r="F336" i="8" s="1"/>
  <c r="F337" i="8" s="1"/>
  <c r="F338" i="8" s="1"/>
  <c r="F339" i="8" s="1"/>
  <c r="F340" i="8" s="1"/>
  <c r="F341" i="8" s="1"/>
  <c r="F342" i="8" s="1"/>
  <c r="F343" i="8" s="1"/>
  <c r="F344" i="8" s="1"/>
  <c r="F345" i="8" s="1"/>
  <c r="F346" i="8" s="1"/>
  <c r="F347" i="8" s="1"/>
  <c r="F348" i="8" s="1"/>
  <c r="F349" i="8" s="1"/>
  <c r="F350" i="8" s="1"/>
  <c r="F351" i="8" s="1"/>
  <c r="F352" i="8" s="1"/>
  <c r="F353" i="8" s="1"/>
  <c r="F354" i="8" s="1"/>
  <c r="F355" i="8" s="1"/>
  <c r="F356" i="8" s="1"/>
  <c r="F357" i="8" s="1"/>
  <c r="F358" i="8" s="1"/>
  <c r="F359" i="8" s="1"/>
  <c r="F360" i="8" s="1"/>
  <c r="F361" i="8" s="1"/>
  <c r="F362" i="8" s="1"/>
  <c r="F363" i="8" s="1"/>
  <c r="F364" i="8" s="1"/>
  <c r="F365" i="8" s="1"/>
  <c r="F366" i="8" s="1"/>
  <c r="F367" i="8" s="1"/>
  <c r="F368" i="8" s="1"/>
  <c r="F369" i="8" s="1"/>
  <c r="F370" i="8" s="1"/>
  <c r="F371" i="8" s="1"/>
  <c r="F372" i="8" s="1"/>
  <c r="F373" i="8" s="1"/>
  <c r="F374" i="8" s="1"/>
  <c r="F375" i="8" s="1"/>
  <c r="F376" i="8" s="1"/>
  <c r="F377" i="8" s="1"/>
  <c r="F378" i="8" s="1"/>
  <c r="F379" i="8" s="1"/>
  <c r="F380" i="8" s="1"/>
  <c r="F381" i="8" s="1"/>
  <c r="F382" i="8" s="1"/>
  <c r="F383" i="8" s="1"/>
  <c r="F384" i="8" s="1"/>
  <c r="F385" i="8" s="1"/>
  <c r="F386" i="8" s="1"/>
  <c r="F387" i="8" s="1"/>
  <c r="F388" i="8" s="1"/>
  <c r="F389" i="8" s="1"/>
  <c r="F390" i="8" s="1"/>
  <c r="F391" i="8" s="1"/>
  <c r="F392" i="8" s="1"/>
  <c r="F329" i="8"/>
  <c r="F330" i="8" s="1"/>
  <c r="F331" i="8" s="1"/>
  <c r="F332" i="8" s="1"/>
  <c r="F333" i="8" s="1"/>
  <c r="F334" i="8" s="1"/>
  <c r="I193" i="9"/>
  <c r="I191" i="9"/>
  <c r="I190" i="9"/>
  <c r="F393" i="8" l="1"/>
  <c r="F394" i="8" s="1"/>
  <c r="F395" i="8" s="1"/>
  <c r="F396" i="8" s="1"/>
  <c r="F397" i="8" s="1"/>
  <c r="F398" i="8" s="1"/>
  <c r="F399" i="8" s="1"/>
  <c r="F400" i="8" s="1"/>
  <c r="F401" i="8" s="1"/>
  <c r="F402" i="8" s="1"/>
  <c r="F403" i="8" s="1"/>
  <c r="F404" i="8" s="1"/>
  <c r="F405" i="8" s="1"/>
  <c r="F406" i="8" s="1"/>
  <c r="F407" i="8" s="1"/>
  <c r="F408" i="8" s="1"/>
  <c r="F409" i="8" s="1"/>
  <c r="F410" i="8" s="1"/>
  <c r="F411" i="8" s="1"/>
  <c r="F412" i="8" s="1"/>
  <c r="F413" i="8" s="1"/>
  <c r="F414" i="8" s="1"/>
  <c r="F415" i="8" s="1"/>
  <c r="F416" i="8" s="1"/>
  <c r="F417" i="8" s="1"/>
  <c r="F418" i="8" s="1"/>
  <c r="F419" i="8" s="1"/>
  <c r="F420" i="8" s="1"/>
  <c r="F421" i="8" s="1"/>
  <c r="F422" i="8" s="1"/>
  <c r="I178" i="9"/>
  <c r="I179" i="9"/>
  <c r="I180" i="9"/>
  <c r="I181" i="9"/>
  <c r="I182" i="9"/>
  <c r="I183" i="9"/>
  <c r="I184" i="9"/>
  <c r="I185" i="9"/>
  <c r="I186" i="9"/>
  <c r="I187" i="9"/>
  <c r="I188" i="9"/>
  <c r="I189" i="9" l="1"/>
  <c r="I2" i="9"/>
  <c r="I3" i="9"/>
  <c r="I4" i="9"/>
  <c r="I111" i="9"/>
  <c r="I112" i="9"/>
  <c r="I11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62" i="9"/>
  <c r="I63" i="9"/>
  <c r="I64" i="9"/>
  <c r="I65" i="9"/>
  <c r="I66" i="9"/>
  <c r="I5" i="9"/>
  <c r="I6" i="9"/>
  <c r="I7" i="9"/>
  <c r="I8" i="9"/>
  <c r="I9" i="9"/>
  <c r="I10" i="9"/>
  <c r="I11" i="9"/>
  <c r="I23" i="9"/>
  <c r="I58" i="9"/>
  <c r="I59" i="9"/>
  <c r="I60" i="9"/>
  <c r="I61" i="9"/>
  <c r="I67" i="9"/>
  <c r="I68" i="9"/>
  <c r="I69" i="9"/>
  <c r="I74" i="9"/>
  <c r="I71" i="9"/>
  <c r="I72" i="9"/>
  <c r="I73" i="9"/>
  <c r="I75" i="9" l="1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7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50" i="9"/>
  <c r="I151" i="9"/>
  <c r="I152" i="9"/>
  <c r="I153" i="9"/>
  <c r="I154" i="9"/>
  <c r="I155" i="9"/>
  <c r="I157" i="9"/>
  <c r="I158" i="9"/>
  <c r="I159" i="9"/>
  <c r="I160" i="9"/>
  <c r="I161" i="9"/>
  <c r="I162" i="9"/>
  <c r="I163" i="9"/>
  <c r="I146" i="9"/>
  <c r="I147" i="9"/>
  <c r="I148" i="9"/>
  <c r="I149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30" i="9"/>
  <c r="I129" i="9"/>
  <c r="I128" i="9"/>
  <c r="I127" i="9"/>
  <c r="I115" i="9" l="1"/>
  <c r="I116" i="9"/>
  <c r="I117" i="9"/>
  <c r="I118" i="9"/>
  <c r="I119" i="9"/>
  <c r="I120" i="9"/>
  <c r="I121" i="9"/>
  <c r="I122" i="9"/>
  <c r="I123" i="9"/>
  <c r="I124" i="9"/>
  <c r="I125" i="9"/>
  <c r="I126" i="9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<sst xmlns="http://schemas.openxmlformats.org/spreadsheetml/2006/main" count="2268" uniqueCount="713">
  <si>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</si>
  <si>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</si>
  <si>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</si>
  <si>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</si>
  <si>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</si>
  <si>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</si>
  <si>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</si>
  <si>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</si>
  <si>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</si>
  <si>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</si>
  <si>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</si>
  <si>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</si>
  <si>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</si>
  <si>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</si>
  <si>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</si>
  <si>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</si>
  <si>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</si>
  <si>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</si>
  <si>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</si>
  <si>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</si>
  <si>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</si>
  <si>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</si>
  <si>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</si>
  <si>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</si>
  <si>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</si>
  <si>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</si>
  <si>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</si>
  <si>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</si>
  <si>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</si>
  <si>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</si>
  <si>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</si>
  <si>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</si>
  <si>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</si>
  <si>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</si>
  <si>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</si>
  <si>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</si>
  <si>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</si>
  <si>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</si>
  <si>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</si>
  <si>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</si>
  <si>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</si>
  <si>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</si>
  <si>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</si>
  <si>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</si>
  <si>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</si>
  <si>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</si>
  <si>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</si>
  <si>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A4</t>
  </si>
  <si>
    <t>B4</t>
  </si>
  <si>
    <t>B5</t>
  </si>
  <si>
    <t>Taparia Digital Tester</t>
  </si>
  <si>
    <t xml:space="preserve">Monitor Stand </t>
  </si>
  <si>
    <t>Mouse</t>
  </si>
  <si>
    <t>SATA cable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</si>
  <si>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</si>
  <si>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</si>
  <si>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</si>
  <si>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</si>
  <si>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</si>
  <si>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</si>
  <si>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</si>
  <si>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</si>
  <si>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Pressfit Box</t>
  </si>
  <si>
    <t>Putzmeister Concrete Machines Pvt Ltd</t>
  </si>
  <si>
    <t>Complete</t>
  </si>
  <si>
    <t>NEFT</t>
  </si>
  <si>
    <t>COMPLETE</t>
  </si>
  <si>
    <t>W Box DVR 8 Ch</t>
  </si>
  <si>
    <t>W Box 5 mp Bullet Camera</t>
  </si>
  <si>
    <t>W Box 5 mp Dome Camera</t>
  </si>
  <si>
    <t>W Box 2 mp Dome Camera</t>
  </si>
  <si>
    <t>Capture 2 mp Camera</t>
  </si>
  <si>
    <t>Honeywell 2 mp Camera</t>
  </si>
  <si>
    <t>Dlink Bullet Camera</t>
  </si>
  <si>
    <t>Dgisol Router 1 Set</t>
  </si>
  <si>
    <t>W Box Colour Video Door Phone</t>
  </si>
  <si>
    <t>HDMI Extender by CAT-SC / 6 Cable</t>
  </si>
  <si>
    <t>Capture Vandal Proof Dome Camera</t>
  </si>
  <si>
    <t>Audiotrack Ceiling Speaker</t>
  </si>
  <si>
    <t>Zebion Spike Board</t>
  </si>
  <si>
    <t>Ultima Computer Cable 5 mtrs</t>
  </si>
  <si>
    <t>Ultima Computer Cable 3 mtrs</t>
  </si>
  <si>
    <t>Cecurico 7'' Video Door Phone</t>
  </si>
  <si>
    <t>Sanmsung Dome Camera</t>
  </si>
  <si>
    <t>HDMI Extender by CAT-616 E Cable</t>
  </si>
  <si>
    <t>Digisol Comfi</t>
  </si>
  <si>
    <t>Honeywell 6W ceilieng loud speaker</t>
  </si>
  <si>
    <t>Protek AC power supply</t>
  </si>
  <si>
    <t>Protek system 5MPS</t>
  </si>
  <si>
    <t>CNB Colour Video Camera</t>
  </si>
  <si>
    <t>Dlink Router</t>
  </si>
  <si>
    <t>Vista Honeywell Camera</t>
  </si>
  <si>
    <t>W Box E - Series Rim Lock</t>
  </si>
  <si>
    <t>Texecom Sensor</t>
  </si>
  <si>
    <t>MK Surface Ceiling Pirsensor</t>
  </si>
  <si>
    <t>VGA Cable</t>
  </si>
  <si>
    <t>Dlink Dome Camera</t>
  </si>
  <si>
    <t>Hikvision Dome Camera</t>
  </si>
  <si>
    <t>Lumax Tractor Lamps</t>
  </si>
  <si>
    <t>JBL Ceiling Loudspeaker</t>
  </si>
  <si>
    <t>Video Baloon BNC</t>
  </si>
  <si>
    <t>5 Amps Power Cord</t>
  </si>
  <si>
    <t>16 Amps 3 pin</t>
  </si>
  <si>
    <t>Patch cable</t>
  </si>
  <si>
    <t>CP Plus 3+1 Cable</t>
  </si>
  <si>
    <t>63 mtrs</t>
  </si>
  <si>
    <t>Catchwell HDMI Booster TxRx</t>
  </si>
  <si>
    <t>Mighty Bond MB108</t>
  </si>
  <si>
    <t>Sanjay School Box (Monitor Stand)</t>
  </si>
  <si>
    <t>Sanjay School Box (Patch cable)</t>
  </si>
  <si>
    <t>Sanjay School Box (Reamot)</t>
  </si>
  <si>
    <t>Sanjay School Box (Green pin)</t>
  </si>
  <si>
    <t>Hikvision 32 Ch DVR</t>
  </si>
  <si>
    <t>Dahua 32 Ch DVR</t>
  </si>
  <si>
    <t>I Catch 16 Ch DVR</t>
  </si>
  <si>
    <t>CP Plus 8 Ch DVR</t>
  </si>
  <si>
    <t>TataSky Box HD</t>
  </si>
  <si>
    <t>Numeric UPS</t>
  </si>
  <si>
    <t>12 volt Battery</t>
  </si>
  <si>
    <t>Protek 4 Ch Camera 5 mp</t>
  </si>
  <si>
    <t>Enter 8 Ch 5 mp</t>
  </si>
  <si>
    <t>Pressfit Box 4/8</t>
  </si>
  <si>
    <t>Pressfit Box 6/6</t>
  </si>
  <si>
    <t>Dell Monitor</t>
  </si>
  <si>
    <t>16 AMP Power Cod</t>
  </si>
  <si>
    <t>DVD CD</t>
  </si>
  <si>
    <t>Seagate HDD 1 TB</t>
  </si>
  <si>
    <t>Bosch cutter machine</t>
  </si>
  <si>
    <t>Oren pipe cutter</t>
  </si>
  <si>
    <t>1 Module Box</t>
  </si>
  <si>
    <t>Admixture Jar Plate</t>
  </si>
  <si>
    <t>2.5 sqmtrs</t>
  </si>
  <si>
    <t>25 mtrs</t>
  </si>
  <si>
    <t>Stil Wire</t>
  </si>
  <si>
    <t>Finolex 3 + 1</t>
  </si>
  <si>
    <t>5 mtrs</t>
  </si>
  <si>
    <t>Tape 15 mtrs</t>
  </si>
  <si>
    <t>Multi tool with chamer</t>
  </si>
  <si>
    <t>Screw driver</t>
  </si>
  <si>
    <t>Araldite</t>
  </si>
  <si>
    <t>16 Amp Bord</t>
  </si>
  <si>
    <t>Plair</t>
  </si>
  <si>
    <t>Wire cutter</t>
  </si>
  <si>
    <t>LBO pipe</t>
  </si>
  <si>
    <t>Cuplor</t>
  </si>
  <si>
    <t>Light point</t>
  </si>
  <si>
    <t>Ribbon</t>
  </si>
  <si>
    <t>Steel nut</t>
  </si>
  <si>
    <t>Model Box</t>
  </si>
  <si>
    <t>CP Plus DVR 16 Ch</t>
  </si>
  <si>
    <t>Battery cable</t>
  </si>
  <si>
    <t>Khilla</t>
  </si>
  <si>
    <t>3.5 grms</t>
  </si>
  <si>
    <t>E4</t>
  </si>
  <si>
    <t>Securi Co - Magnetic Contact</t>
  </si>
  <si>
    <t>Drill Beat 2 m</t>
  </si>
  <si>
    <t>W 213-2 Ancillory</t>
  </si>
  <si>
    <t>Salenoid Connector</t>
  </si>
  <si>
    <t>Long Screw</t>
  </si>
  <si>
    <t>L N Key</t>
  </si>
  <si>
    <t>Drill Machine Key</t>
  </si>
  <si>
    <t>E5</t>
  </si>
  <si>
    <t>Solenoid Connctor</t>
  </si>
  <si>
    <t>ADDA DC brushess fan</t>
  </si>
  <si>
    <t>Anchor 10 sq mm Battery cable</t>
  </si>
  <si>
    <t>Texecom USB cable</t>
  </si>
  <si>
    <t>CD</t>
  </si>
  <si>
    <t>Telephone jointer</t>
  </si>
  <si>
    <t>Feviseal Silicon</t>
  </si>
  <si>
    <t>HDMI Overthernet Tx Rx</t>
  </si>
  <si>
    <t>Silicon Bell Waser</t>
  </si>
  <si>
    <t>16 AMP 3 pin top</t>
  </si>
  <si>
    <t>Lantester RJ 45</t>
  </si>
  <si>
    <t>Taparia 10 no</t>
  </si>
  <si>
    <t>Ware stripper</t>
  </si>
  <si>
    <t>RJ 45 krimper</t>
  </si>
  <si>
    <t>HDD power code</t>
  </si>
  <si>
    <t>Patch cable 1 mtr</t>
  </si>
  <si>
    <t>Polo Plastic Seal Tape</t>
  </si>
  <si>
    <t>Slive 1 mtr</t>
  </si>
  <si>
    <t>PV Seal</t>
  </si>
  <si>
    <t>Cable</t>
  </si>
  <si>
    <t>Taparia 19, 18 no</t>
  </si>
  <si>
    <t>Hammer</t>
  </si>
  <si>
    <t>Tester</t>
  </si>
  <si>
    <t>Mini pinch</t>
  </si>
  <si>
    <t>Ply cord</t>
  </si>
  <si>
    <t>Patch cable 2 mtrs</t>
  </si>
  <si>
    <t>Drill beat 4 mm</t>
  </si>
  <si>
    <t>Saddel 1.5 inches</t>
  </si>
  <si>
    <t>Saddel 1 inch</t>
  </si>
  <si>
    <t>LBO HDMI connector</t>
  </si>
  <si>
    <t>Legaran plate</t>
  </si>
  <si>
    <t>Mini star screw driver</t>
  </si>
  <si>
    <t>Long screw 4 inches</t>
  </si>
  <si>
    <t>Admixture Jar nob</t>
  </si>
  <si>
    <t>Lighter</t>
  </si>
  <si>
    <t>A5</t>
  </si>
  <si>
    <t>Panasonic Empty Box</t>
  </si>
  <si>
    <t>Empty Box</t>
  </si>
  <si>
    <t>Pigeon Box</t>
  </si>
  <si>
    <t>Panasonic Bullet Box HT</t>
  </si>
  <si>
    <t>W Tour Premier Ball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</si>
  <si>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</si>
  <si>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</si>
  <si>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</si>
  <si>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</si>
  <si>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</si>
  <si>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</si>
  <si>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</si>
  <si>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</si>
  <si>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</si>
  <si>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Duracell AAA Battery</t>
  </si>
  <si>
    <t>Nut</t>
  </si>
  <si>
    <t>AC Dc Adapter</t>
  </si>
  <si>
    <t>Old trimmer</t>
  </si>
  <si>
    <t>Stackfine adapter</t>
  </si>
  <si>
    <t>CP Plus Box MT</t>
  </si>
  <si>
    <t>HDMI Secureye</t>
  </si>
  <si>
    <t>4Kx2K 1.4 B Empty Box</t>
  </si>
  <si>
    <t>2 pin with cable</t>
  </si>
  <si>
    <t>Dlink Plate</t>
  </si>
  <si>
    <t>Dlink Cat 6 connecting hardware</t>
  </si>
  <si>
    <t>Canon sticker push</t>
  </si>
  <si>
    <t>Clamp</t>
  </si>
  <si>
    <t>W Box 5 MP Dome Camera</t>
  </si>
  <si>
    <t>W Box 5 MP Bullet Camera</t>
  </si>
  <si>
    <t>Protek Power supply 8 Ch</t>
  </si>
  <si>
    <t>Mx HDMI Cable 5 mtr</t>
  </si>
  <si>
    <t>W Box HDMI Cable 15 Mtr</t>
  </si>
  <si>
    <t>W Box HDMI Cable 10 Mtr</t>
  </si>
  <si>
    <t>DC Connector</t>
  </si>
  <si>
    <t>Securi Co</t>
  </si>
  <si>
    <t>W Box 12 volt power supply 2 Amps</t>
  </si>
  <si>
    <t>b22-23MQ304</t>
  </si>
  <si>
    <t>Shamsher</t>
  </si>
  <si>
    <t>NEFT (50000)</t>
  </si>
  <si>
    <t>b22-23MQ311</t>
  </si>
  <si>
    <t>Sodiem Village Panchayat</t>
  </si>
  <si>
    <t>1 TB HDD</t>
  </si>
  <si>
    <t>W Box DC 12V 2A Power Supply</t>
  </si>
  <si>
    <t>4CH 5MP Lite W Box</t>
  </si>
  <si>
    <t>TNS Jewellers</t>
  </si>
  <si>
    <t>b22-23MQ403</t>
  </si>
  <si>
    <t>P P Sheet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</si>
  <si>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</si>
  <si>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</si>
  <si>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</si>
  <si>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</si>
  <si>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</si>
  <si>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</si>
  <si>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</si>
  <si>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</si>
  <si>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</si>
  <si>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</si>
  <si>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</si>
  <si>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</si>
  <si>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</si>
  <si>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</si>
  <si>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</si>
  <si>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</si>
  <si>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</si>
  <si>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</si>
  <si>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</si>
  <si>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</si>
  <si>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</si>
  <si>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</si>
  <si>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</si>
  <si>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</si>
  <si>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</si>
  <si>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</si>
  <si>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</si>
  <si>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</si>
  <si>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</si>
  <si>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</si>
  <si>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</si>
  <si>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</si>
  <si>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</si>
  <si>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</si>
  <si>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</si>
  <si>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</si>
  <si>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</si>
  <si>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</si>
  <si>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</si>
  <si>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</si>
  <si>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</si>
  <si>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</si>
  <si>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</si>
  <si>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</si>
  <si>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</si>
  <si>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</si>
  <si>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</si>
  <si>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</si>
  <si>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</si>
  <si>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</si>
  <si>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</si>
  <si>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</si>
  <si>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</si>
  <si>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</si>
  <si>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</si>
  <si>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</si>
  <si>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</si>
  <si>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</si>
  <si>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</si>
  <si>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</si>
  <si>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</si>
  <si>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</si>
  <si>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</si>
  <si>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</si>
  <si>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</si>
  <si>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</si>
  <si>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</si>
  <si>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</si>
  <si>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</si>
  <si>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</si>
  <si>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</si>
  <si>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</si>
  <si>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</si>
  <si>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</si>
  <si>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</si>
  <si>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</si>
  <si>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</si>
  <si>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</si>
  <si>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</si>
  <si>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</si>
  <si>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</si>
  <si>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</si>
  <si>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</si>
  <si>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</si>
  <si>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</si>
  <si>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</si>
  <si>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</si>
  <si>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</si>
  <si>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</si>
  <si>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</si>
  <si>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</si>
  <si>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</si>
  <si>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</si>
  <si>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</si>
  <si>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</si>
  <si>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</si>
  <si>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</si>
  <si>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</si>
  <si>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</si>
  <si>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</si>
  <si>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</si>
  <si>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</si>
  <si>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</si>
  <si>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</si>
  <si>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</si>
  <si>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</si>
  <si>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</si>
  <si>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</si>
  <si>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</si>
  <si>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</si>
  <si>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</si>
  <si>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</si>
  <si>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</si>
  <si>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</si>
  <si>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</si>
  <si>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</si>
  <si>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</si>
  <si>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</si>
  <si>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</si>
  <si>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</si>
  <si>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</si>
  <si>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</si>
  <si>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</si>
  <si>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</si>
  <si>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</si>
  <si>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</si>
  <si>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</si>
  <si>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</si>
  <si>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</si>
  <si>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</si>
  <si>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</si>
  <si>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</si>
  <si>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</si>
  <si>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</si>
  <si>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</si>
  <si>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</si>
  <si>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</si>
  <si>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</si>
  <si>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</si>
  <si>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</si>
  <si>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</si>
  <si>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</si>
  <si>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</si>
  <si>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</si>
  <si>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</si>
  <si>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</si>
  <si>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</si>
  <si>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</si>
  <si>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</si>
  <si>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</si>
  <si>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</si>
  <si>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</si>
  <si>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</si>
  <si>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</si>
  <si>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</si>
  <si>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</si>
  <si>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</si>
  <si>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</si>
  <si>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</si>
  <si>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</si>
  <si>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</si>
  <si>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</si>
  <si>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</si>
  <si>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</si>
  <si>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</si>
  <si>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</si>
  <si>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</si>
  <si>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</si>
  <si>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</si>
  <si>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</si>
  <si>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</si>
  <si>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</si>
  <si>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</si>
  <si>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</si>
  <si>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</si>
  <si>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</si>
  <si>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</si>
  <si>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</si>
  <si>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</si>
  <si>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</si>
  <si>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</si>
  <si>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</si>
  <si>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</si>
  <si>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</si>
  <si>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</si>
  <si>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</si>
  <si>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Epson Ink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</si>
  <si>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</si>
  <si>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</si>
  <si>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</si>
  <si>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</si>
  <si>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</si>
  <si>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</si>
  <si>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</si>
  <si>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</si>
  <si>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</si>
  <si>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</si>
  <si>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</si>
  <si>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</si>
  <si>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</si>
  <si>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</si>
  <si>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</si>
  <si>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</si>
  <si>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</si>
  <si>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</si>
  <si>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</si>
  <si>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</si>
  <si>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</si>
  <si>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</si>
  <si>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</si>
  <si>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</si>
  <si>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</si>
  <si>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</si>
  <si>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</si>
  <si>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</si>
  <si>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</si>
  <si>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</si>
  <si>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</si>
  <si>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</si>
  <si>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</si>
  <si>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</si>
  <si>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</si>
  <si>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</si>
  <si>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</si>
  <si>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</si>
  <si>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</si>
  <si>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</si>
  <si>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</si>
  <si>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</si>
  <si>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</si>
  <si>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</si>
  <si>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</si>
  <si>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</si>
  <si>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</si>
  <si>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</si>
  <si>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</si>
  <si>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</si>
  <si>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</si>
  <si>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</si>
  <si>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</si>
  <si>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</si>
  <si>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</si>
  <si>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</si>
  <si>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</si>
  <si>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</si>
  <si>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</si>
  <si>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</si>
  <si>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</si>
  <si>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</si>
  <si>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</si>
  <si>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</si>
  <si>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</si>
  <si>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</si>
  <si>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</si>
  <si>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</si>
  <si>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</si>
  <si>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</si>
  <si>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</si>
  <si>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</si>
  <si>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</si>
  <si>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</si>
  <si>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</si>
  <si>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</si>
  <si>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</si>
  <si>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</si>
  <si>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</si>
  <si>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</si>
  <si>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</si>
  <si>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</si>
  <si>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</si>
  <si>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</si>
  <si>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</si>
  <si>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</si>
  <si>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</si>
  <si>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</si>
  <si>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</si>
  <si>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</si>
  <si>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</si>
  <si>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</si>
  <si>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</si>
  <si>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</si>
  <si>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</si>
  <si>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</si>
  <si>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</si>
  <si>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</si>
  <si>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</si>
  <si>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</si>
  <si>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</si>
  <si>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</si>
  <si>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</si>
  <si>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</si>
  <si>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</si>
  <si>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</si>
  <si>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</si>
  <si>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</si>
  <si>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</si>
  <si>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</si>
  <si>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</si>
  <si>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</si>
  <si>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</si>
  <si>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</si>
  <si>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</si>
  <si>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</si>
  <si>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</si>
  <si>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</si>
  <si>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</si>
  <si>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</si>
  <si>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</si>
  <si>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</si>
  <si>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</si>
  <si>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</si>
  <si>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</si>
  <si>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</si>
  <si>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</si>
  <si>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</si>
  <si>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</si>
  <si>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</si>
  <si>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</si>
  <si>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</si>
  <si>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</si>
  <si>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</si>
  <si>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</si>
  <si>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</si>
  <si>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</si>
  <si>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</si>
  <si>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</si>
  <si>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</si>
  <si>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</si>
  <si>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</si>
  <si>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</si>
  <si>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</si>
  <si>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</si>
  <si>
    <t xml:space="preserve"> </t>
  </si>
  <si>
    <t>Cotton Hose 101 mm</t>
  </si>
  <si>
    <t>Petrol (67741)</t>
  </si>
  <si>
    <t>Petrol (139523)</t>
  </si>
  <si>
    <t>Petrol (22818)</t>
  </si>
  <si>
    <t>D-LINK CABLE CAT6 305 MTS</t>
  </si>
  <si>
    <t>6U RACK FULL LOADED</t>
  </si>
  <si>
    <t>INV/23-24/0965</t>
  </si>
  <si>
    <t>Cassun Electricals</t>
  </si>
  <si>
    <t>6 FIBER OPTIC ARM CABLE FINOLEX</t>
  </si>
  <si>
    <t>Nerul</t>
  </si>
  <si>
    <t>50/23-24</t>
  </si>
  <si>
    <t>Aditya Peripherals Pvt Ltd</t>
  </si>
  <si>
    <t>APPL/A/09/318</t>
  </si>
  <si>
    <t>Aditya Periperals Pvt ltd</t>
  </si>
  <si>
    <t>SWITCH 8 PORT D-LINK GIGABIT SMART DGS 1210 - 10P (Serial Number - Tm0a3330004675, Tm0a333004673, Tm0a333004672, Tm0a333004671, Tm0a333004674, Ogs121010pi…F3)</t>
  </si>
  <si>
    <t>Petrol (72131)</t>
  </si>
  <si>
    <t>APPL/A/09/320</t>
  </si>
  <si>
    <t>SWITCH 1 PORT D-LINK SFP MINI GBIC DEM-310GT (T71112a000035, T711134002467, T711134001793, T71112a000037, T711134002465, T711134001754, T711134001731, T711134001736, T711134001789)</t>
  </si>
  <si>
    <t>Gypsum Trading Co.</t>
  </si>
  <si>
    <t>Chq no 089926</t>
  </si>
  <si>
    <t>51/23-24</t>
  </si>
  <si>
    <t>Petrol (73678)</t>
  </si>
  <si>
    <t>Petrol (75081)</t>
  </si>
  <si>
    <t>Lalji</t>
  </si>
  <si>
    <t>Petrol (77051)</t>
  </si>
  <si>
    <t>SLH/1993</t>
  </si>
  <si>
    <t>Edcon Material</t>
  </si>
  <si>
    <t>Petrol (77575)</t>
  </si>
  <si>
    <t>b23-24MQ208</t>
  </si>
  <si>
    <t xml:space="preserve">                            </t>
  </si>
  <si>
    <t>Scezwan Material</t>
  </si>
  <si>
    <t>Petrol (1092514418)</t>
  </si>
  <si>
    <t>Petrol (5789)</t>
  </si>
  <si>
    <t>APPL/A/09/644</t>
  </si>
  <si>
    <t>CCTV CAM D-LINK IP BULLET 2 MP DCS - F5712-L-1 WITH AUDIO</t>
  </si>
  <si>
    <t>Nerul Work</t>
  </si>
  <si>
    <t>Petrol (147810)</t>
  </si>
  <si>
    <t>Petrol (81354)</t>
  </si>
  <si>
    <t>54/23-24</t>
  </si>
  <si>
    <t>P/23-24/2753</t>
  </si>
  <si>
    <t>Avon Computers</t>
  </si>
  <si>
    <t>Chq No 089928</t>
  </si>
  <si>
    <t>Petrol (82175)</t>
  </si>
  <si>
    <t>APPL/C/09/1046</t>
  </si>
  <si>
    <t>PATCH CORD CAT-6 1MTR DLINK</t>
  </si>
  <si>
    <t>PATCH PANEL 24 PORT CAT 6 DLINK LOADED</t>
  </si>
  <si>
    <t>Unique Services</t>
  </si>
  <si>
    <t>U2324/3879</t>
  </si>
  <si>
    <t>Plastic Junction Box (Blg)</t>
  </si>
  <si>
    <t>HF-RTS-S Poll Mount</t>
  </si>
  <si>
    <t>b23-24MQ210</t>
  </si>
  <si>
    <t>Insulation Tape</t>
  </si>
  <si>
    <t>INV/23-24/1065</t>
  </si>
  <si>
    <t>AS/23-24/D/1116</t>
  </si>
  <si>
    <t>Accurate Surveillance India Private Limited</t>
  </si>
  <si>
    <t>Honeywell 4 MP IP PTZ Camera I-HIP4PI-S23X (Serial Number - 485888C3057A0004, 0000300006,00058</t>
  </si>
  <si>
    <t>HONEYWELL 5MP IP VARIFOCAL BULLET CAMERAI-HIB5PI-VS (Serial Number - 483366c3156A00010, 483366C3156A00352, 483366C3156A00052)</t>
  </si>
  <si>
    <t>RJ 45 Connectors</t>
  </si>
  <si>
    <t>CA-356</t>
  </si>
  <si>
    <t>P/23-24/2837</t>
  </si>
  <si>
    <t>Leth Charges</t>
  </si>
  <si>
    <t>Azrenkar Hardware</t>
  </si>
  <si>
    <t>Petrol (85346)</t>
  </si>
  <si>
    <t>Petrol (880078)</t>
  </si>
  <si>
    <t>Flexible</t>
  </si>
  <si>
    <t>Petrol (18094)</t>
  </si>
  <si>
    <t>Fabricator Nerul</t>
  </si>
  <si>
    <t>Rikshaw</t>
  </si>
  <si>
    <t>Petrol (88264)</t>
  </si>
  <si>
    <t>Petrol (202310070108500009174339)</t>
  </si>
  <si>
    <t>Petrol (18239)</t>
  </si>
  <si>
    <t>Petrol (86933)</t>
  </si>
  <si>
    <t>Nerul Site</t>
  </si>
  <si>
    <t>Petrol (153603)</t>
  </si>
  <si>
    <t>Petrol (90007)</t>
  </si>
  <si>
    <t>Petrol (90056)</t>
  </si>
  <si>
    <t>Panasonic Power Supply</t>
  </si>
  <si>
    <t>Zennio Power Supply</t>
  </si>
  <si>
    <t>Panasonic Panels</t>
  </si>
  <si>
    <t>MDT Dimmer</t>
  </si>
  <si>
    <t>Shashank</t>
  </si>
  <si>
    <t>Petrol (411752)</t>
  </si>
  <si>
    <t>Petrol (94307)</t>
  </si>
  <si>
    <t>PAN9562/23-24</t>
  </si>
  <si>
    <t>Petrol (6125)</t>
  </si>
  <si>
    <t>Petrol (5461)</t>
  </si>
  <si>
    <t>b23-24MQ301</t>
  </si>
  <si>
    <t>2023-24/7826</t>
  </si>
  <si>
    <t>Petrol (161321)</t>
  </si>
  <si>
    <t>Petrol (98540)</t>
  </si>
  <si>
    <t>Dell PC (Serial Number - (CPU - FL7WMZ3, D6VVMZ3) (Monitor - 1YSMXY3, 29ZMXY3)</t>
  </si>
  <si>
    <t>Petrol (103192)</t>
  </si>
  <si>
    <t>I-C-1-23-453322</t>
  </si>
  <si>
    <t>Cutter Machine</t>
  </si>
  <si>
    <t>Anita</t>
  </si>
  <si>
    <t>I-C-1-23-453414</t>
  </si>
  <si>
    <t>64/23-24</t>
  </si>
  <si>
    <t>Petrol (6410)</t>
  </si>
  <si>
    <t>46ID23A0987483</t>
  </si>
  <si>
    <t>Ingram Micro India Private Limited</t>
  </si>
  <si>
    <t>GDQ00A099T29 600 VA LINE INTERACTIVE</t>
  </si>
  <si>
    <t>b23-24MQ303</t>
  </si>
  <si>
    <t>b23-24AQ302</t>
  </si>
  <si>
    <t>66/23-24</t>
  </si>
  <si>
    <t xml:space="preserve">  </t>
  </si>
  <si>
    <t>Petrol (105682)</t>
  </si>
  <si>
    <t>INV/23-24/1281</t>
  </si>
  <si>
    <t>68/23-24</t>
  </si>
  <si>
    <t>PNJ/NOV23/90</t>
  </si>
  <si>
    <t>Prithvi IT Products Pvt Ltd</t>
  </si>
  <si>
    <t>Petrol (108917)</t>
  </si>
  <si>
    <t>b23-24MQ304</t>
  </si>
  <si>
    <t>b23-24AQ305</t>
  </si>
  <si>
    <t>1479/23-24</t>
  </si>
  <si>
    <t>Goa Hardware Stores</t>
  </si>
  <si>
    <t>Petrol (27964)</t>
  </si>
  <si>
    <t>Turpentine</t>
  </si>
  <si>
    <t>Fevicol Adhesive</t>
  </si>
  <si>
    <t>Door Jointer</t>
  </si>
  <si>
    <t>Bisleri 20 Ltrs Dispense Cap</t>
  </si>
  <si>
    <t>WD 40 32g</t>
  </si>
  <si>
    <t>Golo CPVC Yellow Fast Setting</t>
  </si>
  <si>
    <t>Glass Like object</t>
  </si>
  <si>
    <t>Cipla Adgain Capsules</t>
  </si>
  <si>
    <t>10 Capsules</t>
  </si>
  <si>
    <t>Matchbox</t>
  </si>
  <si>
    <t>Roll Keys</t>
  </si>
  <si>
    <t>Behind</t>
  </si>
  <si>
    <t>Multi Bath Services</t>
  </si>
  <si>
    <t>Chq no 089933</t>
  </si>
  <si>
    <t>Petrol (113327)</t>
  </si>
  <si>
    <t>CA-486</t>
  </si>
  <si>
    <t>Petrol (6596)</t>
  </si>
  <si>
    <t>Shivam Traders</t>
  </si>
  <si>
    <t>Santosh Kumar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</si>
</sst>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78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0" xfId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1"/>
  <sheetViews>
    <sheetView topLeftCell="A179" zoomScaleNormal="100" workbookViewId="0">
      <selection activeCell="D194" sqref="D194"/>
    </sheetView>
  </sheetViews>
  <sheetFormatPr defaultColWidth="9.109375" defaultRowHeight="14.4" x14ac:dyDescent="0.3"/>
  <cols>
    <col min="1" max="1" width="10.44140625" style="22" customWidth="1"/>
    <col min="2" max="2" width="19.109375" style="22" customWidth="1"/>
    <col min="3" max="3" width="17.77734375" style="22" customWidth="1"/>
    <col min="4" max="4" width="68.88671875" style="22" customWidth="1"/>
    <col min="5" max="5" width="8.88671875" style="22" customWidth="1"/>
    <col min="6" max="6" width="13.5546875" style="22" customWidth="1"/>
    <col min="7" max="7" width="14.33203125" style="22" customWidth="1"/>
    <col min="8" max="8" width="9.109375" style="16" customWidth="1"/>
    <col min="9" max="9" width="10.109375" style="17" customWidth="1"/>
    <col min="10" max="10" width="25.6640625" style="17" customWidth="1"/>
    <col min="11" max="11" width="21.44140625" style="17" customWidth="1"/>
    <col min="12" max="12" width="54.44140625" style="17" customWidth="1"/>
    <col min="13" max="13" width="8.44140625" style="17" customWidth="1"/>
    <col min="14" max="14" width="14.109375" style="17" customWidth="1"/>
    <col min="15" max="15" width="13.6640625" style="18" bestFit="1" customWidth="1"/>
    <col min="16" max="16384" width="9.109375" style="17"/>
  </cols>
  <sheetData>
    <row r="1" spans="1:15" s="50" customFormat="1" x14ac:dyDescent="0.3">
      <c r="A1" s="171" t="s">
        <v>2</v>
      </c>
      <c r="B1" s="171"/>
      <c r="C1" s="171"/>
      <c r="D1" s="171"/>
      <c r="E1" s="171"/>
      <c r="F1" s="171"/>
      <c r="G1" s="171"/>
      <c r="H1" s="33"/>
      <c r="I1" s="172" t="s">
        <v>3</v>
      </c>
      <c r="J1" s="172"/>
      <c r="K1" s="172"/>
      <c r="L1" s="172"/>
      <c r="M1" s="172"/>
      <c r="N1" s="172"/>
      <c r="O1" s="172"/>
    </row>
    <row r="2" spans="1:15" s="50" customFormat="1" x14ac:dyDescent="0.3">
      <c r="A2" s="14" t="s">
        <v>0</v>
      </c>
      <c r="B2" s="14" t="s">
        <v>54</v>
      </c>
      <c r="C2" s="14" t="s">
        <v>55</v>
      </c>
      <c r="D2" s="14" t="s">
        <v>56</v>
      </c>
      <c r="E2" s="14" t="s">
        <v>57</v>
      </c>
      <c r="F2" s="14" t="s">
        <v>58</v>
      </c>
      <c r="G2" s="14" t="s">
        <v>59</v>
      </c>
      <c r="H2" s="33"/>
      <c r="I2" s="34" t="s">
        <v>0</v>
      </c>
      <c r="J2" s="34" t="s">
        <v>54</v>
      </c>
      <c r="K2" s="34" t="s">
        <v>60</v>
      </c>
      <c r="L2" s="34" t="s">
        <v>56</v>
      </c>
      <c r="M2" s="34" t="s">
        <v>57</v>
      </c>
      <c r="N2" s="34" t="s">
        <v>58</v>
      </c>
      <c r="O2" s="35" t="s">
        <v>61</v>
      </c>
    </row>
    <row r="3" spans="1:15" s="49" customFormat="1" x14ac:dyDescent="0.3">
      <c r="A3" s="48"/>
      <c r="H3" s="21"/>
      <c r="I3" s="59"/>
      <c r="J3" s="60"/>
      <c r="K3" s="60"/>
      <c r="L3" s="60"/>
      <c r="M3" s="60"/>
      <c r="N3" s="60"/>
      <c r="O3" s="19"/>
    </row>
    <row r="4" spans="1:15" s="49" customFormat="1" x14ac:dyDescent="0.3">
      <c r="A4" s="48">
        <v>45027</v>
      </c>
      <c r="B4" s="49" t="s">
        <v>266</v>
      </c>
      <c r="C4" s="49" t="s">
        <v>267</v>
      </c>
      <c r="D4" s="49" t="s">
        <v>578</v>
      </c>
      <c r="E4" s="49">
        <v>30.5</v>
      </c>
      <c r="F4" s="49" t="s">
        <v>273</v>
      </c>
      <c r="G4" s="49" t="s">
        <v>254</v>
      </c>
      <c r="H4" s="55"/>
      <c r="I4" s="169">
        <v>45020</v>
      </c>
      <c r="J4" s="170" t="s">
        <v>257</v>
      </c>
      <c r="K4" s="170" t="s">
        <v>292</v>
      </c>
      <c r="L4" s="62" t="s">
        <v>293</v>
      </c>
      <c r="M4" s="62">
        <v>5</v>
      </c>
      <c r="N4" s="170" t="s">
        <v>290</v>
      </c>
      <c r="O4" s="19"/>
    </row>
    <row r="5" spans="1:15" s="49" customFormat="1" ht="43.2" x14ac:dyDescent="0.3">
      <c r="A5" s="56"/>
      <c r="B5" s="22"/>
      <c r="C5" s="22"/>
      <c r="D5" s="22"/>
      <c r="E5" s="22"/>
      <c r="F5" s="22"/>
      <c r="G5" s="22"/>
      <c r="H5" s="57"/>
      <c r="I5" s="169"/>
      <c r="J5" s="170"/>
      <c r="K5" s="170"/>
      <c r="L5" s="62" t="s">
        <v>294</v>
      </c>
      <c r="M5" s="62">
        <v>5</v>
      </c>
      <c r="N5" s="170"/>
      <c r="O5" s="19"/>
    </row>
    <row r="6" spans="1:15" s="49" customFormat="1" ht="28.8" x14ac:dyDescent="0.3">
      <c r="A6" s="48">
        <v>45027</v>
      </c>
      <c r="B6" s="49" t="s">
        <v>268</v>
      </c>
      <c r="C6" s="49" t="s">
        <v>274</v>
      </c>
      <c r="D6" s="49" t="s">
        <v>275</v>
      </c>
      <c r="E6" s="49">
        <v>15</v>
      </c>
      <c r="F6" s="49" t="s">
        <v>273</v>
      </c>
      <c r="G6" s="49" t="s">
        <v>254</v>
      </c>
      <c r="H6" s="21"/>
      <c r="I6" s="169"/>
      <c r="J6" s="170"/>
      <c r="K6" s="170"/>
      <c r="L6" s="62" t="s">
        <v>295</v>
      </c>
      <c r="M6" s="62">
        <v>6</v>
      </c>
      <c r="N6" s="170"/>
      <c r="O6" s="19"/>
    </row>
    <row r="7" spans="1:15" s="49" customFormat="1" x14ac:dyDescent="0.3">
      <c r="A7" s="56"/>
      <c r="B7" s="22"/>
      <c r="C7" s="22"/>
      <c r="D7" s="22"/>
      <c r="E7" s="22"/>
      <c r="F7" s="22"/>
      <c r="G7" s="22"/>
      <c r="H7" s="55"/>
      <c r="I7" s="169"/>
      <c r="J7" s="170"/>
      <c r="K7" s="170"/>
      <c r="L7" s="62" t="s">
        <v>296</v>
      </c>
      <c r="M7" s="62">
        <v>2</v>
      </c>
      <c r="N7" s="170"/>
      <c r="O7" s="19"/>
    </row>
    <row r="8" spans="1:15" s="49" customFormat="1" ht="28.8" customHeight="1" x14ac:dyDescent="0.3">
      <c r="A8" s="169">
        <v>45033</v>
      </c>
      <c r="B8" s="170" t="s">
        <v>282</v>
      </c>
      <c r="C8" s="170" t="s">
        <v>283</v>
      </c>
      <c r="D8" s="49" t="s">
        <v>284</v>
      </c>
      <c r="E8" s="49">
        <v>10</v>
      </c>
      <c r="F8" s="170" t="s">
        <v>273</v>
      </c>
      <c r="G8" s="170" t="s">
        <v>254</v>
      </c>
      <c r="H8" s="65"/>
      <c r="I8" s="56"/>
      <c r="J8" s="22"/>
      <c r="K8" s="22"/>
      <c r="L8" s="22"/>
      <c r="M8" s="22"/>
      <c r="N8" s="22"/>
      <c r="O8" s="66"/>
    </row>
    <row r="9" spans="1:15" s="49" customFormat="1" x14ac:dyDescent="0.3">
      <c r="A9" s="169"/>
      <c r="B9" s="170"/>
      <c r="C9" s="170"/>
      <c r="D9" s="49" t="s">
        <v>285</v>
      </c>
      <c r="E9" s="49">
        <v>20</v>
      </c>
      <c r="F9" s="170"/>
      <c r="G9" s="170"/>
      <c r="H9" s="21"/>
      <c r="I9" s="169">
        <v>45020</v>
      </c>
      <c r="J9" s="170" t="s">
        <v>258</v>
      </c>
      <c r="K9" s="170" t="s">
        <v>292</v>
      </c>
      <c r="L9" s="62" t="s">
        <v>296</v>
      </c>
      <c r="M9" s="62">
        <v>10</v>
      </c>
      <c r="N9" s="170" t="s">
        <v>290</v>
      </c>
      <c r="O9" s="19"/>
    </row>
    <row r="10" spans="1:15" s="49" customFormat="1" x14ac:dyDescent="0.3">
      <c r="A10" s="169"/>
      <c r="B10" s="170"/>
      <c r="C10" s="170"/>
      <c r="D10" s="49" t="s">
        <v>286</v>
      </c>
      <c r="E10" s="49">
        <v>5</v>
      </c>
      <c r="F10" s="170"/>
      <c r="G10" s="170"/>
      <c r="H10" s="21"/>
      <c r="I10" s="169"/>
      <c r="J10" s="170"/>
      <c r="K10" s="170"/>
      <c r="L10" s="62" t="s">
        <v>297</v>
      </c>
      <c r="M10" s="62">
        <v>10</v>
      </c>
      <c r="N10" s="170"/>
      <c r="O10" s="19"/>
    </row>
    <row r="11" spans="1:15" s="49" customFormat="1" x14ac:dyDescent="0.3">
      <c r="A11" s="169"/>
      <c r="B11" s="170"/>
      <c r="C11" s="170"/>
      <c r="D11" s="49" t="s">
        <v>288</v>
      </c>
      <c r="E11" s="49">
        <v>5</v>
      </c>
      <c r="F11" s="170"/>
      <c r="G11" s="170"/>
      <c r="H11" s="21"/>
      <c r="I11" s="169"/>
      <c r="J11" s="170"/>
      <c r="K11" s="170"/>
      <c r="L11" s="62" t="s">
        <v>298</v>
      </c>
      <c r="M11" s="62">
        <v>19</v>
      </c>
      <c r="N11" s="170"/>
      <c r="O11" s="19"/>
    </row>
    <row r="12" spans="1:15" s="49" customFormat="1" x14ac:dyDescent="0.3">
      <c r="A12" s="22"/>
      <c r="B12" s="22"/>
      <c r="C12" s="22"/>
      <c r="D12" s="22"/>
      <c r="E12" s="22"/>
      <c r="F12" s="22"/>
      <c r="G12" s="22"/>
      <c r="H12" s="55"/>
      <c r="I12" s="169"/>
      <c r="J12" s="170"/>
      <c r="K12" s="170"/>
      <c r="L12" s="62" t="s">
        <v>299</v>
      </c>
      <c r="M12" s="62">
        <v>2</v>
      </c>
      <c r="N12" s="170"/>
      <c r="O12" s="19"/>
    </row>
    <row r="13" spans="1:15" s="49" customFormat="1" ht="40.799999999999997" customHeight="1" x14ac:dyDescent="0.3">
      <c r="A13" s="48">
        <v>45033</v>
      </c>
      <c r="B13" s="40" t="s">
        <v>287</v>
      </c>
      <c r="C13" s="49" t="s">
        <v>283</v>
      </c>
      <c r="D13" s="49" t="s">
        <v>288</v>
      </c>
      <c r="E13" s="49">
        <v>10</v>
      </c>
      <c r="F13" s="49" t="s">
        <v>273</v>
      </c>
      <c r="G13" s="49" t="s">
        <v>254</v>
      </c>
      <c r="H13" s="21"/>
      <c r="I13" s="169"/>
      <c r="J13" s="170"/>
      <c r="K13" s="170"/>
      <c r="L13" s="62" t="s">
        <v>300</v>
      </c>
      <c r="M13" s="62">
        <v>2</v>
      </c>
      <c r="N13" s="170"/>
      <c r="O13" s="19"/>
    </row>
    <row r="14" spans="1:15" s="49" customFormat="1" x14ac:dyDescent="0.3">
      <c r="A14" s="58"/>
      <c r="B14" s="22"/>
      <c r="C14" s="22"/>
      <c r="D14" s="58"/>
      <c r="E14" s="58"/>
      <c r="F14" s="58"/>
      <c r="G14" s="58"/>
      <c r="H14" s="55"/>
      <c r="I14" s="169"/>
      <c r="J14" s="170"/>
      <c r="K14" s="170"/>
      <c r="L14" s="62" t="s">
        <v>301</v>
      </c>
      <c r="M14" s="62">
        <v>10</v>
      </c>
      <c r="N14" s="170"/>
      <c r="O14" s="19"/>
    </row>
    <row r="15" spans="1:15" s="49" customFormat="1" ht="28.8" x14ac:dyDescent="0.3">
      <c r="A15" s="59">
        <v>45033</v>
      </c>
      <c r="B15" s="60" t="s">
        <v>276</v>
      </c>
      <c r="C15" s="60" t="s">
        <v>277</v>
      </c>
      <c r="D15" s="60" t="s">
        <v>289</v>
      </c>
      <c r="E15" s="60">
        <v>30</v>
      </c>
      <c r="F15" s="60" t="s">
        <v>290</v>
      </c>
      <c r="G15" s="60" t="s">
        <v>254</v>
      </c>
      <c r="H15" s="65"/>
      <c r="I15" s="22"/>
      <c r="J15" s="22"/>
      <c r="K15" s="22"/>
      <c r="L15" s="22"/>
      <c r="M15" s="22"/>
      <c r="N15" s="22"/>
      <c r="O15" s="66"/>
    </row>
    <row r="16" spans="1:15" s="49" customFormat="1" x14ac:dyDescent="0.3">
      <c r="A16" s="58"/>
      <c r="B16" s="22"/>
      <c r="C16" s="22"/>
      <c r="D16" s="58"/>
      <c r="E16" s="58"/>
      <c r="F16" s="58"/>
      <c r="G16" s="58"/>
      <c r="H16" s="55"/>
      <c r="I16" s="61">
        <v>45033</v>
      </c>
      <c r="J16" s="62" t="s">
        <v>279</v>
      </c>
      <c r="K16" s="62" t="s">
        <v>292</v>
      </c>
      <c r="L16" s="62" t="s">
        <v>298</v>
      </c>
      <c r="M16" s="62">
        <v>1</v>
      </c>
      <c r="N16" s="62" t="s">
        <v>290</v>
      </c>
      <c r="O16" s="19"/>
    </row>
    <row r="17" spans="1:15" s="49" customFormat="1" ht="28.8" customHeight="1" x14ac:dyDescent="0.3">
      <c r="A17" s="169">
        <v>45033</v>
      </c>
      <c r="B17" s="170" t="s">
        <v>278</v>
      </c>
      <c r="C17" s="170" t="s">
        <v>277</v>
      </c>
      <c r="D17" s="60" t="s">
        <v>289</v>
      </c>
      <c r="E17" s="60">
        <v>10</v>
      </c>
      <c r="F17" s="170" t="s">
        <v>290</v>
      </c>
      <c r="G17" s="170" t="s">
        <v>254</v>
      </c>
      <c r="H17" s="67"/>
      <c r="I17" s="56"/>
      <c r="J17" s="22"/>
      <c r="K17" s="22"/>
      <c r="L17" s="22"/>
      <c r="M17" s="22"/>
      <c r="N17" s="22"/>
      <c r="O17" s="66"/>
    </row>
    <row r="18" spans="1:15" s="49" customFormat="1" x14ac:dyDescent="0.3">
      <c r="A18" s="169"/>
      <c r="B18" s="170"/>
      <c r="C18" s="170"/>
      <c r="D18" s="60" t="s">
        <v>291</v>
      </c>
      <c r="E18" s="60">
        <v>100</v>
      </c>
      <c r="F18" s="170"/>
      <c r="G18" s="170"/>
      <c r="H18" s="55"/>
      <c r="I18" s="169">
        <v>45033</v>
      </c>
      <c r="J18" s="170" t="s">
        <v>280</v>
      </c>
      <c r="K18" s="170" t="s">
        <v>292</v>
      </c>
      <c r="L18" s="62" t="s">
        <v>298</v>
      </c>
      <c r="M18" s="62">
        <v>10</v>
      </c>
      <c r="N18" s="170" t="s">
        <v>290</v>
      </c>
      <c r="O18" s="19"/>
    </row>
    <row r="19" spans="1:15" s="49" customFormat="1" x14ac:dyDescent="0.3">
      <c r="A19" s="56"/>
      <c r="B19" s="22"/>
      <c r="C19" s="22"/>
      <c r="D19" s="22"/>
      <c r="E19" s="22"/>
      <c r="F19" s="22"/>
      <c r="G19" s="22"/>
      <c r="H19" s="55"/>
      <c r="I19" s="169"/>
      <c r="J19" s="170"/>
      <c r="K19" s="170"/>
      <c r="L19" s="62" t="s">
        <v>293</v>
      </c>
      <c r="M19" s="62">
        <v>15</v>
      </c>
      <c r="N19" s="170"/>
      <c r="O19" s="19"/>
    </row>
    <row r="20" spans="1:15" s="49" customFormat="1" ht="57.6" x14ac:dyDescent="0.3">
      <c r="A20" s="63">
        <v>45036</v>
      </c>
      <c r="B20" s="64" t="s">
        <v>306</v>
      </c>
      <c r="C20" s="64" t="s">
        <v>307</v>
      </c>
      <c r="D20" s="64" t="s">
        <v>308</v>
      </c>
      <c r="E20" s="64">
        <v>10</v>
      </c>
      <c r="F20" s="64" t="s">
        <v>254</v>
      </c>
      <c r="G20" s="64" t="s">
        <v>273</v>
      </c>
      <c r="H20" s="21"/>
      <c r="I20" s="169"/>
      <c r="J20" s="170"/>
      <c r="K20" s="170"/>
      <c r="L20" s="62" t="s">
        <v>295</v>
      </c>
      <c r="M20" s="62">
        <v>9</v>
      </c>
      <c r="N20" s="170"/>
      <c r="O20" s="19"/>
    </row>
    <row r="21" spans="1:15" s="49" customFormat="1" x14ac:dyDescent="0.3">
      <c r="A21" s="56"/>
      <c r="B21" s="68"/>
      <c r="C21" s="22"/>
      <c r="D21" s="22"/>
      <c r="E21" s="22"/>
      <c r="F21" s="22"/>
      <c r="G21" s="22"/>
      <c r="H21" s="55"/>
      <c r="I21" s="169"/>
      <c r="J21" s="170"/>
      <c r="K21" s="170"/>
      <c r="L21" s="62" t="s">
        <v>301</v>
      </c>
      <c r="M21" s="62">
        <v>5</v>
      </c>
      <c r="N21" s="170"/>
      <c r="O21" s="19"/>
    </row>
    <row r="22" spans="1:15" s="49" customFormat="1" x14ac:dyDescent="0.3">
      <c r="A22" s="69">
        <v>45037</v>
      </c>
      <c r="B22" s="70" t="s">
        <v>309</v>
      </c>
      <c r="C22" s="70" t="s">
        <v>310</v>
      </c>
      <c r="D22" s="70" t="s">
        <v>311</v>
      </c>
      <c r="E22" s="70">
        <v>12</v>
      </c>
      <c r="F22" s="70" t="s">
        <v>312</v>
      </c>
      <c r="G22" s="70" t="s">
        <v>273</v>
      </c>
      <c r="H22" s="21"/>
      <c r="I22" s="169"/>
      <c r="J22" s="170"/>
      <c r="K22" s="170"/>
      <c r="L22" s="62" t="s">
        <v>297</v>
      </c>
      <c r="M22" s="62">
        <v>20</v>
      </c>
      <c r="N22" s="170"/>
      <c r="O22" s="19"/>
    </row>
    <row r="23" spans="1:15" s="49" customFormat="1" x14ac:dyDescent="0.3">
      <c r="A23" s="56"/>
      <c r="B23" s="22"/>
      <c r="C23" s="22"/>
      <c r="D23" s="22"/>
      <c r="E23" s="22"/>
      <c r="F23" s="22"/>
      <c r="G23" s="22"/>
      <c r="H23" s="55"/>
      <c r="I23" s="169"/>
      <c r="J23" s="170"/>
      <c r="K23" s="170"/>
      <c r="L23" s="62" t="s">
        <v>302</v>
      </c>
      <c r="M23" s="62">
        <v>30.5</v>
      </c>
      <c r="N23" s="170"/>
      <c r="O23" s="19"/>
    </row>
    <row r="24" spans="1:15" s="49" customFormat="1" ht="43.2" x14ac:dyDescent="0.3">
      <c r="A24" s="169">
        <v>45042</v>
      </c>
      <c r="B24" s="170" t="s">
        <v>318</v>
      </c>
      <c r="C24" s="170" t="s">
        <v>283</v>
      </c>
      <c r="D24" s="74" t="s">
        <v>319</v>
      </c>
      <c r="E24" s="74">
        <v>15</v>
      </c>
      <c r="F24" s="170" t="s">
        <v>312</v>
      </c>
      <c r="G24" s="170" t="s">
        <v>273</v>
      </c>
      <c r="H24" s="21"/>
      <c r="I24" s="169"/>
      <c r="J24" s="170"/>
      <c r="K24" s="170"/>
      <c r="L24" s="62" t="s">
        <v>303</v>
      </c>
      <c r="M24" s="62">
        <v>10</v>
      </c>
      <c r="N24" s="170"/>
      <c r="O24" s="19"/>
    </row>
    <row r="25" spans="1:15" s="49" customFormat="1" x14ac:dyDescent="0.3">
      <c r="A25" s="169"/>
      <c r="B25" s="170"/>
      <c r="C25" s="170"/>
      <c r="D25" s="74" t="s">
        <v>286</v>
      </c>
      <c r="E25" s="74">
        <v>17</v>
      </c>
      <c r="F25" s="170"/>
      <c r="G25" s="170"/>
      <c r="H25" s="65"/>
      <c r="I25" s="56"/>
      <c r="J25" s="22"/>
      <c r="K25" s="22"/>
      <c r="L25" s="22"/>
      <c r="M25" s="22"/>
      <c r="N25" s="22"/>
      <c r="O25" s="66"/>
    </row>
    <row r="26" spans="1:15" s="49" customFormat="1" x14ac:dyDescent="0.3">
      <c r="A26" s="22"/>
      <c r="B26" s="68"/>
      <c r="C26" s="22"/>
      <c r="D26" s="22"/>
      <c r="E26" s="22"/>
      <c r="F26" s="22"/>
      <c r="G26" s="22"/>
      <c r="H26" s="55"/>
      <c r="I26" s="169">
        <v>45033</v>
      </c>
      <c r="J26" s="170" t="s">
        <v>281</v>
      </c>
      <c r="K26" s="170" t="s">
        <v>292</v>
      </c>
      <c r="L26" s="62" t="s">
        <v>304</v>
      </c>
      <c r="M26" s="62">
        <v>40</v>
      </c>
      <c r="N26" s="170" t="s">
        <v>290</v>
      </c>
      <c r="O26" s="19"/>
    </row>
    <row r="27" spans="1:15" s="49" customFormat="1" ht="28.8" x14ac:dyDescent="0.3">
      <c r="A27" s="75">
        <v>45044</v>
      </c>
      <c r="B27" s="76" t="s">
        <v>323</v>
      </c>
      <c r="C27" s="76" t="s">
        <v>277</v>
      </c>
      <c r="D27" s="76" t="s">
        <v>289</v>
      </c>
      <c r="E27" s="76">
        <v>30</v>
      </c>
      <c r="F27" s="76" t="s">
        <v>312</v>
      </c>
      <c r="G27" s="76" t="s">
        <v>273</v>
      </c>
      <c r="H27" s="21"/>
      <c r="I27" s="169"/>
      <c r="J27" s="170"/>
      <c r="K27" s="170"/>
      <c r="L27" s="62" t="s">
        <v>305</v>
      </c>
      <c r="M27" s="62">
        <v>100</v>
      </c>
      <c r="N27" s="170"/>
      <c r="O27" s="19"/>
    </row>
    <row r="28" spans="1:15" s="49" customFormat="1" x14ac:dyDescent="0.3">
      <c r="A28" s="77"/>
      <c r="B28" s="22"/>
      <c r="C28" s="68"/>
      <c r="D28" s="22"/>
      <c r="E28" s="22"/>
      <c r="F28" s="68"/>
      <c r="G28" s="68"/>
      <c r="H28" s="67"/>
      <c r="I28" s="22"/>
      <c r="J28" s="22"/>
      <c r="K28" s="22"/>
      <c r="L28" s="22"/>
      <c r="M28" s="22"/>
      <c r="N28" s="22"/>
      <c r="O28" s="66"/>
    </row>
    <row r="29" spans="1:15" s="49" customFormat="1" ht="28.8" x14ac:dyDescent="0.3">
      <c r="A29" s="78">
        <v>45045</v>
      </c>
      <c r="B29" s="79">
        <v>620024</v>
      </c>
      <c r="C29" s="79" t="s">
        <v>324</v>
      </c>
      <c r="D29" s="79" t="s">
        <v>325</v>
      </c>
      <c r="E29" s="79">
        <v>1</v>
      </c>
      <c r="F29" s="79" t="s">
        <v>312</v>
      </c>
      <c r="G29" s="79" t="s">
        <v>273</v>
      </c>
      <c r="H29" s="21"/>
      <c r="I29" s="169">
        <v>45038</v>
      </c>
      <c r="J29" s="170" t="s">
        <v>316</v>
      </c>
      <c r="K29" s="170" t="s">
        <v>292</v>
      </c>
      <c r="L29" s="82" t="s">
        <v>296</v>
      </c>
      <c r="M29" s="82">
        <v>12</v>
      </c>
      <c r="N29" s="170" t="s">
        <v>290</v>
      </c>
      <c r="O29" s="19"/>
    </row>
    <row r="30" spans="1:15" s="49" customFormat="1" ht="72" x14ac:dyDescent="0.3">
      <c r="A30" s="22"/>
      <c r="B30" s="22"/>
      <c r="C30" s="22"/>
      <c r="D30" s="22"/>
      <c r="E30" s="22"/>
      <c r="F30" s="22"/>
      <c r="G30" s="22"/>
      <c r="H30" s="55"/>
      <c r="I30" s="169"/>
      <c r="J30" s="170"/>
      <c r="K30" s="170"/>
      <c r="L30" s="82" t="s">
        <v>330</v>
      </c>
      <c r="M30" s="82">
        <v>10</v>
      </c>
      <c r="N30" s="170"/>
      <c r="O30" s="19"/>
    </row>
    <row r="31" spans="1:15" s="49" customFormat="1" ht="14.4" customHeight="1" x14ac:dyDescent="0.3">
      <c r="A31" s="169">
        <v>45049</v>
      </c>
      <c r="B31" s="170" t="s">
        <v>256</v>
      </c>
      <c r="C31" s="170" t="s">
        <v>283</v>
      </c>
      <c r="D31" s="80" t="s">
        <v>288</v>
      </c>
      <c r="E31" s="80">
        <v>20</v>
      </c>
      <c r="F31" s="170" t="s">
        <v>312</v>
      </c>
      <c r="G31" s="170" t="s">
        <v>273</v>
      </c>
      <c r="H31" s="65"/>
      <c r="I31" s="22"/>
      <c r="J31" s="22"/>
      <c r="K31" s="22"/>
      <c r="L31" s="22"/>
      <c r="M31" s="22"/>
      <c r="N31" s="22"/>
      <c r="O31" s="66"/>
    </row>
    <row r="32" spans="1:15" s="49" customFormat="1" x14ac:dyDescent="0.3">
      <c r="A32" s="169"/>
      <c r="B32" s="170"/>
      <c r="C32" s="170"/>
      <c r="D32" s="80" t="s">
        <v>319</v>
      </c>
      <c r="E32" s="80">
        <v>5</v>
      </c>
      <c r="F32" s="170"/>
      <c r="G32" s="170"/>
      <c r="H32" s="21"/>
      <c r="I32" s="169">
        <v>45043</v>
      </c>
      <c r="J32" s="170" t="s">
        <v>317</v>
      </c>
      <c r="K32" s="170" t="s">
        <v>292</v>
      </c>
      <c r="L32" s="82" t="s">
        <v>301</v>
      </c>
      <c r="M32" s="82">
        <v>17</v>
      </c>
      <c r="N32" s="170" t="s">
        <v>290</v>
      </c>
      <c r="O32" s="19"/>
    </row>
    <row r="33" spans="1:15" s="49" customFormat="1" x14ac:dyDescent="0.3">
      <c r="A33" s="169"/>
      <c r="B33" s="170"/>
      <c r="C33" s="170"/>
      <c r="D33" s="80" t="s">
        <v>288</v>
      </c>
      <c r="E33" s="80">
        <v>4</v>
      </c>
      <c r="F33" s="170"/>
      <c r="G33" s="170"/>
      <c r="H33" s="21"/>
      <c r="I33" s="169"/>
      <c r="J33" s="170"/>
      <c r="K33" s="170"/>
      <c r="L33" s="82" t="s">
        <v>299</v>
      </c>
      <c r="M33" s="82" t="s">
        <v>331</v>
      </c>
      <c r="N33" s="170"/>
      <c r="O33" s="19"/>
    </row>
    <row r="34" spans="1:15" s="49" customFormat="1" x14ac:dyDescent="0.3">
      <c r="A34" s="22"/>
      <c r="B34" s="22"/>
      <c r="C34" s="22"/>
      <c r="D34" s="22"/>
      <c r="E34" s="22"/>
      <c r="F34" s="22"/>
      <c r="G34" s="22"/>
      <c r="H34" s="67"/>
      <c r="I34" s="56"/>
      <c r="J34" s="22"/>
      <c r="K34" s="22"/>
      <c r="L34" s="22"/>
      <c r="M34" s="22"/>
      <c r="N34" s="22"/>
      <c r="O34" s="66"/>
    </row>
    <row r="35" spans="1:15" s="49" customFormat="1" ht="30" customHeight="1" x14ac:dyDescent="0.3">
      <c r="A35" s="81">
        <v>45049</v>
      </c>
      <c r="B35" s="82" t="s">
        <v>332</v>
      </c>
      <c r="C35" s="82" t="s">
        <v>283</v>
      </c>
      <c r="D35" s="82" t="s">
        <v>288</v>
      </c>
      <c r="E35" s="82">
        <v>11</v>
      </c>
      <c r="F35" s="82" t="s">
        <v>312</v>
      </c>
      <c r="G35" s="82" t="s">
        <v>273</v>
      </c>
      <c r="H35" s="21"/>
      <c r="I35" s="169">
        <v>45051</v>
      </c>
      <c r="J35" s="170" t="s">
        <v>333</v>
      </c>
      <c r="K35" s="170" t="s">
        <v>292</v>
      </c>
      <c r="L35" s="83" t="s">
        <v>295</v>
      </c>
      <c r="M35" s="83">
        <v>20</v>
      </c>
      <c r="N35" s="170" t="s">
        <v>290</v>
      </c>
      <c r="O35" s="19"/>
    </row>
    <row r="36" spans="1:15" s="49" customFormat="1" x14ac:dyDescent="0.3">
      <c r="A36" s="22"/>
      <c r="B36" s="68"/>
      <c r="C36" s="22"/>
      <c r="D36" s="22"/>
      <c r="E36" s="22"/>
      <c r="F36" s="22"/>
      <c r="G36" s="22"/>
      <c r="H36" s="55"/>
      <c r="I36" s="169"/>
      <c r="J36" s="170"/>
      <c r="K36" s="170"/>
      <c r="L36" s="83" t="s">
        <v>301</v>
      </c>
      <c r="M36" s="83">
        <v>3</v>
      </c>
      <c r="N36" s="170"/>
      <c r="O36" s="19"/>
    </row>
    <row r="37" spans="1:15" s="49" customFormat="1" x14ac:dyDescent="0.3">
      <c r="A37" s="169">
        <v>45051</v>
      </c>
      <c r="B37" s="170" t="s">
        <v>339</v>
      </c>
      <c r="C37" s="170" t="s">
        <v>340</v>
      </c>
      <c r="D37" s="87" t="s">
        <v>364</v>
      </c>
      <c r="E37" s="87">
        <v>33</v>
      </c>
      <c r="F37" s="170" t="s">
        <v>312</v>
      </c>
      <c r="G37" s="170" t="s">
        <v>273</v>
      </c>
      <c r="H37" s="21"/>
      <c r="I37" s="169"/>
      <c r="J37" s="170"/>
      <c r="K37" s="170"/>
      <c r="L37" s="83" t="s">
        <v>304</v>
      </c>
      <c r="M37" s="83">
        <v>30</v>
      </c>
      <c r="N37" s="170"/>
      <c r="O37" s="19"/>
    </row>
    <row r="38" spans="1:15" s="49" customFormat="1" x14ac:dyDescent="0.3">
      <c r="A38" s="169"/>
      <c r="B38" s="170"/>
      <c r="C38" s="170"/>
      <c r="D38" s="87" t="s">
        <v>365</v>
      </c>
      <c r="E38" s="87">
        <v>1</v>
      </c>
      <c r="F38" s="170"/>
      <c r="G38" s="170"/>
      <c r="H38" s="65"/>
      <c r="I38" s="56"/>
      <c r="J38" s="22"/>
      <c r="K38" s="22"/>
      <c r="L38" s="22"/>
      <c r="M38" s="22"/>
      <c r="N38" s="22"/>
      <c r="O38" s="66"/>
    </row>
    <row r="39" spans="1:15" s="49" customFormat="1" ht="34.5" customHeight="1" x14ac:dyDescent="0.3">
      <c r="A39" s="169"/>
      <c r="B39" s="170"/>
      <c r="C39" s="170"/>
      <c r="D39" s="87" t="s">
        <v>366</v>
      </c>
      <c r="E39" s="87">
        <v>1</v>
      </c>
      <c r="F39" s="170"/>
      <c r="G39" s="170"/>
      <c r="H39" s="21"/>
      <c r="I39" s="169">
        <v>45051</v>
      </c>
      <c r="J39" s="170" t="s">
        <v>334</v>
      </c>
      <c r="K39" s="170" t="s">
        <v>292</v>
      </c>
      <c r="L39" s="83" t="s">
        <v>295</v>
      </c>
      <c r="M39" s="83">
        <v>15</v>
      </c>
      <c r="N39" s="170" t="s">
        <v>290</v>
      </c>
      <c r="O39" s="19"/>
    </row>
    <row r="40" spans="1:15" s="49" customFormat="1" x14ac:dyDescent="0.3">
      <c r="A40" s="169"/>
      <c r="B40" s="170"/>
      <c r="C40" s="170"/>
      <c r="D40" s="87" t="s">
        <v>367</v>
      </c>
      <c r="E40" s="87">
        <v>1</v>
      </c>
      <c r="F40" s="170"/>
      <c r="G40" s="170"/>
      <c r="H40" s="21"/>
      <c r="I40" s="169"/>
      <c r="J40" s="170"/>
      <c r="K40" s="170"/>
      <c r="L40" s="83" t="s">
        <v>299</v>
      </c>
      <c r="M40" s="83">
        <v>5</v>
      </c>
      <c r="N40" s="170"/>
      <c r="O40" s="19"/>
    </row>
    <row r="41" spans="1:15" s="49" customFormat="1" ht="30" customHeight="1" x14ac:dyDescent="0.3">
      <c r="A41" s="77"/>
      <c r="B41" s="22"/>
      <c r="C41" s="68"/>
      <c r="D41" s="22"/>
      <c r="E41" s="22"/>
      <c r="F41" s="68"/>
      <c r="G41" s="68"/>
      <c r="H41" s="55"/>
      <c r="I41" s="169"/>
      <c r="J41" s="170"/>
      <c r="K41" s="170"/>
      <c r="L41" s="83" t="s">
        <v>336</v>
      </c>
      <c r="M41" s="83">
        <v>2</v>
      </c>
      <c r="N41" s="170"/>
      <c r="O41" s="19"/>
    </row>
    <row r="42" spans="1:15" s="49" customFormat="1" x14ac:dyDescent="0.3">
      <c r="A42" s="90">
        <v>45056</v>
      </c>
      <c r="B42" s="92" t="s">
        <v>345</v>
      </c>
      <c r="C42" s="91" t="s">
        <v>340</v>
      </c>
      <c r="D42" s="91" t="s">
        <v>368</v>
      </c>
      <c r="E42" s="91">
        <v>2</v>
      </c>
      <c r="F42" s="91" t="s">
        <v>312</v>
      </c>
      <c r="G42" s="91" t="s">
        <v>273</v>
      </c>
      <c r="H42" s="65"/>
      <c r="I42" s="56"/>
      <c r="J42" s="22"/>
      <c r="K42" s="22"/>
      <c r="L42" s="22"/>
      <c r="M42" s="22"/>
      <c r="N42" s="22"/>
      <c r="O42" s="66"/>
    </row>
    <row r="43" spans="1:15" s="49" customFormat="1" x14ac:dyDescent="0.3">
      <c r="A43" s="93"/>
      <c r="B43" s="93"/>
      <c r="C43" s="93"/>
      <c r="D43" s="93"/>
      <c r="E43" s="93"/>
      <c r="F43" s="93"/>
      <c r="G43" s="93"/>
      <c r="H43" s="55"/>
      <c r="I43" s="84">
        <v>45051</v>
      </c>
      <c r="J43" s="83" t="s">
        <v>335</v>
      </c>
      <c r="K43" s="83" t="s">
        <v>292</v>
      </c>
      <c r="L43" s="83" t="s">
        <v>295</v>
      </c>
      <c r="M43" s="83">
        <v>1</v>
      </c>
      <c r="N43" s="83" t="s">
        <v>290</v>
      </c>
      <c r="O43" s="19"/>
    </row>
    <row r="44" spans="1:15" s="49" customFormat="1" ht="28.8" customHeight="1" x14ac:dyDescent="0.3">
      <c r="A44" s="86">
        <v>45056</v>
      </c>
      <c r="B44" s="87" t="s">
        <v>349</v>
      </c>
      <c r="C44" s="87" t="s">
        <v>373</v>
      </c>
      <c r="D44" s="87" t="s">
        <v>311</v>
      </c>
      <c r="E44" s="87">
        <v>12</v>
      </c>
      <c r="F44" s="87" t="s">
        <v>312</v>
      </c>
      <c r="G44" s="87" t="s">
        <v>273</v>
      </c>
      <c r="H44" s="65"/>
      <c r="I44" s="56"/>
      <c r="J44" s="22"/>
      <c r="K44" s="22"/>
      <c r="L44" s="22"/>
      <c r="M44" s="22"/>
      <c r="N44" s="22"/>
      <c r="O44" s="66"/>
    </row>
    <row r="45" spans="1:15" s="49" customFormat="1" x14ac:dyDescent="0.3">
      <c r="A45" s="96"/>
      <c r="B45" s="93"/>
      <c r="C45" s="93"/>
      <c r="D45" s="93"/>
      <c r="E45" s="93"/>
      <c r="F45" s="93"/>
      <c r="G45" s="93"/>
      <c r="H45" s="21"/>
      <c r="I45" s="169">
        <v>45058</v>
      </c>
      <c r="J45" s="170" t="s">
        <v>358</v>
      </c>
      <c r="K45" s="170" t="s">
        <v>292</v>
      </c>
      <c r="L45" s="100" t="s">
        <v>296</v>
      </c>
      <c r="M45" s="100">
        <v>1</v>
      </c>
      <c r="N45" s="170" t="s">
        <v>290</v>
      </c>
      <c r="O45" s="19"/>
    </row>
    <row r="46" spans="1:15" s="49" customFormat="1" ht="28.8" x14ac:dyDescent="0.3">
      <c r="A46" s="173">
        <v>45056</v>
      </c>
      <c r="B46" s="174" t="s">
        <v>369</v>
      </c>
      <c r="C46" s="174" t="s">
        <v>347</v>
      </c>
      <c r="D46" s="91" t="s">
        <v>370</v>
      </c>
      <c r="E46" s="91">
        <v>1</v>
      </c>
      <c r="F46" s="174" t="s">
        <v>312</v>
      </c>
      <c r="G46" s="174" t="s">
        <v>273</v>
      </c>
      <c r="H46" s="55"/>
      <c r="I46" s="169"/>
      <c r="J46" s="170"/>
      <c r="K46" s="170"/>
      <c r="L46" s="100" t="s">
        <v>383</v>
      </c>
      <c r="M46" s="100">
        <v>4</v>
      </c>
      <c r="N46" s="170"/>
      <c r="O46" s="19"/>
    </row>
    <row r="47" spans="1:15" s="49" customFormat="1" x14ac:dyDescent="0.3">
      <c r="A47" s="173"/>
      <c r="B47" s="174"/>
      <c r="C47" s="174"/>
      <c r="D47" s="92" t="s">
        <v>371</v>
      </c>
      <c r="E47" s="91" t="s">
        <v>372</v>
      </c>
      <c r="F47" s="174"/>
      <c r="G47" s="174"/>
      <c r="H47" s="65"/>
      <c r="I47" s="56"/>
      <c r="J47" s="22"/>
      <c r="K47" s="22"/>
      <c r="L47" s="22"/>
      <c r="M47" s="22"/>
      <c r="N47" s="22"/>
      <c r="O47" s="66"/>
    </row>
    <row r="48" spans="1:15" s="49" customFormat="1" ht="28.8" customHeight="1" x14ac:dyDescent="0.3">
      <c r="A48" s="96"/>
      <c r="B48" s="93"/>
      <c r="C48" s="93"/>
      <c r="D48" s="93"/>
      <c r="E48" s="93"/>
      <c r="F48" s="93"/>
      <c r="G48" s="93"/>
      <c r="H48" s="55"/>
      <c r="I48" s="99">
        <v>45058</v>
      </c>
      <c r="J48" s="100" t="s">
        <v>359</v>
      </c>
      <c r="K48" s="100" t="s">
        <v>292</v>
      </c>
      <c r="L48" s="100" t="s">
        <v>296</v>
      </c>
      <c r="M48" s="100">
        <v>10</v>
      </c>
      <c r="N48" s="100" t="s">
        <v>290</v>
      </c>
      <c r="O48" s="19"/>
    </row>
    <row r="49" spans="1:15" s="49" customFormat="1" ht="28.8" x14ac:dyDescent="0.3">
      <c r="A49" s="90">
        <v>45057</v>
      </c>
      <c r="B49" s="91" t="s">
        <v>353</v>
      </c>
      <c r="C49" s="91" t="s">
        <v>354</v>
      </c>
      <c r="D49" s="91" t="s">
        <v>374</v>
      </c>
      <c r="E49" s="91">
        <v>5</v>
      </c>
      <c r="F49" s="91" t="s">
        <v>312</v>
      </c>
      <c r="G49" s="91" t="s">
        <v>273</v>
      </c>
      <c r="H49" s="65"/>
      <c r="I49" s="56"/>
      <c r="J49" s="22"/>
      <c r="K49" s="22"/>
      <c r="L49" s="22"/>
      <c r="M49" s="22"/>
      <c r="N49" s="22"/>
      <c r="O49" s="66"/>
    </row>
    <row r="50" spans="1:15" s="49" customFormat="1" ht="30" customHeight="1" x14ac:dyDescent="0.3">
      <c r="A50" s="97"/>
      <c r="B50" s="98"/>
      <c r="C50" s="98"/>
      <c r="D50" s="93"/>
      <c r="E50" s="93"/>
      <c r="F50" s="98"/>
      <c r="G50" s="98"/>
      <c r="H50" s="55"/>
      <c r="I50" s="169">
        <v>45063</v>
      </c>
      <c r="J50" s="170" t="s">
        <v>381</v>
      </c>
      <c r="K50" s="170" t="s">
        <v>292</v>
      </c>
      <c r="L50" s="100" t="s">
        <v>295</v>
      </c>
      <c r="M50" s="100">
        <v>8</v>
      </c>
      <c r="N50" s="170" t="s">
        <v>290</v>
      </c>
      <c r="O50" s="19"/>
    </row>
    <row r="51" spans="1:15" s="49" customFormat="1" ht="28.8" customHeight="1" x14ac:dyDescent="0.3">
      <c r="A51" s="94">
        <v>45057</v>
      </c>
      <c r="B51" s="95" t="s">
        <v>363</v>
      </c>
      <c r="C51" s="95" t="s">
        <v>361</v>
      </c>
      <c r="D51" s="95" t="s">
        <v>375</v>
      </c>
      <c r="E51" s="95">
        <v>10</v>
      </c>
      <c r="F51" s="95" t="s">
        <v>312</v>
      </c>
      <c r="G51" s="95" t="s">
        <v>273</v>
      </c>
      <c r="H51" s="21"/>
      <c r="I51" s="169"/>
      <c r="J51" s="170"/>
      <c r="K51" s="170"/>
      <c r="L51" s="100" t="s">
        <v>297</v>
      </c>
      <c r="M51" s="100">
        <v>7</v>
      </c>
      <c r="N51" s="170"/>
      <c r="O51" s="19"/>
    </row>
    <row r="52" spans="1:15" s="49" customFormat="1" x14ac:dyDescent="0.3">
      <c r="A52" s="96"/>
      <c r="B52" s="93"/>
      <c r="C52" s="93"/>
      <c r="D52" s="93"/>
      <c r="E52" s="93"/>
      <c r="F52" s="93"/>
      <c r="G52" s="93"/>
      <c r="H52" s="55"/>
      <c r="I52" s="169"/>
      <c r="J52" s="170"/>
      <c r="K52" s="170"/>
      <c r="L52" s="100" t="s">
        <v>299</v>
      </c>
      <c r="M52" s="100">
        <v>5</v>
      </c>
      <c r="N52" s="170"/>
      <c r="O52" s="19"/>
    </row>
    <row r="53" spans="1:15" s="49" customFormat="1" ht="19.5" customHeight="1" x14ac:dyDescent="0.3">
      <c r="A53" s="88">
        <v>45057</v>
      </c>
      <c r="B53" s="89" t="s">
        <v>362</v>
      </c>
      <c r="C53" s="95" t="s">
        <v>361</v>
      </c>
      <c r="D53" s="95" t="s">
        <v>375</v>
      </c>
      <c r="E53" s="89">
        <v>15</v>
      </c>
      <c r="F53" s="89" t="s">
        <v>312</v>
      </c>
      <c r="G53" s="89" t="s">
        <v>273</v>
      </c>
      <c r="H53" s="21"/>
      <c r="I53" s="169"/>
      <c r="J53" s="170"/>
      <c r="K53" s="170"/>
      <c r="L53" s="100" t="s">
        <v>384</v>
      </c>
      <c r="M53" s="100">
        <v>25</v>
      </c>
      <c r="N53" s="170"/>
      <c r="O53" s="19"/>
    </row>
    <row r="54" spans="1:15" s="49" customFormat="1" x14ac:dyDescent="0.3">
      <c r="A54" s="56"/>
      <c r="B54" s="22"/>
      <c r="C54" s="22"/>
      <c r="D54" s="22"/>
      <c r="E54" s="22"/>
      <c r="F54" s="22"/>
      <c r="G54" s="22"/>
      <c r="H54" s="67"/>
      <c r="I54" s="56"/>
      <c r="J54" s="22"/>
      <c r="K54" s="22"/>
      <c r="L54" s="22"/>
      <c r="M54" s="22"/>
      <c r="N54" s="22"/>
      <c r="O54" s="66"/>
    </row>
    <row r="55" spans="1:15" s="49" customFormat="1" x14ac:dyDescent="0.3">
      <c r="A55" s="88">
        <v>44693</v>
      </c>
      <c r="B55" s="89" t="s">
        <v>355</v>
      </c>
      <c r="C55" s="89" t="s">
        <v>356</v>
      </c>
      <c r="D55" s="89" t="s">
        <v>376</v>
      </c>
      <c r="E55" s="89">
        <v>5</v>
      </c>
      <c r="F55" s="89" t="s">
        <v>312</v>
      </c>
      <c r="G55" s="89" t="s">
        <v>273</v>
      </c>
      <c r="H55" s="21"/>
      <c r="I55" s="99">
        <v>45063</v>
      </c>
      <c r="J55" s="100" t="s">
        <v>382</v>
      </c>
      <c r="K55" s="100" t="s">
        <v>292</v>
      </c>
      <c r="L55" s="100" t="s">
        <v>305</v>
      </c>
      <c r="M55" s="100">
        <v>130</v>
      </c>
      <c r="N55" s="100" t="s">
        <v>290</v>
      </c>
      <c r="O55" s="19"/>
    </row>
    <row r="56" spans="1:15" s="49" customFormat="1" x14ac:dyDescent="0.3">
      <c r="A56" s="22"/>
      <c r="B56" s="22"/>
      <c r="C56" s="22"/>
      <c r="D56" s="22"/>
      <c r="E56" s="22"/>
      <c r="F56" s="22"/>
      <c r="G56" s="22"/>
      <c r="H56" s="67"/>
      <c r="I56" s="56"/>
      <c r="J56" s="22"/>
      <c r="K56" s="22"/>
      <c r="L56" s="22"/>
      <c r="M56" s="22"/>
      <c r="N56" s="22"/>
      <c r="O56" s="66"/>
    </row>
    <row r="57" spans="1:15" s="49" customFormat="1" ht="57.6" customHeight="1" x14ac:dyDescent="0.3">
      <c r="A57" s="169">
        <v>45061</v>
      </c>
      <c r="B57" s="170" t="s">
        <v>377</v>
      </c>
      <c r="C57" s="170" t="s">
        <v>283</v>
      </c>
      <c r="D57" s="89" t="s">
        <v>288</v>
      </c>
      <c r="E57" s="89">
        <v>4</v>
      </c>
      <c r="F57" s="170" t="s">
        <v>312</v>
      </c>
      <c r="G57" s="170" t="s">
        <v>273</v>
      </c>
      <c r="H57" s="21"/>
      <c r="I57" s="169">
        <v>45070</v>
      </c>
      <c r="J57" s="170" t="s">
        <v>392</v>
      </c>
      <c r="K57" s="170" t="s">
        <v>292</v>
      </c>
      <c r="L57" s="102" t="s">
        <v>394</v>
      </c>
      <c r="M57" s="101">
        <v>14</v>
      </c>
      <c r="N57" s="170" t="s">
        <v>290</v>
      </c>
      <c r="O57" s="19"/>
    </row>
    <row r="58" spans="1:15" s="49" customFormat="1" ht="70.2" customHeight="1" x14ac:dyDescent="0.3">
      <c r="A58" s="169"/>
      <c r="B58" s="170"/>
      <c r="C58" s="170"/>
      <c r="D58" s="89" t="s">
        <v>285</v>
      </c>
      <c r="E58" s="89">
        <v>7</v>
      </c>
      <c r="F58" s="170"/>
      <c r="G58" s="170"/>
      <c r="H58" s="21"/>
      <c r="I58" s="169"/>
      <c r="J58" s="170"/>
      <c r="K58" s="170"/>
      <c r="L58" s="102" t="s">
        <v>395</v>
      </c>
      <c r="M58" s="101">
        <v>10</v>
      </c>
      <c r="N58" s="170"/>
      <c r="O58" s="19"/>
    </row>
    <row r="59" spans="1:15" s="49" customFormat="1" x14ac:dyDescent="0.3">
      <c r="A59" s="169"/>
      <c r="B59" s="170"/>
      <c r="C59" s="170"/>
      <c r="D59" s="89" t="s">
        <v>319</v>
      </c>
      <c r="E59" s="89">
        <v>5</v>
      </c>
      <c r="F59" s="170"/>
      <c r="G59" s="170"/>
      <c r="H59" s="65"/>
      <c r="I59" s="56"/>
      <c r="J59" s="22"/>
      <c r="K59" s="22"/>
      <c r="L59" s="22"/>
      <c r="M59" s="22"/>
      <c r="N59" s="22"/>
      <c r="O59" s="66"/>
    </row>
    <row r="60" spans="1:15" s="49" customFormat="1" ht="26.4" x14ac:dyDescent="0.3">
      <c r="A60" s="22"/>
      <c r="B60" s="22"/>
      <c r="C60" s="22"/>
      <c r="D60" s="22"/>
      <c r="E60" s="22"/>
      <c r="F60" s="22"/>
      <c r="G60" s="22"/>
      <c r="H60" s="55"/>
      <c r="I60" s="169">
        <v>45070</v>
      </c>
      <c r="J60" s="170" t="s">
        <v>393</v>
      </c>
      <c r="K60" s="170" t="s">
        <v>292</v>
      </c>
      <c r="L60" s="102" t="s">
        <v>396</v>
      </c>
      <c r="M60" s="101">
        <v>3</v>
      </c>
      <c r="N60" s="170" t="s">
        <v>290</v>
      </c>
      <c r="O60" s="19"/>
    </row>
    <row r="61" spans="1:15" s="49" customFormat="1" ht="32.4" customHeight="1" x14ac:dyDescent="0.3">
      <c r="A61" s="104">
        <v>45062</v>
      </c>
      <c r="B61" s="105" t="s">
        <v>380</v>
      </c>
      <c r="C61" s="105" t="s">
        <v>277</v>
      </c>
      <c r="D61" s="105" t="s">
        <v>291</v>
      </c>
      <c r="E61" s="105">
        <v>130</v>
      </c>
      <c r="F61" s="105" t="s">
        <v>342</v>
      </c>
      <c r="G61" s="105" t="s">
        <v>273</v>
      </c>
      <c r="H61" s="21"/>
      <c r="I61" s="169"/>
      <c r="J61" s="170"/>
      <c r="K61" s="170"/>
      <c r="L61" s="103" t="s">
        <v>295</v>
      </c>
      <c r="M61" s="101">
        <v>2</v>
      </c>
      <c r="N61" s="170"/>
      <c r="O61" s="19"/>
    </row>
    <row r="62" spans="1:15" s="49" customFormat="1" x14ac:dyDescent="0.3">
      <c r="A62" s="22"/>
      <c r="B62" s="22"/>
      <c r="C62" s="22"/>
      <c r="D62" s="22"/>
      <c r="E62" s="22"/>
      <c r="F62" s="22"/>
      <c r="G62" s="22"/>
      <c r="H62" s="55"/>
      <c r="I62" s="169"/>
      <c r="J62" s="170"/>
      <c r="K62" s="170"/>
      <c r="L62" s="103" t="s">
        <v>297</v>
      </c>
      <c r="M62" s="101">
        <v>7</v>
      </c>
      <c r="N62" s="170"/>
      <c r="O62" s="19"/>
    </row>
    <row r="63" spans="1:15" s="49" customFormat="1" x14ac:dyDescent="0.3">
      <c r="A63" s="169">
        <v>45065</v>
      </c>
      <c r="B63" s="170" t="s">
        <v>389</v>
      </c>
      <c r="C63" s="170" t="s">
        <v>283</v>
      </c>
      <c r="D63" s="105" t="s">
        <v>288</v>
      </c>
      <c r="E63" s="105">
        <v>6</v>
      </c>
      <c r="F63" s="170" t="s">
        <v>342</v>
      </c>
      <c r="G63" s="170" t="s">
        <v>273</v>
      </c>
      <c r="H63" s="55"/>
      <c r="I63" s="169"/>
      <c r="J63" s="170"/>
      <c r="K63" s="170"/>
      <c r="L63" s="102" t="s">
        <v>397</v>
      </c>
      <c r="M63" s="101">
        <v>10</v>
      </c>
      <c r="N63" s="170"/>
      <c r="O63" s="19"/>
    </row>
    <row r="64" spans="1:15" s="49" customFormat="1" x14ac:dyDescent="0.3">
      <c r="A64" s="169"/>
      <c r="B64" s="170"/>
      <c r="C64" s="170"/>
      <c r="D64" s="105" t="s">
        <v>285</v>
      </c>
      <c r="E64" s="105">
        <v>8</v>
      </c>
      <c r="F64" s="170"/>
      <c r="G64" s="170"/>
      <c r="H64" s="55"/>
      <c r="I64" s="169"/>
      <c r="J64" s="170"/>
      <c r="K64" s="170"/>
      <c r="L64" s="103" t="s">
        <v>398</v>
      </c>
      <c r="M64" s="101">
        <v>3</v>
      </c>
      <c r="N64" s="170"/>
      <c r="O64" s="19"/>
    </row>
    <row r="65" spans="1:15" s="49" customFormat="1" x14ac:dyDescent="0.3">
      <c r="A65" s="169"/>
      <c r="B65" s="170"/>
      <c r="C65" s="170"/>
      <c r="D65" s="105" t="s">
        <v>404</v>
      </c>
      <c r="E65" s="105">
        <v>10</v>
      </c>
      <c r="F65" s="170"/>
      <c r="G65" s="170"/>
      <c r="H65" s="67"/>
      <c r="I65" s="56"/>
      <c r="J65" s="22"/>
      <c r="K65" s="22"/>
      <c r="L65" s="22"/>
      <c r="M65" s="22"/>
      <c r="N65" s="22"/>
      <c r="O65" s="66"/>
    </row>
    <row r="66" spans="1:15" s="49" customFormat="1" x14ac:dyDescent="0.3">
      <c r="A66" s="169"/>
      <c r="B66" s="170"/>
      <c r="C66" s="170"/>
      <c r="D66" s="105" t="s">
        <v>405</v>
      </c>
      <c r="E66" s="105">
        <v>3</v>
      </c>
      <c r="F66" s="170"/>
      <c r="G66" s="170"/>
      <c r="H66" s="55"/>
      <c r="I66" s="169">
        <v>45080</v>
      </c>
      <c r="J66" s="170" t="s">
        <v>427</v>
      </c>
      <c r="K66" s="170" t="s">
        <v>292</v>
      </c>
      <c r="L66" s="119" t="s">
        <v>293</v>
      </c>
      <c r="M66" s="119">
        <v>50</v>
      </c>
      <c r="N66" s="170" t="s">
        <v>290</v>
      </c>
      <c r="O66" s="19"/>
    </row>
    <row r="67" spans="1:15" s="49" customFormat="1" x14ac:dyDescent="0.3">
      <c r="A67" s="56"/>
      <c r="B67" s="22"/>
      <c r="C67" s="22"/>
      <c r="D67" s="22"/>
      <c r="E67" s="22"/>
      <c r="F67" s="22"/>
      <c r="G67" s="22"/>
      <c r="H67" s="55"/>
      <c r="I67" s="169"/>
      <c r="J67" s="170"/>
      <c r="K67" s="170"/>
      <c r="L67" s="119" t="s">
        <v>336</v>
      </c>
      <c r="M67" s="119">
        <v>54</v>
      </c>
      <c r="N67" s="170"/>
      <c r="O67" s="19"/>
    </row>
    <row r="68" spans="1:15" s="49" customFormat="1" ht="79.2" x14ac:dyDescent="0.3">
      <c r="A68" s="104">
        <v>45069</v>
      </c>
      <c r="B68" s="105">
        <v>2110731981</v>
      </c>
      <c r="C68" s="105" t="s">
        <v>388</v>
      </c>
      <c r="D68" s="102" t="s">
        <v>403</v>
      </c>
      <c r="E68" s="105">
        <v>17</v>
      </c>
      <c r="F68" s="105" t="s">
        <v>342</v>
      </c>
      <c r="G68" s="105" t="s">
        <v>273</v>
      </c>
      <c r="H68" s="21"/>
      <c r="I68" s="169"/>
      <c r="J68" s="170"/>
      <c r="K68" s="170"/>
      <c r="L68" s="119" t="s">
        <v>305</v>
      </c>
      <c r="M68" s="119">
        <v>70</v>
      </c>
      <c r="N68" s="170"/>
      <c r="O68" s="19"/>
    </row>
    <row r="69" spans="1:15" s="49" customFormat="1" x14ac:dyDescent="0.3">
      <c r="A69" s="22"/>
      <c r="B69" s="22"/>
      <c r="C69" s="22"/>
      <c r="D69" s="22"/>
      <c r="E69" s="22"/>
      <c r="F69" s="22"/>
      <c r="G69" s="22"/>
      <c r="H69" s="21"/>
      <c r="I69" s="169"/>
      <c r="J69" s="170"/>
      <c r="K69" s="170"/>
      <c r="L69" s="103" t="s">
        <v>297</v>
      </c>
      <c r="M69" s="119">
        <v>19</v>
      </c>
      <c r="N69" s="170"/>
      <c r="O69" s="19"/>
    </row>
    <row r="70" spans="1:15" s="49" customFormat="1" ht="56.4" customHeight="1" x14ac:dyDescent="0.3">
      <c r="A70" s="104">
        <v>45069</v>
      </c>
      <c r="B70" s="105" t="s">
        <v>390</v>
      </c>
      <c r="C70" s="105" t="s">
        <v>307</v>
      </c>
      <c r="D70" s="105" t="s">
        <v>402</v>
      </c>
      <c r="E70" s="105">
        <v>10</v>
      </c>
      <c r="F70" s="105" t="s">
        <v>342</v>
      </c>
      <c r="G70" s="105" t="s">
        <v>273</v>
      </c>
      <c r="H70" s="21"/>
      <c r="I70" s="169"/>
      <c r="J70" s="170"/>
      <c r="K70" s="170"/>
      <c r="L70" s="119" t="s">
        <v>459</v>
      </c>
      <c r="M70" s="119">
        <v>10</v>
      </c>
      <c r="N70" s="170"/>
      <c r="O70" s="19"/>
    </row>
    <row r="71" spans="1:15" s="49" customFormat="1" x14ac:dyDescent="0.3">
      <c r="A71" s="22"/>
      <c r="B71" s="22"/>
      <c r="C71" s="22"/>
      <c r="D71" s="22"/>
      <c r="E71" s="22"/>
      <c r="F71" s="22"/>
      <c r="G71" s="22"/>
      <c r="H71" s="21"/>
      <c r="I71" s="169"/>
      <c r="J71" s="170"/>
      <c r="K71" s="170"/>
      <c r="L71" s="119" t="s">
        <v>301</v>
      </c>
      <c r="M71" s="119">
        <v>13</v>
      </c>
      <c r="N71" s="170"/>
      <c r="O71" s="19"/>
    </row>
    <row r="72" spans="1:15" s="49" customFormat="1" ht="28.8" customHeight="1" x14ac:dyDescent="0.3">
      <c r="A72" s="104">
        <v>45071</v>
      </c>
      <c r="B72" s="105" t="s">
        <v>401</v>
      </c>
      <c r="C72" s="105" t="s">
        <v>277</v>
      </c>
      <c r="D72" s="105" t="s">
        <v>291</v>
      </c>
      <c r="E72" s="105">
        <v>70</v>
      </c>
      <c r="F72" s="105" t="s">
        <v>342</v>
      </c>
      <c r="G72" s="105" t="s">
        <v>273</v>
      </c>
      <c r="H72" s="21"/>
      <c r="I72" s="169"/>
      <c r="J72" s="170"/>
      <c r="K72" s="170"/>
      <c r="L72" s="119" t="s">
        <v>298</v>
      </c>
      <c r="M72" s="119">
        <v>10</v>
      </c>
      <c r="N72" s="170"/>
      <c r="O72" s="19"/>
    </row>
    <row r="73" spans="1:15" s="49" customFormat="1" x14ac:dyDescent="0.3">
      <c r="A73" s="77"/>
      <c r="B73" s="68"/>
      <c r="C73" s="68"/>
      <c r="D73" s="22"/>
      <c r="E73" s="22"/>
      <c r="F73" s="68"/>
      <c r="G73" s="68"/>
      <c r="H73" s="55"/>
      <c r="I73" s="169"/>
      <c r="J73" s="170"/>
      <c r="K73" s="170"/>
      <c r="L73" s="119" t="s">
        <v>304</v>
      </c>
      <c r="M73" s="119">
        <v>50</v>
      </c>
      <c r="N73" s="170"/>
      <c r="O73" s="19"/>
    </row>
    <row r="74" spans="1:15" s="49" customFormat="1" ht="14.4" customHeight="1" x14ac:dyDescent="0.3">
      <c r="A74" s="106">
        <v>45071</v>
      </c>
      <c r="B74" s="107" t="s">
        <v>407</v>
      </c>
      <c r="C74" s="107" t="s">
        <v>408</v>
      </c>
      <c r="D74" s="107" t="s">
        <v>409</v>
      </c>
      <c r="E74" s="107">
        <v>47</v>
      </c>
      <c r="F74" s="107" t="s">
        <v>342</v>
      </c>
      <c r="G74" s="107" t="s">
        <v>273</v>
      </c>
      <c r="H74" s="65"/>
      <c r="I74" s="56"/>
      <c r="J74" s="22"/>
      <c r="K74" s="22"/>
      <c r="L74" s="22"/>
      <c r="M74" s="22"/>
      <c r="N74" s="22"/>
      <c r="O74" s="66"/>
    </row>
    <row r="75" spans="1:15" s="49" customFormat="1" x14ac:dyDescent="0.3">
      <c r="A75" s="56"/>
      <c r="B75" s="22"/>
      <c r="C75" s="22"/>
      <c r="D75" s="22"/>
      <c r="E75" s="22"/>
      <c r="F75" s="22"/>
      <c r="G75" s="22"/>
      <c r="H75" s="55"/>
      <c r="I75" s="169">
        <v>45080</v>
      </c>
      <c r="J75" s="170" t="s">
        <v>428</v>
      </c>
      <c r="K75" s="170" t="s">
        <v>292</v>
      </c>
      <c r="L75" s="119" t="s">
        <v>336</v>
      </c>
      <c r="M75" s="119">
        <v>7</v>
      </c>
      <c r="N75" s="170" t="s">
        <v>290</v>
      </c>
      <c r="O75" s="19"/>
    </row>
    <row r="76" spans="1:15" s="49" customFormat="1" ht="28.8" x14ac:dyDescent="0.3">
      <c r="A76" s="117">
        <v>45072</v>
      </c>
      <c r="B76" s="118" t="s">
        <v>447</v>
      </c>
      <c r="C76" s="118" t="s">
        <v>269</v>
      </c>
      <c r="D76" s="118" t="s">
        <v>275</v>
      </c>
      <c r="E76" s="118">
        <v>50</v>
      </c>
      <c r="F76" s="118" t="s">
        <v>312</v>
      </c>
      <c r="G76" s="118" t="s">
        <v>273</v>
      </c>
      <c r="H76" s="21"/>
      <c r="I76" s="169"/>
      <c r="J76" s="170"/>
      <c r="K76" s="170"/>
      <c r="L76" s="103" t="s">
        <v>295</v>
      </c>
      <c r="M76" s="119">
        <v>4</v>
      </c>
      <c r="N76" s="170"/>
      <c r="O76" s="19"/>
    </row>
    <row r="77" spans="1:15" s="49" customFormat="1" x14ac:dyDescent="0.3">
      <c r="A77" s="22"/>
      <c r="B77" s="22"/>
      <c r="C77" s="22"/>
      <c r="D77" s="22"/>
      <c r="E77" s="22"/>
      <c r="F77" s="22"/>
      <c r="G77" s="22"/>
      <c r="H77" s="55"/>
      <c r="I77" s="169"/>
      <c r="J77" s="170"/>
      <c r="K77" s="170"/>
      <c r="L77" s="103" t="s">
        <v>297</v>
      </c>
      <c r="M77" s="119">
        <v>1</v>
      </c>
      <c r="N77" s="170"/>
      <c r="O77" s="19"/>
    </row>
    <row r="78" spans="1:15" s="49" customFormat="1" x14ac:dyDescent="0.3">
      <c r="A78" s="106">
        <v>45075</v>
      </c>
      <c r="B78" s="107" t="s">
        <v>410</v>
      </c>
      <c r="C78" s="107" t="s">
        <v>408</v>
      </c>
      <c r="D78" s="107" t="s">
        <v>409</v>
      </c>
      <c r="E78" s="107">
        <v>14</v>
      </c>
      <c r="F78" s="107" t="s">
        <v>342</v>
      </c>
      <c r="G78" s="107" t="s">
        <v>273</v>
      </c>
      <c r="H78" s="21"/>
      <c r="I78" s="169"/>
      <c r="J78" s="170"/>
      <c r="K78" s="170"/>
      <c r="L78" s="119" t="s">
        <v>296</v>
      </c>
      <c r="M78" s="119">
        <v>1</v>
      </c>
      <c r="N78" s="170"/>
      <c r="O78" s="19"/>
    </row>
    <row r="79" spans="1:15" s="49" customFormat="1" x14ac:dyDescent="0.3">
      <c r="A79" s="56"/>
      <c r="B79" s="22"/>
      <c r="C79" s="22"/>
      <c r="D79" s="22"/>
      <c r="E79" s="22"/>
      <c r="F79" s="22"/>
      <c r="G79" s="22"/>
      <c r="H79" s="65"/>
      <c r="I79" s="22"/>
      <c r="J79" s="22"/>
      <c r="K79" s="22"/>
      <c r="L79" s="22"/>
      <c r="M79" s="22"/>
      <c r="N79" s="22"/>
      <c r="O79" s="66"/>
    </row>
    <row r="80" spans="1:15" s="49" customFormat="1" x14ac:dyDescent="0.3">
      <c r="A80" s="169">
        <v>45078</v>
      </c>
      <c r="B80" s="170" t="s">
        <v>415</v>
      </c>
      <c r="C80" s="170" t="s">
        <v>283</v>
      </c>
      <c r="D80" s="108" t="s">
        <v>416</v>
      </c>
      <c r="E80" s="108">
        <v>10</v>
      </c>
      <c r="F80" s="170" t="s">
        <v>312</v>
      </c>
      <c r="G80" s="170" t="s">
        <v>273</v>
      </c>
      <c r="H80" s="21"/>
      <c r="I80" s="169">
        <v>45090</v>
      </c>
      <c r="J80" s="170" t="s">
        <v>456</v>
      </c>
      <c r="K80" s="170" t="s">
        <v>292</v>
      </c>
      <c r="L80" s="119" t="s">
        <v>301</v>
      </c>
      <c r="M80" s="119">
        <v>17</v>
      </c>
      <c r="N80" s="170" t="s">
        <v>290</v>
      </c>
      <c r="O80" s="19"/>
    </row>
    <row r="81" spans="1:15" s="49" customFormat="1" x14ac:dyDescent="0.3">
      <c r="A81" s="169"/>
      <c r="B81" s="170"/>
      <c r="C81" s="170"/>
      <c r="D81" s="108" t="s">
        <v>285</v>
      </c>
      <c r="E81" s="108">
        <v>19</v>
      </c>
      <c r="F81" s="170"/>
      <c r="G81" s="170"/>
      <c r="H81" s="21"/>
      <c r="I81" s="169"/>
      <c r="J81" s="170"/>
      <c r="K81" s="170"/>
      <c r="L81" s="103" t="s">
        <v>297</v>
      </c>
      <c r="M81" s="119">
        <v>35</v>
      </c>
      <c r="N81" s="170"/>
      <c r="O81" s="19"/>
    </row>
    <row r="82" spans="1:15" s="49" customFormat="1" ht="28.8" x14ac:dyDescent="0.3">
      <c r="A82" s="169"/>
      <c r="B82" s="170"/>
      <c r="C82" s="170"/>
      <c r="D82" s="108" t="s">
        <v>284</v>
      </c>
      <c r="E82" s="108">
        <v>10</v>
      </c>
      <c r="F82" s="170"/>
      <c r="G82" s="170"/>
      <c r="H82" s="21"/>
      <c r="I82" s="169"/>
      <c r="J82" s="170"/>
      <c r="K82" s="170"/>
      <c r="L82" s="119" t="s">
        <v>460</v>
      </c>
      <c r="M82" s="119">
        <v>1</v>
      </c>
      <c r="N82" s="170"/>
      <c r="O82" s="19"/>
    </row>
    <row r="83" spans="1:15" s="49" customFormat="1" x14ac:dyDescent="0.3">
      <c r="A83" s="169"/>
      <c r="B83" s="170"/>
      <c r="C83" s="170"/>
      <c r="D83" s="108" t="s">
        <v>286</v>
      </c>
      <c r="E83" s="108">
        <v>13</v>
      </c>
      <c r="F83" s="170"/>
      <c r="G83" s="170"/>
      <c r="H83" s="65"/>
      <c r="I83" s="22"/>
      <c r="J83" s="22"/>
      <c r="K83" s="22"/>
      <c r="L83" s="22"/>
      <c r="M83" s="22"/>
      <c r="N83" s="22"/>
      <c r="O83" s="66"/>
    </row>
    <row r="84" spans="1:15" s="49" customFormat="1" x14ac:dyDescent="0.3">
      <c r="A84" s="56"/>
      <c r="B84" s="68"/>
      <c r="C84" s="22"/>
      <c r="D84" s="22"/>
      <c r="E84" s="22"/>
      <c r="F84" s="22"/>
      <c r="G84" s="22"/>
      <c r="H84" s="21"/>
      <c r="I84" s="169">
        <v>45090</v>
      </c>
      <c r="J84" s="170" t="s">
        <v>457</v>
      </c>
      <c r="K84" s="170" t="s">
        <v>292</v>
      </c>
      <c r="L84" s="103" t="s">
        <v>295</v>
      </c>
      <c r="M84" s="119">
        <v>16</v>
      </c>
      <c r="N84" s="170" t="s">
        <v>290</v>
      </c>
      <c r="O84" s="19"/>
    </row>
    <row r="85" spans="1:15" s="49" customFormat="1" ht="28.8" x14ac:dyDescent="0.3">
      <c r="A85" s="110">
        <v>45079</v>
      </c>
      <c r="B85" s="109" t="s">
        <v>419</v>
      </c>
      <c r="C85" s="109" t="s">
        <v>277</v>
      </c>
      <c r="D85" s="109" t="s">
        <v>289</v>
      </c>
      <c r="E85" s="109">
        <v>50</v>
      </c>
      <c r="F85" s="109" t="s">
        <v>342</v>
      </c>
      <c r="G85" s="109" t="s">
        <v>273</v>
      </c>
      <c r="H85" s="21"/>
      <c r="I85" s="169"/>
      <c r="J85" s="170"/>
      <c r="K85" s="170"/>
      <c r="L85" s="119" t="s">
        <v>461</v>
      </c>
      <c r="M85" s="119">
        <v>10</v>
      </c>
      <c r="N85" s="170"/>
      <c r="O85" s="19"/>
    </row>
    <row r="86" spans="1:15" s="49" customFormat="1" x14ac:dyDescent="0.3">
      <c r="A86" s="68"/>
      <c r="B86" s="68"/>
      <c r="C86" s="22"/>
      <c r="D86" s="22"/>
      <c r="E86" s="22"/>
      <c r="F86" s="22"/>
      <c r="G86" s="22"/>
      <c r="H86" s="21"/>
      <c r="I86" s="169"/>
      <c r="J86" s="170"/>
      <c r="K86" s="170"/>
      <c r="L86" s="119" t="s">
        <v>296</v>
      </c>
      <c r="M86" s="119">
        <v>14</v>
      </c>
      <c r="N86" s="170"/>
      <c r="O86" s="19"/>
    </row>
    <row r="87" spans="1:15" s="49" customFormat="1" ht="28.8" x14ac:dyDescent="0.3">
      <c r="A87" s="111">
        <v>45082</v>
      </c>
      <c r="B87" s="49">
        <v>276</v>
      </c>
      <c r="C87" s="49" t="s">
        <v>434</v>
      </c>
      <c r="D87" s="49" t="s">
        <v>436</v>
      </c>
      <c r="E87" s="49">
        <v>1</v>
      </c>
      <c r="F87" s="49" t="s">
        <v>342</v>
      </c>
      <c r="G87" s="49" t="s">
        <v>273</v>
      </c>
      <c r="H87" s="21"/>
      <c r="I87" s="169"/>
      <c r="J87" s="170"/>
      <c r="K87" s="170"/>
      <c r="L87" s="119" t="s">
        <v>462</v>
      </c>
      <c r="M87" s="119">
        <v>3</v>
      </c>
      <c r="N87" s="170"/>
      <c r="O87" s="19"/>
    </row>
    <row r="88" spans="1:15" s="49" customFormat="1" x14ac:dyDescent="0.3">
      <c r="A88" s="22"/>
      <c r="B88" s="68"/>
      <c r="C88" s="68"/>
      <c r="D88" s="22"/>
      <c r="E88" s="22"/>
      <c r="F88" s="68"/>
      <c r="G88" s="68"/>
      <c r="H88" s="21"/>
      <c r="I88" s="169"/>
      <c r="J88" s="170"/>
      <c r="K88" s="170"/>
      <c r="L88" s="103" t="s">
        <v>297</v>
      </c>
      <c r="M88" s="119">
        <v>10</v>
      </c>
      <c r="N88" s="170"/>
      <c r="O88" s="19"/>
    </row>
    <row r="89" spans="1:15" s="49" customFormat="1" x14ac:dyDescent="0.3">
      <c r="A89" s="169">
        <v>45084</v>
      </c>
      <c r="B89" s="170" t="s">
        <v>432</v>
      </c>
      <c r="C89" s="170" t="s">
        <v>283</v>
      </c>
      <c r="D89" s="112" t="s">
        <v>285</v>
      </c>
      <c r="E89" s="112">
        <v>35</v>
      </c>
      <c r="F89" s="170" t="s">
        <v>312</v>
      </c>
      <c r="G89" s="170" t="s">
        <v>273</v>
      </c>
      <c r="H89" s="21"/>
      <c r="I89" s="169"/>
      <c r="J89" s="170"/>
      <c r="K89" s="170"/>
      <c r="L89" s="119" t="s">
        <v>301</v>
      </c>
      <c r="M89" s="119">
        <v>8</v>
      </c>
      <c r="N89" s="170"/>
      <c r="O89" s="19"/>
    </row>
    <row r="90" spans="1:15" s="49" customFormat="1" ht="14.4" customHeight="1" x14ac:dyDescent="0.3">
      <c r="A90" s="169"/>
      <c r="B90" s="170"/>
      <c r="C90" s="170"/>
      <c r="D90" s="112" t="s">
        <v>286</v>
      </c>
      <c r="E90" s="112">
        <v>17</v>
      </c>
      <c r="F90" s="170"/>
      <c r="G90" s="170"/>
      <c r="H90" s="21"/>
      <c r="I90" s="169"/>
      <c r="J90" s="170"/>
      <c r="K90" s="170"/>
      <c r="L90" s="119" t="s">
        <v>463</v>
      </c>
      <c r="M90" s="119">
        <v>10</v>
      </c>
      <c r="N90" s="170"/>
      <c r="O90" s="19"/>
    </row>
    <row r="91" spans="1:15" s="49" customFormat="1" x14ac:dyDescent="0.3">
      <c r="A91" s="169"/>
      <c r="B91" s="170"/>
      <c r="C91" s="170"/>
      <c r="D91" s="112" t="s">
        <v>288</v>
      </c>
      <c r="E91" s="112">
        <v>10</v>
      </c>
      <c r="F91" s="170"/>
      <c r="G91" s="170"/>
      <c r="H91" s="65"/>
      <c r="I91" s="77"/>
      <c r="J91" s="68"/>
      <c r="K91" s="68"/>
      <c r="L91" s="22"/>
      <c r="M91" s="22"/>
      <c r="N91" s="68"/>
      <c r="O91" s="66"/>
    </row>
    <row r="92" spans="1:15" s="49" customFormat="1" ht="28.8" x14ac:dyDescent="0.3">
      <c r="A92" s="169"/>
      <c r="B92" s="170"/>
      <c r="C92" s="170"/>
      <c r="D92" s="112" t="s">
        <v>433</v>
      </c>
      <c r="E92" s="112">
        <v>5</v>
      </c>
      <c r="F92" s="170"/>
      <c r="G92" s="170"/>
      <c r="H92" s="21"/>
      <c r="I92" s="169">
        <v>45097</v>
      </c>
      <c r="J92" s="170" t="s">
        <v>473</v>
      </c>
      <c r="K92" s="170" t="s">
        <v>292</v>
      </c>
      <c r="L92" s="124" t="s">
        <v>478</v>
      </c>
      <c r="M92" s="124">
        <v>3</v>
      </c>
      <c r="N92" s="170" t="s">
        <v>290</v>
      </c>
      <c r="O92" s="19"/>
    </row>
    <row r="93" spans="1:15" s="49" customFormat="1" x14ac:dyDescent="0.3">
      <c r="A93" s="22"/>
      <c r="B93" s="68"/>
      <c r="C93" s="68"/>
      <c r="D93" s="22"/>
      <c r="E93" s="22"/>
      <c r="F93" s="68"/>
      <c r="G93" s="68"/>
      <c r="H93" s="21"/>
      <c r="I93" s="169"/>
      <c r="J93" s="170"/>
      <c r="K93" s="170"/>
      <c r="L93" s="124" t="s">
        <v>301</v>
      </c>
      <c r="M93" s="124">
        <v>12</v>
      </c>
      <c r="N93" s="170"/>
      <c r="O93" s="19"/>
    </row>
    <row r="94" spans="1:15" s="49" customFormat="1" x14ac:dyDescent="0.3">
      <c r="A94" s="114">
        <v>45086</v>
      </c>
      <c r="B94" s="113" t="s">
        <v>440</v>
      </c>
      <c r="C94" s="113" t="s">
        <v>373</v>
      </c>
      <c r="D94" s="113" t="s">
        <v>311</v>
      </c>
      <c r="E94" s="113">
        <v>16</v>
      </c>
      <c r="F94" s="113" t="s">
        <v>312</v>
      </c>
      <c r="G94" s="113" t="s">
        <v>273</v>
      </c>
      <c r="H94" s="21"/>
      <c r="I94" s="169"/>
      <c r="J94" s="170"/>
      <c r="K94" s="170"/>
      <c r="L94" s="103" t="s">
        <v>297</v>
      </c>
      <c r="M94" s="124">
        <v>10</v>
      </c>
      <c r="N94" s="170"/>
      <c r="O94" s="19"/>
    </row>
    <row r="95" spans="1:15" s="49" customFormat="1" x14ac:dyDescent="0.3">
      <c r="A95" s="68"/>
      <c r="B95" s="22"/>
      <c r="C95" s="22"/>
      <c r="D95" s="22"/>
      <c r="E95" s="22"/>
      <c r="F95" s="22"/>
      <c r="G95" s="22"/>
      <c r="H95" s="21"/>
      <c r="I95" s="169"/>
      <c r="J95" s="170"/>
      <c r="K95" s="170"/>
      <c r="L95" s="124" t="s">
        <v>459</v>
      </c>
      <c r="M95" s="124">
        <v>10</v>
      </c>
      <c r="N95" s="170"/>
      <c r="O95" s="19"/>
    </row>
    <row r="96" spans="1:15" s="49" customFormat="1" ht="28.8" x14ac:dyDescent="0.3">
      <c r="A96" s="115">
        <v>45087</v>
      </c>
      <c r="B96" s="116" t="s">
        <v>443</v>
      </c>
      <c r="C96" s="116" t="s">
        <v>441</v>
      </c>
      <c r="D96" s="116" t="s">
        <v>444</v>
      </c>
      <c r="E96" s="116">
        <v>2</v>
      </c>
      <c r="F96" s="116" t="s">
        <v>312</v>
      </c>
      <c r="G96" s="116" t="s">
        <v>273</v>
      </c>
      <c r="H96" s="65"/>
      <c r="I96" s="22"/>
      <c r="J96" s="22"/>
      <c r="K96" s="22"/>
      <c r="L96" s="22"/>
      <c r="M96" s="22"/>
      <c r="N96" s="22"/>
      <c r="O96" s="66"/>
    </row>
    <row r="97" spans="1:15" s="49" customFormat="1" x14ac:dyDescent="0.3">
      <c r="A97" s="22"/>
      <c r="B97" s="22"/>
      <c r="C97" s="68"/>
      <c r="D97" s="22"/>
      <c r="E97" s="22"/>
      <c r="F97" s="68"/>
      <c r="G97" s="68"/>
      <c r="H97" s="21"/>
      <c r="I97" s="123">
        <v>45097</v>
      </c>
      <c r="J97" s="124" t="s">
        <v>474</v>
      </c>
      <c r="K97" s="124" t="s">
        <v>292</v>
      </c>
      <c r="L97" s="103" t="s">
        <v>398</v>
      </c>
      <c r="M97" s="124">
        <v>10</v>
      </c>
      <c r="N97" s="124" t="s">
        <v>290</v>
      </c>
      <c r="O97" s="19"/>
    </row>
    <row r="98" spans="1:15" s="49" customFormat="1" ht="13.8" customHeight="1" x14ac:dyDescent="0.3">
      <c r="A98" s="169">
        <v>45089</v>
      </c>
      <c r="B98" s="170" t="s">
        <v>451</v>
      </c>
      <c r="C98" s="170" t="s">
        <v>408</v>
      </c>
      <c r="D98" s="118" t="s">
        <v>452</v>
      </c>
      <c r="E98" s="118">
        <v>1</v>
      </c>
      <c r="F98" s="170" t="s">
        <v>312</v>
      </c>
      <c r="G98" s="170" t="s">
        <v>273</v>
      </c>
      <c r="H98" s="65"/>
      <c r="I98" s="77"/>
      <c r="J98" s="68"/>
      <c r="K98" s="68"/>
      <c r="L98" s="22"/>
      <c r="M98" s="22"/>
      <c r="N98" s="68"/>
      <c r="O98" s="66"/>
    </row>
    <row r="99" spans="1:15" s="49" customFormat="1" x14ac:dyDescent="0.3">
      <c r="A99" s="169"/>
      <c r="B99" s="170"/>
      <c r="C99" s="170"/>
      <c r="D99" s="118" t="s">
        <v>453</v>
      </c>
      <c r="E99" s="118">
        <v>1</v>
      </c>
      <c r="F99" s="170"/>
      <c r="G99" s="170"/>
      <c r="H99" s="21"/>
      <c r="I99" s="127">
        <v>45101</v>
      </c>
      <c r="J99" s="128" t="s">
        <v>480</v>
      </c>
      <c r="K99" s="128" t="s">
        <v>292</v>
      </c>
      <c r="L99" s="128" t="s">
        <v>299</v>
      </c>
      <c r="M99" s="128">
        <v>15</v>
      </c>
      <c r="N99" s="128" t="s">
        <v>290</v>
      </c>
      <c r="O99" s="19"/>
    </row>
    <row r="100" spans="1:15" s="49" customFormat="1" x14ac:dyDescent="0.3">
      <c r="A100" s="56"/>
      <c r="B100" s="22"/>
      <c r="C100" s="22"/>
      <c r="D100" s="22"/>
      <c r="E100" s="22"/>
      <c r="F100" s="22"/>
      <c r="G100" s="22"/>
      <c r="H100" s="65"/>
      <c r="I100" s="56"/>
      <c r="J100" s="22"/>
      <c r="K100" s="22"/>
      <c r="L100" s="22"/>
      <c r="M100" s="22"/>
      <c r="N100" s="22"/>
      <c r="O100" s="66"/>
    </row>
    <row r="101" spans="1:15" s="49" customFormat="1" x14ac:dyDescent="0.3">
      <c r="A101" s="117">
        <v>45090</v>
      </c>
      <c r="B101" s="118" t="s">
        <v>448</v>
      </c>
      <c r="C101" s="118" t="s">
        <v>441</v>
      </c>
      <c r="D101" s="118" t="s">
        <v>450</v>
      </c>
      <c r="E101" s="118">
        <v>1</v>
      </c>
      <c r="F101" s="118" t="s">
        <v>312</v>
      </c>
      <c r="G101" s="118" t="s">
        <v>273</v>
      </c>
      <c r="H101" s="21"/>
      <c r="I101" s="169">
        <v>45122</v>
      </c>
      <c r="J101" s="170" t="s">
        <v>514</v>
      </c>
      <c r="K101" s="170" t="s">
        <v>292</v>
      </c>
      <c r="L101" s="103" t="s">
        <v>295</v>
      </c>
      <c r="M101" s="135">
        <v>10</v>
      </c>
      <c r="N101" s="170" t="s">
        <v>290</v>
      </c>
      <c r="O101" s="19"/>
    </row>
    <row r="102" spans="1:15" s="49" customFormat="1" x14ac:dyDescent="0.3">
      <c r="A102" s="22"/>
      <c r="B102" s="22"/>
      <c r="C102" s="22"/>
      <c r="D102" s="22"/>
      <c r="E102" s="22"/>
      <c r="F102" s="22"/>
      <c r="G102" s="22"/>
      <c r="H102" s="21"/>
      <c r="I102" s="169"/>
      <c r="J102" s="170"/>
      <c r="K102" s="170"/>
      <c r="L102" s="135" t="s">
        <v>299</v>
      </c>
      <c r="M102" s="135">
        <v>10</v>
      </c>
      <c r="N102" s="170"/>
      <c r="O102" s="19"/>
    </row>
    <row r="103" spans="1:15" s="49" customFormat="1" x14ac:dyDescent="0.3">
      <c r="A103" s="169">
        <v>45090</v>
      </c>
      <c r="B103" s="170" t="s">
        <v>445</v>
      </c>
      <c r="C103" s="170" t="s">
        <v>283</v>
      </c>
      <c r="D103" s="118" t="s">
        <v>285</v>
      </c>
      <c r="E103" s="118">
        <v>10</v>
      </c>
      <c r="F103" s="170" t="s">
        <v>312</v>
      </c>
      <c r="G103" s="170" t="s">
        <v>273</v>
      </c>
      <c r="H103" s="67"/>
      <c r="I103" s="56"/>
      <c r="J103" s="22"/>
      <c r="K103" s="22"/>
      <c r="L103" s="22"/>
      <c r="M103" s="22"/>
      <c r="N103" s="22"/>
      <c r="O103" s="66"/>
    </row>
    <row r="104" spans="1:15" s="49" customFormat="1" ht="28.8" x14ac:dyDescent="0.3">
      <c r="A104" s="169"/>
      <c r="B104" s="170"/>
      <c r="C104" s="170"/>
      <c r="D104" s="118" t="s">
        <v>286</v>
      </c>
      <c r="E104" s="118">
        <v>8</v>
      </c>
      <c r="F104" s="170"/>
      <c r="G104" s="170"/>
      <c r="H104" s="55"/>
      <c r="I104" s="134">
        <v>45122</v>
      </c>
      <c r="J104" s="135" t="s">
        <v>515</v>
      </c>
      <c r="K104" s="135" t="s">
        <v>292</v>
      </c>
      <c r="L104" s="135" t="s">
        <v>516</v>
      </c>
      <c r="M104" s="135">
        <v>2</v>
      </c>
      <c r="N104" s="135" t="s">
        <v>290</v>
      </c>
      <c r="O104" s="19"/>
    </row>
    <row r="105" spans="1:15" s="49" customFormat="1" x14ac:dyDescent="0.3">
      <c r="A105" s="169"/>
      <c r="B105" s="170"/>
      <c r="C105" s="170"/>
      <c r="D105" s="118" t="s">
        <v>288</v>
      </c>
      <c r="E105" s="118">
        <v>10</v>
      </c>
      <c r="F105" s="170"/>
      <c r="G105" s="170"/>
      <c r="H105" s="67"/>
      <c r="I105" s="56"/>
      <c r="J105" s="22"/>
      <c r="K105" s="22"/>
      <c r="L105" s="22"/>
      <c r="M105" s="22"/>
      <c r="N105" s="22"/>
      <c r="O105" s="66"/>
    </row>
    <row r="106" spans="1:15" s="49" customFormat="1" x14ac:dyDescent="0.3">
      <c r="A106" s="169"/>
      <c r="B106" s="170"/>
      <c r="C106" s="170"/>
      <c r="D106" s="118" t="s">
        <v>433</v>
      </c>
      <c r="E106" s="118">
        <v>5</v>
      </c>
      <c r="F106" s="170"/>
      <c r="G106" s="170"/>
      <c r="H106" s="67"/>
      <c r="I106" s="159"/>
      <c r="J106" s="160"/>
      <c r="K106" s="160"/>
      <c r="L106" s="160"/>
      <c r="M106" s="160"/>
      <c r="N106" s="160"/>
      <c r="O106" s="66"/>
    </row>
    <row r="107" spans="1:15" s="49" customFormat="1" x14ac:dyDescent="0.3">
      <c r="A107" s="169"/>
      <c r="B107" s="170"/>
      <c r="C107" s="170"/>
      <c r="D107" s="118" t="s">
        <v>454</v>
      </c>
      <c r="E107" s="118">
        <v>10</v>
      </c>
      <c r="F107" s="170"/>
      <c r="G107" s="170"/>
      <c r="H107" s="55"/>
      <c r="I107" s="47"/>
      <c r="J107" s="47"/>
      <c r="K107" s="47"/>
      <c r="L107" s="47"/>
      <c r="M107" s="47"/>
      <c r="N107" s="47"/>
      <c r="O107" s="19"/>
    </row>
    <row r="108" spans="1:15" s="49" customFormat="1" x14ac:dyDescent="0.3">
      <c r="A108" s="22"/>
      <c r="B108" s="22"/>
      <c r="C108" s="68"/>
      <c r="D108" s="22"/>
      <c r="E108" s="22"/>
      <c r="F108" s="68"/>
      <c r="G108" s="68"/>
      <c r="H108" s="55"/>
      <c r="I108" s="159"/>
      <c r="J108" s="160"/>
      <c r="K108" s="160"/>
      <c r="L108" s="135"/>
      <c r="M108" s="135"/>
      <c r="N108" s="160"/>
      <c r="O108" s="19"/>
    </row>
    <row r="109" spans="1:15" s="49" customFormat="1" ht="14.4" customHeight="1" x14ac:dyDescent="0.3">
      <c r="A109" s="169">
        <v>45093</v>
      </c>
      <c r="B109" s="170" t="s">
        <v>472</v>
      </c>
      <c r="C109" s="170" t="s">
        <v>283</v>
      </c>
      <c r="D109" s="120" t="s">
        <v>416</v>
      </c>
      <c r="E109" s="120">
        <v>10</v>
      </c>
      <c r="F109" s="170" t="s">
        <v>469</v>
      </c>
      <c r="G109" s="170" t="s">
        <v>273</v>
      </c>
      <c r="H109" s="21"/>
      <c r="I109" s="159"/>
      <c r="J109" s="160"/>
      <c r="K109" s="160"/>
      <c r="L109" s="135"/>
      <c r="M109" s="135"/>
      <c r="N109" s="160"/>
      <c r="O109" s="19"/>
    </row>
    <row r="110" spans="1:15" s="49" customFormat="1" x14ac:dyDescent="0.3">
      <c r="A110" s="169"/>
      <c r="B110" s="170"/>
      <c r="C110" s="170"/>
      <c r="D110" s="120" t="s">
        <v>285</v>
      </c>
      <c r="E110" s="120">
        <v>10</v>
      </c>
      <c r="F110" s="170"/>
      <c r="G110" s="170"/>
      <c r="H110" s="21"/>
      <c r="I110" s="160"/>
      <c r="J110" s="160"/>
      <c r="K110" s="160"/>
      <c r="L110" s="135"/>
      <c r="M110" s="135"/>
      <c r="N110" s="160"/>
      <c r="O110" s="19"/>
    </row>
    <row r="111" spans="1:15" s="49" customFormat="1" x14ac:dyDescent="0.3">
      <c r="A111" s="169"/>
      <c r="B111" s="170"/>
      <c r="C111" s="170"/>
      <c r="D111" s="120" t="s">
        <v>286</v>
      </c>
      <c r="E111" s="120">
        <v>12</v>
      </c>
      <c r="F111" s="170"/>
      <c r="G111" s="170"/>
      <c r="H111" s="21"/>
      <c r="I111" s="159"/>
      <c r="J111" s="160"/>
      <c r="K111" s="160"/>
      <c r="L111" s="135"/>
      <c r="M111" s="135"/>
      <c r="N111" s="160"/>
      <c r="O111" s="19"/>
    </row>
    <row r="112" spans="1:15" s="49" customFormat="1" x14ac:dyDescent="0.3">
      <c r="A112" s="169"/>
      <c r="B112" s="170"/>
      <c r="C112" s="170"/>
      <c r="D112" s="120" t="s">
        <v>405</v>
      </c>
      <c r="E112" s="120">
        <v>10</v>
      </c>
      <c r="F112" s="170"/>
      <c r="G112" s="170"/>
      <c r="H112" s="21"/>
      <c r="I112" s="135"/>
      <c r="J112" s="135"/>
      <c r="K112" s="135"/>
      <c r="L112" s="135"/>
      <c r="M112" s="135"/>
      <c r="N112" s="135"/>
      <c r="O112" s="19"/>
    </row>
    <row r="113" spans="1:15" s="49" customFormat="1" x14ac:dyDescent="0.3">
      <c r="A113" s="77"/>
      <c r="B113" s="68"/>
      <c r="C113" s="22"/>
      <c r="D113" s="22"/>
      <c r="E113" s="22"/>
      <c r="F113" s="22"/>
      <c r="G113" s="22"/>
      <c r="H113" s="55"/>
      <c r="I113" s="134"/>
      <c r="J113" s="135"/>
      <c r="K113" s="135"/>
      <c r="L113" s="135"/>
      <c r="M113" s="135"/>
      <c r="N113" s="135"/>
      <c r="O113" s="19"/>
    </row>
    <row r="114" spans="1:15" s="49" customFormat="1" ht="28.8" customHeight="1" x14ac:dyDescent="0.3">
      <c r="A114" s="121">
        <v>45099</v>
      </c>
      <c r="B114" s="122" t="s">
        <v>477</v>
      </c>
      <c r="C114" s="122" t="s">
        <v>283</v>
      </c>
      <c r="D114" s="122" t="s">
        <v>319</v>
      </c>
      <c r="E114" s="122">
        <v>15</v>
      </c>
      <c r="F114" s="122" t="s">
        <v>469</v>
      </c>
      <c r="G114" s="122" t="s">
        <v>273</v>
      </c>
      <c r="H114" s="21"/>
      <c r="I114" s="126"/>
      <c r="J114" s="125"/>
      <c r="K114" s="125"/>
      <c r="L114" s="125"/>
      <c r="M114" s="125"/>
      <c r="N114" s="125"/>
      <c r="O114" s="19"/>
    </row>
    <row r="115" spans="1:15" s="49" customFormat="1" x14ac:dyDescent="0.3">
      <c r="A115" s="22"/>
      <c r="B115" s="68"/>
      <c r="C115" s="68"/>
      <c r="D115" s="22"/>
      <c r="E115" s="22"/>
      <c r="F115" s="68"/>
      <c r="G115" s="68"/>
      <c r="H115" s="55"/>
      <c r="I115" s="126"/>
      <c r="J115" s="125"/>
      <c r="K115" s="125"/>
      <c r="L115" s="125"/>
      <c r="M115" s="125"/>
      <c r="N115" s="125"/>
      <c r="O115" s="19"/>
    </row>
    <row r="116" spans="1:15" s="125" customFormat="1" x14ac:dyDescent="0.3">
      <c r="A116" s="130">
        <v>45113</v>
      </c>
      <c r="B116" s="131" t="s">
        <v>494</v>
      </c>
      <c r="C116" s="131" t="s">
        <v>356</v>
      </c>
      <c r="D116" s="131" t="s">
        <v>497</v>
      </c>
      <c r="E116" s="131">
        <v>1</v>
      </c>
      <c r="F116" s="131" t="s">
        <v>469</v>
      </c>
      <c r="G116" s="131" t="s">
        <v>498</v>
      </c>
      <c r="H116" s="21"/>
      <c r="I116" s="126"/>
      <c r="O116" s="19"/>
    </row>
    <row r="117" spans="1:15" s="125" customFormat="1" x14ac:dyDescent="0.3">
      <c r="A117" s="56"/>
      <c r="B117" s="22"/>
      <c r="C117" s="22"/>
      <c r="D117" s="22"/>
      <c r="E117" s="22"/>
      <c r="F117" s="22"/>
      <c r="G117" s="22"/>
      <c r="H117" s="55"/>
      <c r="I117" s="126"/>
      <c r="O117" s="19"/>
    </row>
    <row r="118" spans="1:15" s="125" customFormat="1" ht="28.8" customHeight="1" x14ac:dyDescent="0.3">
      <c r="A118" s="169">
        <v>45119</v>
      </c>
      <c r="B118" s="170" t="s">
        <v>502</v>
      </c>
      <c r="C118" s="170" t="s">
        <v>283</v>
      </c>
      <c r="D118" s="132" t="s">
        <v>288</v>
      </c>
      <c r="E118" s="132">
        <v>8</v>
      </c>
      <c r="F118" s="170" t="s">
        <v>312</v>
      </c>
      <c r="G118" s="170" t="s">
        <v>273</v>
      </c>
      <c r="H118" s="21"/>
      <c r="I118" s="126"/>
      <c r="O118" s="19"/>
    </row>
    <row r="119" spans="1:15" s="125" customFormat="1" x14ac:dyDescent="0.3">
      <c r="A119" s="169"/>
      <c r="B119" s="170"/>
      <c r="C119" s="170"/>
      <c r="D119" s="132" t="s">
        <v>319</v>
      </c>
      <c r="E119" s="132">
        <v>4</v>
      </c>
      <c r="F119" s="170"/>
      <c r="G119" s="170"/>
      <c r="H119" s="21"/>
      <c r="I119" s="126"/>
      <c r="O119" s="19"/>
    </row>
    <row r="120" spans="1:15" s="125" customFormat="1" ht="13.8" customHeight="1" x14ac:dyDescent="0.3">
      <c r="A120" s="56"/>
      <c r="B120" s="22"/>
      <c r="C120" s="22"/>
      <c r="D120" s="22"/>
      <c r="E120" s="22"/>
      <c r="F120" s="22"/>
      <c r="G120" s="22"/>
      <c r="H120" s="55"/>
      <c r="I120" s="126"/>
      <c r="O120" s="19"/>
    </row>
    <row r="121" spans="1:15" s="125" customFormat="1" x14ac:dyDescent="0.3">
      <c r="A121" s="169">
        <v>45121</v>
      </c>
      <c r="B121" s="170" t="s">
        <v>507</v>
      </c>
      <c r="C121" s="170" t="s">
        <v>441</v>
      </c>
      <c r="D121" s="133" t="s">
        <v>509</v>
      </c>
      <c r="E121" s="133">
        <v>2</v>
      </c>
      <c r="F121" s="170" t="s">
        <v>469</v>
      </c>
      <c r="G121" s="170" t="s">
        <v>273</v>
      </c>
      <c r="H121" s="21"/>
      <c r="O121" s="19"/>
    </row>
    <row r="122" spans="1:15" s="125" customFormat="1" x14ac:dyDescent="0.3">
      <c r="A122" s="169"/>
      <c r="B122" s="170"/>
      <c r="C122" s="170"/>
      <c r="D122" s="133" t="s">
        <v>510</v>
      </c>
      <c r="E122" s="133">
        <v>2</v>
      </c>
      <c r="F122" s="170"/>
      <c r="G122" s="170"/>
      <c r="H122" s="21"/>
      <c r="I122" s="126"/>
      <c r="O122" s="19"/>
    </row>
    <row r="123" spans="1:15" s="125" customFormat="1" x14ac:dyDescent="0.3">
      <c r="A123" s="22"/>
      <c r="B123" s="22"/>
      <c r="C123" s="22"/>
      <c r="D123" s="22"/>
      <c r="E123" s="22"/>
      <c r="F123" s="22"/>
      <c r="G123" s="22"/>
      <c r="H123" s="55"/>
      <c r="I123" s="126"/>
      <c r="O123" s="19"/>
    </row>
    <row r="124" spans="1:15" s="125" customFormat="1" ht="30" customHeight="1" x14ac:dyDescent="0.3">
      <c r="A124" s="138">
        <v>45133</v>
      </c>
      <c r="B124" s="137" t="s">
        <v>526</v>
      </c>
      <c r="C124" s="137" t="s">
        <v>283</v>
      </c>
      <c r="D124" s="137" t="s">
        <v>288</v>
      </c>
      <c r="E124" s="137">
        <v>9</v>
      </c>
      <c r="F124" s="137" t="s">
        <v>469</v>
      </c>
      <c r="G124" s="137" t="s">
        <v>273</v>
      </c>
      <c r="H124" s="21"/>
      <c r="O124" s="19"/>
    </row>
    <row r="125" spans="1:15" s="125" customFormat="1" ht="14.4" customHeight="1" x14ac:dyDescent="0.3">
      <c r="A125" s="22"/>
      <c r="B125" s="22"/>
      <c r="C125" s="68"/>
      <c r="D125" s="22"/>
      <c r="E125" s="22"/>
      <c r="F125" s="22"/>
      <c r="G125" s="22"/>
      <c r="H125" s="55"/>
      <c r="I125" s="126"/>
      <c r="L125" s="39"/>
      <c r="M125" s="39"/>
      <c r="O125" s="19"/>
    </row>
    <row r="126" spans="1:15" s="125" customFormat="1" ht="28.8" customHeight="1" x14ac:dyDescent="0.3">
      <c r="A126" s="169">
        <v>45142</v>
      </c>
      <c r="B126" s="170" t="s">
        <v>540</v>
      </c>
      <c r="C126" s="170" t="s">
        <v>283</v>
      </c>
      <c r="D126" s="139" t="s">
        <v>284</v>
      </c>
      <c r="E126" s="139">
        <v>10</v>
      </c>
      <c r="F126" s="170" t="s">
        <v>312</v>
      </c>
      <c r="G126" s="170" t="s">
        <v>273</v>
      </c>
      <c r="H126" s="21"/>
      <c r="I126" s="126"/>
      <c r="L126" s="39"/>
      <c r="M126" s="39"/>
      <c r="O126" s="19"/>
    </row>
    <row r="127" spans="1:15" s="125" customFormat="1" x14ac:dyDescent="0.3">
      <c r="A127" s="169"/>
      <c r="B127" s="170"/>
      <c r="C127" s="170"/>
      <c r="D127" s="139" t="s">
        <v>285</v>
      </c>
      <c r="E127" s="139">
        <v>10</v>
      </c>
      <c r="F127" s="170"/>
      <c r="G127" s="170"/>
      <c r="H127" s="21"/>
      <c r="I127" s="126"/>
      <c r="L127" s="39"/>
      <c r="M127" s="39"/>
      <c r="O127" s="19"/>
    </row>
    <row r="128" spans="1:15" s="125" customFormat="1" x14ac:dyDescent="0.3">
      <c r="A128" s="169"/>
      <c r="B128" s="170"/>
      <c r="C128" s="170"/>
      <c r="D128" s="139" t="s">
        <v>405</v>
      </c>
      <c r="E128" s="139">
        <v>10</v>
      </c>
      <c r="F128" s="170"/>
      <c r="G128" s="170"/>
      <c r="H128" s="21"/>
      <c r="I128" s="126"/>
      <c r="L128" s="39"/>
      <c r="M128" s="39"/>
      <c r="O128" s="19"/>
    </row>
    <row r="129" spans="1:15" s="125" customFormat="1" x14ac:dyDescent="0.3">
      <c r="A129" s="169"/>
      <c r="B129" s="170"/>
      <c r="C129" s="170"/>
      <c r="D129" s="139" t="s">
        <v>319</v>
      </c>
      <c r="E129" s="139">
        <v>10</v>
      </c>
      <c r="F129" s="170"/>
      <c r="G129" s="170"/>
      <c r="H129" s="21"/>
      <c r="I129" s="126"/>
      <c r="L129" s="39"/>
      <c r="M129" s="39"/>
      <c r="O129" s="19"/>
    </row>
    <row r="130" spans="1:15" s="125" customFormat="1" x14ac:dyDescent="0.3">
      <c r="A130" s="56"/>
      <c r="B130" s="22"/>
      <c r="C130" s="22"/>
      <c r="D130" s="22"/>
      <c r="E130" s="22"/>
      <c r="F130" s="22"/>
      <c r="G130" s="22"/>
      <c r="H130" s="55"/>
      <c r="I130" s="126"/>
      <c r="L130" s="39"/>
      <c r="M130" s="39"/>
      <c r="O130" s="19"/>
    </row>
    <row r="131" spans="1:15" s="125" customFormat="1" ht="28.2" customHeight="1" x14ac:dyDescent="0.3">
      <c r="A131" s="140">
        <v>45144</v>
      </c>
      <c r="B131" s="141" t="s">
        <v>546</v>
      </c>
      <c r="C131" s="141" t="s">
        <v>547</v>
      </c>
      <c r="D131" s="141" t="s">
        <v>548</v>
      </c>
      <c r="E131" s="141">
        <v>30</v>
      </c>
      <c r="F131" s="141" t="s">
        <v>312</v>
      </c>
      <c r="G131" s="141" t="s">
        <v>290</v>
      </c>
      <c r="H131" s="21"/>
      <c r="I131" s="126"/>
      <c r="L131" s="39"/>
      <c r="M131" s="39"/>
      <c r="O131" s="19"/>
    </row>
    <row r="132" spans="1:15" s="125" customFormat="1" ht="15" customHeight="1" x14ac:dyDescent="0.3">
      <c r="A132" s="22"/>
      <c r="B132" s="22"/>
      <c r="C132" s="22"/>
      <c r="D132" s="22"/>
      <c r="E132" s="22"/>
      <c r="F132" s="22"/>
      <c r="G132" s="22"/>
      <c r="H132" s="55"/>
      <c r="I132" s="126"/>
      <c r="L132" s="39"/>
      <c r="M132" s="39"/>
      <c r="O132" s="19"/>
    </row>
    <row r="133" spans="1:15" s="125" customFormat="1" x14ac:dyDescent="0.3">
      <c r="A133" s="140">
        <v>45145</v>
      </c>
      <c r="B133" s="141" t="s">
        <v>544</v>
      </c>
      <c r="C133" s="141" t="s">
        <v>310</v>
      </c>
      <c r="D133" s="141" t="s">
        <v>311</v>
      </c>
      <c r="E133" s="141">
        <v>16</v>
      </c>
      <c r="F133" s="141" t="s">
        <v>312</v>
      </c>
      <c r="G133" s="141" t="s">
        <v>273</v>
      </c>
      <c r="H133" s="21"/>
      <c r="I133" s="126"/>
      <c r="L133" s="39"/>
      <c r="M133" s="39"/>
      <c r="O133" s="19"/>
    </row>
    <row r="134" spans="1:15" s="125" customFormat="1" x14ac:dyDescent="0.3">
      <c r="A134" s="22"/>
      <c r="B134" s="22"/>
      <c r="C134" s="22"/>
      <c r="D134" s="22"/>
      <c r="E134" s="22"/>
      <c r="F134" s="22"/>
      <c r="G134" s="22"/>
      <c r="H134" s="55"/>
      <c r="I134" s="126"/>
      <c r="L134" s="39"/>
      <c r="M134" s="39"/>
      <c r="O134" s="19"/>
    </row>
    <row r="135" spans="1:15" s="125" customFormat="1" ht="12" customHeight="1" x14ac:dyDescent="0.3">
      <c r="A135" s="140"/>
      <c r="B135" s="141"/>
      <c r="C135" s="141"/>
      <c r="D135" s="141"/>
      <c r="E135" s="141"/>
      <c r="F135" s="141"/>
      <c r="G135" s="141"/>
      <c r="H135" s="21"/>
      <c r="I135" s="126"/>
      <c r="L135" s="39"/>
      <c r="M135" s="39"/>
      <c r="O135" s="19"/>
    </row>
    <row r="136" spans="1:15" s="125" customFormat="1" ht="28.8" x14ac:dyDescent="0.3">
      <c r="A136" s="144">
        <v>45148</v>
      </c>
      <c r="B136" s="145" t="s">
        <v>553</v>
      </c>
      <c r="C136" s="145" t="s">
        <v>277</v>
      </c>
      <c r="D136" s="145" t="s">
        <v>291</v>
      </c>
      <c r="E136" s="145">
        <v>10</v>
      </c>
      <c r="F136" s="145" t="s">
        <v>469</v>
      </c>
      <c r="G136" s="145" t="s">
        <v>273</v>
      </c>
      <c r="H136" s="21"/>
      <c r="I136" s="126"/>
      <c r="L136" s="39"/>
      <c r="M136" s="39"/>
      <c r="O136" s="19"/>
    </row>
    <row r="137" spans="1:15" s="125" customFormat="1" x14ac:dyDescent="0.3">
      <c r="A137" s="56"/>
      <c r="B137" s="22"/>
      <c r="C137" s="22"/>
      <c r="D137" s="22"/>
      <c r="E137" s="22"/>
      <c r="F137" s="22"/>
      <c r="G137" s="22"/>
      <c r="H137" s="55"/>
      <c r="I137" s="126"/>
      <c r="L137" s="39"/>
      <c r="M137" s="39"/>
      <c r="O137" s="19"/>
    </row>
    <row r="138" spans="1:15" s="125" customFormat="1" x14ac:dyDescent="0.3">
      <c r="A138" s="144">
        <v>45149</v>
      </c>
      <c r="B138" s="145" t="s">
        <v>555</v>
      </c>
      <c r="C138" s="145" t="s">
        <v>310</v>
      </c>
      <c r="D138" s="145" t="s">
        <v>311</v>
      </c>
      <c r="E138" s="145">
        <v>14</v>
      </c>
      <c r="F138" s="145" t="s">
        <v>469</v>
      </c>
      <c r="G138" s="145" t="s">
        <v>273</v>
      </c>
      <c r="H138" s="55"/>
      <c r="I138" s="126"/>
      <c r="L138" s="39"/>
      <c r="M138" s="39"/>
      <c r="O138" s="19"/>
    </row>
    <row r="139" spans="1:15" s="125" customFormat="1" x14ac:dyDescent="0.3">
      <c r="A139" s="56"/>
      <c r="B139" s="22"/>
      <c r="C139" s="22"/>
      <c r="D139" s="22"/>
      <c r="E139" s="22"/>
      <c r="F139" s="22"/>
      <c r="G139" s="22"/>
      <c r="H139" s="55"/>
      <c r="I139" s="126"/>
      <c r="L139" s="39"/>
      <c r="M139" s="39"/>
      <c r="O139" s="19"/>
    </row>
    <row r="140" spans="1:15" s="49" customFormat="1" ht="14.4" customHeight="1" x14ac:dyDescent="0.3">
      <c r="A140" s="169">
        <v>45154</v>
      </c>
      <c r="B140" s="170" t="s">
        <v>554</v>
      </c>
      <c r="C140" s="170" t="s">
        <v>283</v>
      </c>
      <c r="D140" s="145" t="s">
        <v>288</v>
      </c>
      <c r="E140" s="145">
        <v>10</v>
      </c>
      <c r="F140" s="170" t="s">
        <v>469</v>
      </c>
      <c r="G140" s="170" t="s">
        <v>273</v>
      </c>
      <c r="H140" s="55"/>
      <c r="I140" s="51"/>
      <c r="J140" s="52"/>
      <c r="K140" s="52"/>
      <c r="N140" s="52"/>
      <c r="O140" s="19"/>
    </row>
    <row r="141" spans="1:15" s="49" customFormat="1" ht="13.8" customHeight="1" x14ac:dyDescent="0.3">
      <c r="A141" s="169"/>
      <c r="B141" s="170"/>
      <c r="C141" s="170"/>
      <c r="D141" s="145" t="s">
        <v>288</v>
      </c>
      <c r="E141" s="145">
        <v>10</v>
      </c>
      <c r="F141" s="170"/>
      <c r="G141" s="170"/>
      <c r="H141" s="55"/>
      <c r="O141" s="19"/>
    </row>
    <row r="142" spans="1:15" s="49" customFormat="1" ht="14.4" customHeight="1" x14ac:dyDescent="0.3">
      <c r="A142" s="77"/>
      <c r="B142" s="22"/>
      <c r="C142" s="68"/>
      <c r="D142" s="22"/>
      <c r="E142" s="22"/>
      <c r="F142" s="22"/>
      <c r="G142" s="22"/>
      <c r="H142" s="55"/>
      <c r="I142" s="48"/>
      <c r="O142" s="19"/>
    </row>
    <row r="143" spans="1:15" s="49" customFormat="1" ht="28.8" customHeight="1" x14ac:dyDescent="0.3">
      <c r="A143" s="144">
        <v>45164</v>
      </c>
      <c r="B143" s="145" t="s">
        <v>566</v>
      </c>
      <c r="C143" s="145" t="s">
        <v>283</v>
      </c>
      <c r="D143" s="145" t="s">
        <v>284</v>
      </c>
      <c r="E143" s="145">
        <v>10</v>
      </c>
      <c r="F143" s="145" t="s">
        <v>469</v>
      </c>
      <c r="G143" s="145" t="s">
        <v>273</v>
      </c>
      <c r="H143" s="21"/>
      <c r="O143" s="19"/>
    </row>
    <row r="144" spans="1:15" s="49" customFormat="1" x14ac:dyDescent="0.3">
      <c r="A144" s="22"/>
      <c r="B144" s="68"/>
      <c r="C144" s="22"/>
      <c r="D144" s="22"/>
      <c r="E144" s="22"/>
      <c r="F144" s="22"/>
      <c r="G144" s="22"/>
      <c r="H144" s="57"/>
      <c r="I144" s="51"/>
      <c r="J144" s="52"/>
      <c r="K144" s="52"/>
      <c r="N144" s="52"/>
      <c r="O144" s="19"/>
    </row>
    <row r="145" spans="1:15" s="49" customFormat="1" x14ac:dyDescent="0.3">
      <c r="A145" s="146">
        <v>45173</v>
      </c>
      <c r="B145" s="147" t="s">
        <v>576</v>
      </c>
      <c r="C145" s="147" t="s">
        <v>430</v>
      </c>
      <c r="D145" s="147" t="s">
        <v>582</v>
      </c>
      <c r="E145" s="147">
        <v>1</v>
      </c>
      <c r="F145" s="147" t="s">
        <v>469</v>
      </c>
      <c r="G145" s="147" t="s">
        <v>273</v>
      </c>
      <c r="H145" s="21"/>
      <c r="I145" s="51"/>
      <c r="J145" s="52"/>
      <c r="K145" s="52"/>
      <c r="N145" s="52"/>
      <c r="O145" s="19"/>
    </row>
    <row r="146" spans="1:15" s="49" customFormat="1" x14ac:dyDescent="0.3">
      <c r="A146" s="22"/>
      <c r="B146" s="68"/>
      <c r="C146" s="22"/>
      <c r="D146" s="22"/>
      <c r="E146" s="22"/>
      <c r="F146" s="22"/>
      <c r="G146" s="22"/>
      <c r="H146" s="57"/>
      <c r="I146" s="51"/>
      <c r="J146" s="52"/>
      <c r="K146" s="52"/>
      <c r="N146" s="52"/>
      <c r="O146" s="19"/>
    </row>
    <row r="147" spans="1:15" s="49" customFormat="1" x14ac:dyDescent="0.3">
      <c r="A147" s="146">
        <v>45174</v>
      </c>
      <c r="B147" s="147" t="s">
        <v>572</v>
      </c>
      <c r="C147" s="147" t="s">
        <v>356</v>
      </c>
      <c r="D147" s="147" t="s">
        <v>583</v>
      </c>
      <c r="E147" s="147">
        <v>1</v>
      </c>
      <c r="F147" s="147" t="s">
        <v>469</v>
      </c>
      <c r="G147" s="147" t="s">
        <v>273</v>
      </c>
      <c r="H147" s="21"/>
      <c r="O147" s="19"/>
    </row>
    <row r="148" spans="1:15" s="49" customFormat="1" x14ac:dyDescent="0.3">
      <c r="A148" s="56"/>
      <c r="B148" s="22"/>
      <c r="C148" s="22"/>
      <c r="D148" s="22"/>
      <c r="E148" s="22"/>
      <c r="F148" s="22"/>
      <c r="G148" s="22"/>
      <c r="H148" s="55"/>
      <c r="I148" s="48"/>
      <c r="O148" s="19"/>
    </row>
    <row r="149" spans="1:15" s="49" customFormat="1" x14ac:dyDescent="0.3">
      <c r="A149" s="146">
        <v>45178</v>
      </c>
      <c r="B149" s="147" t="s">
        <v>584</v>
      </c>
      <c r="C149" s="147" t="s">
        <v>585</v>
      </c>
      <c r="D149" s="147" t="s">
        <v>586</v>
      </c>
      <c r="E149" s="147">
        <v>3036</v>
      </c>
      <c r="F149" s="147" t="s">
        <v>254</v>
      </c>
      <c r="G149" s="147" t="s">
        <v>587</v>
      </c>
      <c r="H149" s="21"/>
      <c r="O149" s="19"/>
    </row>
    <row r="150" spans="1:15" s="49" customFormat="1" x14ac:dyDescent="0.3">
      <c r="A150" s="56"/>
      <c r="B150" s="22"/>
      <c r="C150" s="22"/>
      <c r="D150" s="22"/>
      <c r="E150" s="22"/>
      <c r="F150" s="22"/>
      <c r="G150" s="22"/>
      <c r="H150" s="55"/>
      <c r="O150" s="19"/>
    </row>
    <row r="151" spans="1:15" s="49" customFormat="1" ht="28.8" x14ac:dyDescent="0.3">
      <c r="A151" s="146">
        <v>45182</v>
      </c>
      <c r="B151" s="147" t="s">
        <v>588</v>
      </c>
      <c r="C151" s="147" t="s">
        <v>283</v>
      </c>
      <c r="D151" s="147" t="s">
        <v>404</v>
      </c>
      <c r="E151" s="147">
        <v>10</v>
      </c>
      <c r="F151" s="147" t="s">
        <v>469</v>
      </c>
      <c r="G151" s="147" t="s">
        <v>273</v>
      </c>
      <c r="H151" s="55"/>
      <c r="O151" s="19"/>
    </row>
    <row r="152" spans="1:15" s="49" customFormat="1" x14ac:dyDescent="0.3">
      <c r="A152" s="56"/>
      <c r="B152" s="22"/>
      <c r="C152" s="22"/>
      <c r="D152" s="22"/>
      <c r="E152" s="22"/>
      <c r="F152" s="22"/>
      <c r="G152" s="22"/>
      <c r="H152" s="55"/>
      <c r="O152" s="19"/>
    </row>
    <row r="153" spans="1:15" s="49" customFormat="1" ht="43.2" x14ac:dyDescent="0.3">
      <c r="A153" s="146">
        <v>45182</v>
      </c>
      <c r="B153" s="147" t="s">
        <v>590</v>
      </c>
      <c r="C153" s="147" t="s">
        <v>591</v>
      </c>
      <c r="D153" s="147" t="s">
        <v>592</v>
      </c>
      <c r="E153" s="147">
        <v>5</v>
      </c>
      <c r="F153" s="147" t="s">
        <v>254</v>
      </c>
      <c r="G153" s="147" t="s">
        <v>273</v>
      </c>
      <c r="H153" s="55"/>
      <c r="O153" s="19"/>
    </row>
    <row r="154" spans="1:15" s="49" customFormat="1" x14ac:dyDescent="0.3">
      <c r="A154" s="56"/>
      <c r="B154" s="22"/>
      <c r="C154" s="22"/>
      <c r="D154" s="22"/>
      <c r="E154" s="22"/>
      <c r="F154" s="22"/>
      <c r="G154" s="22"/>
      <c r="H154" s="55"/>
      <c r="O154" s="19"/>
    </row>
    <row r="155" spans="1:15" s="49" customFormat="1" ht="28.8" customHeight="1" x14ac:dyDescent="0.3">
      <c r="A155" s="149">
        <v>45182</v>
      </c>
      <c r="B155" s="148" t="s">
        <v>594</v>
      </c>
      <c r="C155" s="148" t="s">
        <v>591</v>
      </c>
      <c r="D155" s="148" t="s">
        <v>595</v>
      </c>
      <c r="E155" s="148">
        <v>10</v>
      </c>
      <c r="F155" s="148" t="s">
        <v>469</v>
      </c>
      <c r="G155" s="148" t="s">
        <v>273</v>
      </c>
      <c r="H155" s="55"/>
      <c r="O155" s="19"/>
    </row>
    <row r="156" spans="1:15" s="49" customFormat="1" x14ac:dyDescent="0.3">
      <c r="A156" s="56"/>
      <c r="B156" s="22"/>
      <c r="C156" s="22"/>
      <c r="D156" s="22"/>
      <c r="E156" s="22"/>
      <c r="F156" s="22"/>
      <c r="G156" s="22"/>
      <c r="H156" s="55"/>
      <c r="O156" s="19"/>
    </row>
    <row r="157" spans="1:15" s="49" customFormat="1" ht="28.8" x14ac:dyDescent="0.3">
      <c r="A157" s="150">
        <v>45184</v>
      </c>
      <c r="B157" s="151" t="s">
        <v>598</v>
      </c>
      <c r="C157" s="151" t="s">
        <v>283</v>
      </c>
      <c r="D157" s="151" t="s">
        <v>288</v>
      </c>
      <c r="E157" s="151">
        <v>10</v>
      </c>
      <c r="F157" s="151" t="s">
        <v>469</v>
      </c>
      <c r="G157" s="151" t="s">
        <v>273</v>
      </c>
      <c r="H157" s="21"/>
      <c r="O157" s="19"/>
    </row>
    <row r="158" spans="1:15" s="49" customFormat="1" x14ac:dyDescent="0.3">
      <c r="A158" s="56"/>
      <c r="B158" s="22"/>
      <c r="C158" s="22"/>
      <c r="D158" s="22"/>
      <c r="E158" s="22"/>
      <c r="F158" s="22"/>
      <c r="G158" s="22"/>
      <c r="H158" s="55"/>
      <c r="O158" s="19"/>
    </row>
    <row r="159" spans="1:15" s="49" customFormat="1" ht="28.8" x14ac:dyDescent="0.3">
      <c r="A159" s="153">
        <v>45197</v>
      </c>
      <c r="B159" s="152" t="s">
        <v>611</v>
      </c>
      <c r="C159" s="152" t="s">
        <v>591</v>
      </c>
      <c r="D159" s="152" t="s">
        <v>612</v>
      </c>
      <c r="E159" s="152">
        <v>12</v>
      </c>
      <c r="F159" s="152" t="s">
        <v>469</v>
      </c>
      <c r="G159" s="152" t="s">
        <v>273</v>
      </c>
      <c r="H159" s="21"/>
      <c r="O159" s="19"/>
    </row>
    <row r="160" spans="1:15" s="49" customFormat="1" x14ac:dyDescent="0.3">
      <c r="A160" s="56"/>
      <c r="B160" s="22"/>
      <c r="C160" s="22"/>
      <c r="D160" s="22"/>
      <c r="E160" s="22"/>
      <c r="F160" s="22"/>
      <c r="G160" s="22"/>
      <c r="H160" s="55"/>
      <c r="O160" s="19"/>
    </row>
    <row r="161" spans="1:15" s="49" customFormat="1" ht="28.8" x14ac:dyDescent="0.3">
      <c r="A161" s="155">
        <v>45198</v>
      </c>
      <c r="B161" s="154" t="s">
        <v>616</v>
      </c>
      <c r="C161" s="154" t="s">
        <v>283</v>
      </c>
      <c r="D161" s="154" t="s">
        <v>288</v>
      </c>
      <c r="E161" s="154">
        <v>10</v>
      </c>
      <c r="F161" s="154" t="s">
        <v>469</v>
      </c>
      <c r="G161" s="154" t="s">
        <v>273</v>
      </c>
      <c r="H161" s="21"/>
      <c r="O161" s="19"/>
    </row>
    <row r="162" spans="1:15" s="49" customFormat="1" x14ac:dyDescent="0.3">
      <c r="A162" s="56"/>
      <c r="B162" s="22"/>
      <c r="C162" s="22"/>
      <c r="D162" s="22"/>
      <c r="E162" s="22"/>
      <c r="F162" s="22"/>
      <c r="G162" s="22"/>
      <c r="H162" s="55"/>
      <c r="O162" s="19"/>
    </row>
    <row r="163" spans="1:15" s="49" customFormat="1" ht="30" customHeight="1" x14ac:dyDescent="0.3">
      <c r="A163" s="169">
        <v>45199</v>
      </c>
      <c r="B163" s="170" t="s">
        <v>621</v>
      </c>
      <c r="C163" s="170" t="s">
        <v>591</v>
      </c>
      <c r="D163" s="156" t="s">
        <v>622</v>
      </c>
      <c r="E163" s="156">
        <v>6</v>
      </c>
      <c r="F163" s="170" t="s">
        <v>469</v>
      </c>
      <c r="G163" s="170" t="s">
        <v>273</v>
      </c>
      <c r="H163" s="21"/>
      <c r="O163" s="19"/>
    </row>
    <row r="164" spans="1:15" s="49" customFormat="1" x14ac:dyDescent="0.3">
      <c r="A164" s="169"/>
      <c r="B164" s="170"/>
      <c r="C164" s="170"/>
      <c r="D164" s="156" t="s">
        <v>623</v>
      </c>
      <c r="E164" s="156">
        <v>1</v>
      </c>
      <c r="F164" s="170"/>
      <c r="G164" s="170"/>
      <c r="H164" s="21"/>
      <c r="O164" s="19"/>
    </row>
    <row r="165" spans="1:15" s="49" customFormat="1" x14ac:dyDescent="0.3">
      <c r="A165" s="22"/>
      <c r="B165" s="22"/>
      <c r="C165" s="22"/>
      <c r="D165" s="22"/>
      <c r="E165" s="22"/>
      <c r="F165" s="22"/>
      <c r="G165" s="22"/>
      <c r="H165" s="55"/>
      <c r="O165" s="19"/>
    </row>
    <row r="166" spans="1:15" s="49" customFormat="1" x14ac:dyDescent="0.3">
      <c r="A166" s="169">
        <v>45199</v>
      </c>
      <c r="B166" s="170" t="s">
        <v>625</v>
      </c>
      <c r="C166" s="170" t="s">
        <v>624</v>
      </c>
      <c r="D166" s="156" t="s">
        <v>626</v>
      </c>
      <c r="E166" s="156">
        <v>20</v>
      </c>
      <c r="F166" s="170" t="s">
        <v>254</v>
      </c>
      <c r="G166" s="170" t="s">
        <v>273</v>
      </c>
      <c r="H166" s="21"/>
      <c r="O166" s="19"/>
    </row>
    <row r="167" spans="1:15" s="49" customFormat="1" x14ac:dyDescent="0.3">
      <c r="A167" s="169"/>
      <c r="B167" s="170"/>
      <c r="C167" s="170"/>
      <c r="D167" s="156" t="s">
        <v>627</v>
      </c>
      <c r="E167" s="156">
        <v>20</v>
      </c>
      <c r="F167" s="170"/>
      <c r="G167" s="170"/>
      <c r="H167" s="21"/>
      <c r="O167" s="19"/>
    </row>
    <row r="168" spans="1:15" s="49" customFormat="1" x14ac:dyDescent="0.3">
      <c r="A168" s="22"/>
      <c r="B168" s="22"/>
      <c r="C168" s="22"/>
      <c r="D168" s="22"/>
      <c r="E168" s="22"/>
      <c r="F168" s="22"/>
      <c r="G168" s="22"/>
      <c r="H168" s="55"/>
      <c r="O168" s="19"/>
    </row>
    <row r="169" spans="1:15" s="49" customFormat="1" ht="34.799999999999997" customHeight="1" x14ac:dyDescent="0.3">
      <c r="A169" s="169">
        <v>45202</v>
      </c>
      <c r="B169" s="170" t="s">
        <v>631</v>
      </c>
      <c r="C169" s="170" t="s">
        <v>632</v>
      </c>
      <c r="D169" s="158" t="s">
        <v>633</v>
      </c>
      <c r="E169" s="158">
        <v>4</v>
      </c>
      <c r="F169" s="170" t="s">
        <v>469</v>
      </c>
      <c r="G169" s="170" t="s">
        <v>273</v>
      </c>
      <c r="H169" s="21"/>
      <c r="O169" s="19"/>
    </row>
    <row r="170" spans="1:15" s="49" customFormat="1" ht="28.8" x14ac:dyDescent="0.3">
      <c r="A170" s="169"/>
      <c r="B170" s="170"/>
      <c r="C170" s="170"/>
      <c r="D170" s="158" t="s">
        <v>634</v>
      </c>
      <c r="E170" s="158">
        <v>4</v>
      </c>
      <c r="F170" s="170"/>
      <c r="G170" s="170"/>
      <c r="H170" s="21"/>
      <c r="O170" s="19"/>
    </row>
    <row r="171" spans="1:15" s="49" customFormat="1" x14ac:dyDescent="0.3">
      <c r="A171" s="56"/>
      <c r="B171" s="22"/>
      <c r="C171" s="22"/>
      <c r="D171" s="22"/>
      <c r="E171" s="22"/>
      <c r="F171" s="22"/>
      <c r="G171" s="22"/>
      <c r="H171" s="55"/>
      <c r="O171" s="19"/>
    </row>
    <row r="172" spans="1:15" s="49" customFormat="1" ht="43.2" x14ac:dyDescent="0.3">
      <c r="A172" s="161">
        <v>45227</v>
      </c>
      <c r="B172" s="162">
        <v>2110761990</v>
      </c>
      <c r="C172" s="40" t="s">
        <v>388</v>
      </c>
      <c r="D172" s="102" t="s">
        <v>668</v>
      </c>
      <c r="E172" s="162">
        <v>2</v>
      </c>
      <c r="F172" s="162" t="s">
        <v>254</v>
      </c>
      <c r="G172" s="162" t="s">
        <v>273</v>
      </c>
      <c r="H172" s="21"/>
      <c r="O172" s="19"/>
    </row>
    <row r="173" spans="1:15" s="49" customFormat="1" x14ac:dyDescent="0.3">
      <c r="A173" s="77"/>
      <c r="B173" s="22"/>
      <c r="C173" s="22"/>
      <c r="D173" s="22"/>
      <c r="E173" s="22"/>
      <c r="F173" s="22"/>
      <c r="G173" s="22"/>
      <c r="H173" s="57"/>
      <c r="O173" s="19"/>
    </row>
    <row r="174" spans="1:15" s="49" customFormat="1" ht="28.8" x14ac:dyDescent="0.3">
      <c r="A174" s="163">
        <v>45230</v>
      </c>
      <c r="B174" s="40" t="s">
        <v>670</v>
      </c>
      <c r="C174" s="40" t="s">
        <v>277</v>
      </c>
      <c r="D174" s="164" t="s">
        <v>291</v>
      </c>
      <c r="E174" s="164">
        <v>100</v>
      </c>
      <c r="F174" s="164" t="s">
        <v>469</v>
      </c>
      <c r="G174" s="164" t="s">
        <v>273</v>
      </c>
      <c r="H174" s="21"/>
      <c r="O174" s="19"/>
    </row>
    <row r="175" spans="1:15" s="49" customFormat="1" x14ac:dyDescent="0.3">
      <c r="A175" s="22"/>
      <c r="B175" s="68"/>
      <c r="C175" s="68"/>
      <c r="D175" s="22"/>
      <c r="E175" s="22"/>
      <c r="F175" s="68"/>
      <c r="G175" s="68"/>
      <c r="H175" s="55"/>
      <c r="O175" s="19"/>
    </row>
    <row r="176" spans="1:15" s="49" customFormat="1" ht="28.8" x14ac:dyDescent="0.3">
      <c r="A176" s="165">
        <v>45233</v>
      </c>
      <c r="B176" s="166" t="s">
        <v>673</v>
      </c>
      <c r="C176" s="40" t="s">
        <v>277</v>
      </c>
      <c r="D176" s="166" t="s">
        <v>289</v>
      </c>
      <c r="E176" s="166">
        <v>20</v>
      </c>
      <c r="F176" s="166" t="s">
        <v>469</v>
      </c>
      <c r="G176" s="166" t="s">
        <v>273</v>
      </c>
      <c r="H176" s="21"/>
      <c r="O176" s="19"/>
    </row>
    <row r="177" spans="1:15" s="49" customFormat="1" x14ac:dyDescent="0.3">
      <c r="A177" s="22"/>
      <c r="B177" s="68"/>
      <c r="C177" s="22"/>
      <c r="D177" s="22"/>
      <c r="E177" s="22"/>
      <c r="F177" s="22"/>
      <c r="G177" s="22"/>
      <c r="H177" s="55"/>
      <c r="O177" s="19"/>
    </row>
    <row r="178" spans="1:15" s="49" customFormat="1" ht="28.8" customHeight="1" x14ac:dyDescent="0.3">
      <c r="A178" s="169">
        <v>45233</v>
      </c>
      <c r="B178" s="170" t="s">
        <v>674</v>
      </c>
      <c r="C178" s="170" t="s">
        <v>283</v>
      </c>
      <c r="D178" s="166" t="s">
        <v>284</v>
      </c>
      <c r="E178" s="166">
        <v>10</v>
      </c>
      <c r="F178" s="170" t="s">
        <v>469</v>
      </c>
      <c r="G178" s="170" t="s">
        <v>273</v>
      </c>
      <c r="H178" s="21"/>
      <c r="O178" s="19"/>
    </row>
    <row r="179" spans="1:15" s="49" customFormat="1" x14ac:dyDescent="0.3">
      <c r="A179" s="169"/>
      <c r="B179" s="170"/>
      <c r="C179" s="170"/>
      <c r="D179" s="166" t="s">
        <v>285</v>
      </c>
      <c r="E179" s="166">
        <v>7</v>
      </c>
      <c r="F179" s="170"/>
      <c r="G179" s="170"/>
      <c r="H179" s="21"/>
      <c r="O179" s="19"/>
    </row>
    <row r="180" spans="1:15" s="49" customFormat="1" x14ac:dyDescent="0.3">
      <c r="A180" s="169"/>
      <c r="B180" s="170"/>
      <c r="C180" s="170"/>
      <c r="D180" s="166" t="s">
        <v>286</v>
      </c>
      <c r="E180" s="166">
        <v>9</v>
      </c>
      <c r="F180" s="170"/>
      <c r="G180" s="170"/>
      <c r="H180" s="21"/>
      <c r="O180" s="19"/>
    </row>
    <row r="181" spans="1:15" s="49" customFormat="1" x14ac:dyDescent="0.3">
      <c r="A181" s="169"/>
      <c r="B181" s="170"/>
      <c r="C181" s="170"/>
      <c r="D181" s="166" t="s">
        <v>319</v>
      </c>
      <c r="E181" s="166">
        <v>5</v>
      </c>
      <c r="F181" s="170"/>
      <c r="G181" s="170"/>
      <c r="H181" s="21"/>
      <c r="O181" s="19"/>
    </row>
    <row r="182" spans="1:15" s="49" customFormat="1" x14ac:dyDescent="0.3">
      <c r="A182" s="22"/>
      <c r="B182" s="22"/>
      <c r="C182" s="22"/>
      <c r="D182" s="22"/>
      <c r="E182" s="22"/>
      <c r="F182" s="22"/>
      <c r="G182" s="22"/>
      <c r="H182" s="55"/>
      <c r="O182" s="19"/>
    </row>
    <row r="183" spans="1:15" s="49" customFormat="1" ht="28.8" x14ac:dyDescent="0.3">
      <c r="A183" s="165">
        <v>45233</v>
      </c>
      <c r="B183" s="40" t="s">
        <v>676</v>
      </c>
      <c r="C183" s="40" t="s">
        <v>677</v>
      </c>
      <c r="D183" s="166" t="s">
        <v>678</v>
      </c>
      <c r="E183" s="166">
        <v>2</v>
      </c>
      <c r="F183" s="166" t="s">
        <v>469</v>
      </c>
      <c r="G183" s="166" t="s">
        <v>290</v>
      </c>
      <c r="H183" s="21"/>
      <c r="O183" s="19"/>
    </row>
    <row r="184" spans="1:15" s="49" customFormat="1" ht="14.4" customHeight="1" x14ac:dyDescent="0.3">
      <c r="A184" s="77"/>
      <c r="B184" s="68"/>
      <c r="C184" s="22"/>
      <c r="D184" s="22"/>
      <c r="E184" s="22"/>
      <c r="F184" s="22"/>
      <c r="G184" s="22"/>
      <c r="H184" s="55"/>
      <c r="O184" s="19"/>
    </row>
    <row r="185" spans="1:15" s="49" customFormat="1" ht="14.4" customHeight="1" x14ac:dyDescent="0.3">
      <c r="A185" s="169">
        <v>45232</v>
      </c>
      <c r="B185" s="170" t="s">
        <v>681</v>
      </c>
      <c r="C185" s="170" t="s">
        <v>283</v>
      </c>
      <c r="D185" s="168" t="s">
        <v>285</v>
      </c>
      <c r="E185" s="168">
        <v>12</v>
      </c>
      <c r="F185" s="170" t="s">
        <v>469</v>
      </c>
      <c r="G185" s="170" t="s">
        <v>273</v>
      </c>
      <c r="H185" s="21"/>
      <c r="O185" s="19"/>
    </row>
    <row r="186" spans="1:15" s="49" customFormat="1" ht="18.600000000000001" customHeight="1" x14ac:dyDescent="0.3">
      <c r="A186" s="169"/>
      <c r="B186" s="170"/>
      <c r="C186" s="170"/>
      <c r="D186" s="168" t="s">
        <v>288</v>
      </c>
      <c r="E186" s="168">
        <v>10</v>
      </c>
      <c r="F186" s="170"/>
      <c r="G186" s="170"/>
      <c r="H186" s="21"/>
      <c r="O186" s="19"/>
    </row>
    <row r="187" spans="1:15" s="49" customFormat="1" x14ac:dyDescent="0.3">
      <c r="A187" s="77"/>
      <c r="B187" s="22"/>
      <c r="C187" s="68"/>
      <c r="D187" s="22"/>
      <c r="E187" s="22"/>
      <c r="F187" s="22"/>
      <c r="G187" s="22"/>
      <c r="H187" s="55"/>
      <c r="O187" s="19"/>
    </row>
    <row r="188" spans="1:15" s="49" customFormat="1" ht="13.2" customHeight="1" x14ac:dyDescent="0.3">
      <c r="A188" s="51"/>
      <c r="B188" s="168" t="s">
        <v>682</v>
      </c>
      <c r="C188" s="52"/>
      <c r="D188" s="168"/>
      <c r="E188" s="168"/>
      <c r="F188" s="52"/>
      <c r="G188" s="52"/>
      <c r="H188" s="21"/>
      <c r="O188" s="19"/>
    </row>
    <row r="189" spans="1:15" s="49" customFormat="1" x14ac:dyDescent="0.3">
      <c r="A189" s="168"/>
      <c r="B189" s="52"/>
      <c r="C189" s="52"/>
      <c r="D189" s="168"/>
      <c r="E189" s="168"/>
      <c r="F189" s="52"/>
      <c r="G189" s="52"/>
      <c r="H189" s="21"/>
      <c r="O189" s="19"/>
    </row>
    <row r="190" spans="1:15" s="49" customFormat="1" ht="14.4" customHeight="1" x14ac:dyDescent="0.3">
      <c r="A190" s="167"/>
      <c r="B190" s="52"/>
      <c r="C190" s="52"/>
      <c r="D190" s="168"/>
      <c r="E190" s="168"/>
      <c r="F190" s="52"/>
      <c r="G190" s="52"/>
      <c r="H190" s="21"/>
      <c r="O190" s="19"/>
    </row>
    <row r="191" spans="1:15" s="49" customFormat="1" x14ac:dyDescent="0.3">
      <c r="A191" s="168"/>
      <c r="B191" s="52"/>
      <c r="C191" s="168"/>
      <c r="D191" s="168"/>
      <c r="E191" s="168"/>
      <c r="F191" s="168"/>
      <c r="G191" s="168"/>
      <c r="H191" s="21"/>
      <c r="O191" s="19"/>
    </row>
    <row r="192" spans="1:15" s="49" customFormat="1" x14ac:dyDescent="0.3">
      <c r="A192" s="51"/>
      <c r="B192" s="168"/>
      <c r="C192" s="168"/>
      <c r="D192" s="168"/>
      <c r="E192" s="168"/>
      <c r="F192" s="168"/>
      <c r="G192" s="168"/>
      <c r="H192" s="21"/>
      <c r="O192" s="19"/>
    </row>
    <row r="193" spans="1:15" s="49" customFormat="1" x14ac:dyDescent="0.3">
      <c r="A193" s="51"/>
      <c r="B193" s="168"/>
      <c r="C193" s="168"/>
      <c r="D193" s="168"/>
      <c r="E193" s="168"/>
      <c r="F193" s="168"/>
      <c r="G193" s="168"/>
      <c r="H193" s="21"/>
      <c r="O193" s="19"/>
    </row>
    <row r="194" spans="1:15" s="49" customFormat="1" x14ac:dyDescent="0.3">
      <c r="A194" s="51"/>
      <c r="B194" s="168"/>
      <c r="C194" s="52"/>
      <c r="D194" s="168"/>
      <c r="E194" s="168"/>
      <c r="F194" s="52"/>
      <c r="G194" s="52"/>
      <c r="H194" s="21"/>
      <c r="O194" s="19"/>
    </row>
    <row r="195" spans="1:15" s="49" customFormat="1" x14ac:dyDescent="0.3">
      <c r="A195" s="168"/>
      <c r="B195" s="52"/>
      <c r="C195" s="52"/>
      <c r="D195" s="168"/>
      <c r="E195" s="168"/>
      <c r="F195" s="52"/>
      <c r="G195" s="52"/>
      <c r="H195" s="21"/>
      <c r="O195" s="19"/>
    </row>
    <row r="196" spans="1:15" s="49" customFormat="1" x14ac:dyDescent="0.3">
      <c r="A196" s="167"/>
      <c r="B196" s="52"/>
      <c r="C196" s="52"/>
      <c r="D196" s="168"/>
      <c r="E196" s="168"/>
      <c r="F196" s="52"/>
      <c r="G196" s="52"/>
      <c r="H196" s="21"/>
      <c r="O196" s="19"/>
    </row>
    <row r="197" spans="1:15" s="49" customFormat="1" x14ac:dyDescent="0.3">
      <c r="A197" s="168"/>
      <c r="B197" s="52"/>
      <c r="C197" s="168"/>
      <c r="D197" s="168"/>
      <c r="E197" s="168"/>
      <c r="F197" s="168"/>
      <c r="G197" s="168"/>
      <c r="H197" s="21"/>
      <c r="O197" s="19"/>
    </row>
    <row r="198" spans="1:15" s="49" customFormat="1" x14ac:dyDescent="0.3">
      <c r="A198" s="51"/>
      <c r="B198" s="52"/>
      <c r="C198" s="168"/>
      <c r="D198" s="168"/>
      <c r="E198" s="168"/>
      <c r="F198" s="168"/>
      <c r="G198" s="168"/>
      <c r="H198" s="21"/>
      <c r="O198" s="19"/>
    </row>
    <row r="199" spans="1:15" s="49" customFormat="1" x14ac:dyDescent="0.3">
      <c r="A199" s="51"/>
      <c r="B199" s="168"/>
      <c r="C199" s="168"/>
      <c r="D199" s="168"/>
      <c r="E199" s="168"/>
      <c r="F199" s="168"/>
      <c r="G199" s="168"/>
      <c r="H199" s="21"/>
      <c r="O199" s="19"/>
    </row>
    <row r="200" spans="1:15" s="49" customFormat="1" x14ac:dyDescent="0.3">
      <c r="A200" s="51"/>
      <c r="B200" s="52"/>
      <c r="C200" s="52"/>
      <c r="D200" s="168"/>
      <c r="E200" s="168"/>
      <c r="F200" s="52"/>
      <c r="G200" s="52"/>
      <c r="H200" s="21"/>
      <c r="O200" s="19"/>
    </row>
    <row r="201" spans="1:15" s="49" customFormat="1" x14ac:dyDescent="0.3">
      <c r="A201" s="51"/>
      <c r="B201" s="52"/>
      <c r="C201" s="52"/>
      <c r="F201" s="52"/>
      <c r="G201" s="52"/>
      <c r="H201" s="21"/>
      <c r="O201" s="19"/>
    </row>
    <row r="202" spans="1:15" s="49" customFormat="1" x14ac:dyDescent="0.3">
      <c r="B202" s="52"/>
      <c r="C202" s="52"/>
      <c r="F202" s="52"/>
      <c r="G202" s="52"/>
      <c r="H202" s="21"/>
      <c r="O202" s="19"/>
    </row>
    <row r="203" spans="1:15" s="49" customFormat="1" ht="13.2" customHeight="1" x14ac:dyDescent="0.3">
      <c r="A203" s="51"/>
      <c r="C203" s="52"/>
      <c r="F203" s="52"/>
      <c r="G203" s="52"/>
      <c r="H203" s="21"/>
      <c r="O203" s="19"/>
    </row>
    <row r="204" spans="1:15" s="49" customFormat="1" x14ac:dyDescent="0.3">
      <c r="A204" s="51"/>
      <c r="H204" s="21"/>
      <c r="O204" s="19"/>
    </row>
    <row r="205" spans="1:15" s="49" customFormat="1" ht="13.8" customHeight="1" x14ac:dyDescent="0.3">
      <c r="A205" s="51"/>
      <c r="C205" s="52"/>
      <c r="F205" s="52"/>
      <c r="G205" s="52"/>
      <c r="H205" s="21"/>
      <c r="O205" s="19"/>
    </row>
    <row r="206" spans="1:15" s="49" customFormat="1" x14ac:dyDescent="0.3">
      <c r="C206" s="52"/>
      <c r="F206" s="52"/>
      <c r="G206" s="52"/>
      <c r="H206" s="21"/>
      <c r="O206" s="19"/>
    </row>
    <row r="207" spans="1:15" s="49" customFormat="1" x14ac:dyDescent="0.3">
      <c r="A207" s="48"/>
      <c r="C207" s="52"/>
      <c r="F207" s="52"/>
      <c r="G207" s="52"/>
      <c r="H207" s="21"/>
      <c r="O207" s="19"/>
    </row>
    <row r="208" spans="1:15" s="49" customFormat="1" x14ac:dyDescent="0.3">
      <c r="B208" s="52"/>
      <c r="H208" s="21"/>
      <c r="O208" s="19"/>
    </row>
    <row r="209" spans="1:15" s="49" customFormat="1" ht="13.8" customHeight="1" x14ac:dyDescent="0.3">
      <c r="A209" s="48"/>
      <c r="B209" s="52"/>
      <c r="H209" s="21"/>
      <c r="O209" s="19"/>
    </row>
    <row r="210" spans="1:15" s="49" customFormat="1" x14ac:dyDescent="0.3">
      <c r="B210" s="52"/>
      <c r="H210" s="21"/>
      <c r="O210" s="19"/>
    </row>
    <row r="211" spans="1:15" s="49" customFormat="1" ht="14.4" customHeight="1" x14ac:dyDescent="0.3">
      <c r="A211" s="51"/>
      <c r="B211" s="52"/>
      <c r="H211" s="21"/>
      <c r="O211" s="19"/>
    </row>
    <row r="212" spans="1:15" s="49" customFormat="1" x14ac:dyDescent="0.3">
      <c r="A212" s="51"/>
      <c r="B212" s="52"/>
      <c r="H212" s="21"/>
      <c r="O212" s="19"/>
    </row>
    <row r="213" spans="1:15" s="49" customFormat="1" ht="13.8" customHeight="1" x14ac:dyDescent="0.3">
      <c r="A213" s="51"/>
      <c r="C213" s="52"/>
      <c r="F213" s="52"/>
      <c r="G213" s="52"/>
      <c r="H213" s="21"/>
      <c r="O213" s="19"/>
    </row>
    <row r="214" spans="1:15" s="49" customFormat="1" x14ac:dyDescent="0.3">
      <c r="A214" s="51"/>
      <c r="C214" s="52"/>
      <c r="F214" s="52"/>
      <c r="G214" s="52"/>
      <c r="H214" s="21"/>
      <c r="O214" s="19"/>
    </row>
    <row r="215" spans="1:15" s="49" customFormat="1" ht="14.4" customHeight="1" x14ac:dyDescent="0.3">
      <c r="A215" s="51"/>
      <c r="C215" s="52"/>
      <c r="F215" s="52"/>
      <c r="G215" s="52"/>
      <c r="H215" s="21"/>
      <c r="O215" s="19"/>
    </row>
    <row r="216" spans="1:15" s="49" customFormat="1" x14ac:dyDescent="0.3">
      <c r="B216" s="52"/>
      <c r="C216" s="52"/>
      <c r="F216" s="52"/>
      <c r="G216" s="52"/>
      <c r="H216" s="21"/>
      <c r="O216" s="19"/>
    </row>
    <row r="217" spans="1:15" s="49" customFormat="1" ht="12.6" customHeight="1" x14ac:dyDescent="0.3">
      <c r="A217" s="48"/>
      <c r="B217" s="52"/>
      <c r="C217" s="52"/>
      <c r="F217" s="52"/>
      <c r="G217" s="52"/>
      <c r="H217" s="21"/>
      <c r="O217" s="19"/>
    </row>
    <row r="218" spans="1:15" s="49" customFormat="1" x14ac:dyDescent="0.3">
      <c r="A218" s="48"/>
      <c r="B218" s="52"/>
      <c r="H218" s="21"/>
      <c r="O218" s="19"/>
    </row>
    <row r="219" spans="1:15" s="49" customFormat="1" x14ac:dyDescent="0.3">
      <c r="A219" s="51"/>
      <c r="H219" s="21"/>
      <c r="O219" s="19"/>
    </row>
    <row r="220" spans="1:15" s="49" customFormat="1" ht="16.8" customHeight="1" x14ac:dyDescent="0.3">
      <c r="A220" s="51"/>
      <c r="H220" s="21"/>
      <c r="O220" s="19"/>
    </row>
    <row r="221" spans="1:15" s="49" customFormat="1" x14ac:dyDescent="0.3">
      <c r="A221" s="51"/>
      <c r="C221" s="52"/>
      <c r="F221" s="52"/>
      <c r="G221" s="52"/>
      <c r="H221" s="21"/>
      <c r="O221" s="19"/>
    </row>
    <row r="222" spans="1:15" s="49" customFormat="1" ht="15" customHeight="1" x14ac:dyDescent="0.3">
      <c r="C222" s="52"/>
      <c r="F222" s="52"/>
      <c r="G222" s="52"/>
      <c r="H222" s="21"/>
      <c r="O222" s="19"/>
    </row>
    <row r="223" spans="1:15" s="49" customFormat="1" x14ac:dyDescent="0.3">
      <c r="A223" s="48"/>
      <c r="C223" s="52"/>
      <c r="F223" s="52"/>
      <c r="G223" s="52"/>
      <c r="H223" s="21"/>
      <c r="O223" s="19"/>
    </row>
    <row r="224" spans="1:15" s="49" customFormat="1" x14ac:dyDescent="0.3">
      <c r="B224" s="52"/>
      <c r="H224" s="21"/>
      <c r="O224" s="19"/>
    </row>
    <row r="225" spans="1:15" s="49" customFormat="1" x14ac:dyDescent="0.3">
      <c r="A225" s="48"/>
      <c r="B225" s="52"/>
      <c r="H225" s="21"/>
      <c r="O225" s="19"/>
    </row>
    <row r="226" spans="1:15" s="49" customFormat="1" x14ac:dyDescent="0.3">
      <c r="H226" s="21"/>
      <c r="O226" s="19"/>
    </row>
    <row r="227" spans="1:15" s="49" customFormat="1" x14ac:dyDescent="0.3">
      <c r="A227" s="51"/>
      <c r="H227" s="21"/>
      <c r="O227" s="19"/>
    </row>
    <row r="228" spans="1:15" s="49" customFormat="1" ht="28.8" customHeight="1" x14ac:dyDescent="0.3">
      <c r="A228" s="51"/>
      <c r="H228" s="21"/>
      <c r="O228" s="19"/>
    </row>
    <row r="229" spans="1:15" s="49" customFormat="1" x14ac:dyDescent="0.3">
      <c r="C229" s="52"/>
      <c r="F229" s="52"/>
      <c r="G229" s="52"/>
      <c r="H229" s="21"/>
      <c r="O229" s="19"/>
    </row>
    <row r="230" spans="1:15" s="49" customFormat="1" ht="13.2" customHeight="1" x14ac:dyDescent="0.3">
      <c r="A230" s="48"/>
      <c r="C230" s="52"/>
      <c r="F230" s="52"/>
      <c r="G230" s="52"/>
      <c r="H230" s="21"/>
      <c r="O230" s="19"/>
    </row>
    <row r="231" spans="1:15" s="49" customFormat="1" x14ac:dyDescent="0.3">
      <c r="H231" s="21"/>
      <c r="O231" s="19"/>
    </row>
    <row r="232" spans="1:15" s="49" customFormat="1" x14ac:dyDescent="0.3">
      <c r="H232" s="21"/>
      <c r="O232" s="19"/>
    </row>
    <row r="233" spans="1:15" s="49" customFormat="1" x14ac:dyDescent="0.3">
      <c r="H233" s="21"/>
      <c r="O233" s="19"/>
    </row>
    <row r="234" spans="1:15" s="49" customFormat="1" ht="28.8" customHeight="1" x14ac:dyDescent="0.3">
      <c r="H234" s="21"/>
      <c r="O234" s="19"/>
    </row>
    <row r="235" spans="1:15" s="49" customFormat="1" x14ac:dyDescent="0.3">
      <c r="H235" s="21"/>
      <c r="O235" s="19"/>
    </row>
    <row r="236" spans="1:15" s="49" customFormat="1" x14ac:dyDescent="0.3">
      <c r="H236" s="21"/>
      <c r="O236" s="19"/>
    </row>
    <row r="237" spans="1:15" s="49" customFormat="1" x14ac:dyDescent="0.3">
      <c r="H237" s="21"/>
      <c r="O237" s="19"/>
    </row>
    <row r="238" spans="1:15" s="49" customFormat="1" ht="28.8" customHeight="1" x14ac:dyDescent="0.3">
      <c r="H238" s="21"/>
      <c r="O238" s="19"/>
    </row>
    <row r="239" spans="1:15" s="49" customFormat="1" x14ac:dyDescent="0.3">
      <c r="H239" s="21"/>
      <c r="O239" s="19"/>
    </row>
    <row r="240" spans="1:15" s="49" customFormat="1" x14ac:dyDescent="0.3">
      <c r="H240" s="21"/>
      <c r="O240" s="19"/>
    </row>
    <row r="241" spans="8:15" s="49" customFormat="1" x14ac:dyDescent="0.3">
      <c r="H241" s="21"/>
      <c r="O241" s="19"/>
    </row>
    <row r="242" spans="8:15" s="49" customFormat="1" x14ac:dyDescent="0.3">
      <c r="H242" s="21"/>
      <c r="O242" s="19"/>
    </row>
    <row r="243" spans="8:15" s="49" customFormat="1" x14ac:dyDescent="0.3">
      <c r="H243" s="21"/>
      <c r="O243" s="19"/>
    </row>
    <row r="244" spans="8:15" s="49" customFormat="1" x14ac:dyDescent="0.3">
      <c r="H244" s="21"/>
      <c r="O244" s="19"/>
    </row>
    <row r="245" spans="8:15" s="49" customFormat="1" x14ac:dyDescent="0.3">
      <c r="H245" s="21"/>
      <c r="O245" s="19"/>
    </row>
    <row r="246" spans="8:15" s="49" customFormat="1" x14ac:dyDescent="0.3">
      <c r="H246" s="21"/>
      <c r="O246" s="19"/>
    </row>
    <row r="247" spans="8:15" s="49" customFormat="1" x14ac:dyDescent="0.3">
      <c r="H247" s="21"/>
      <c r="O247" s="19"/>
    </row>
    <row r="248" spans="8:15" s="49" customFormat="1" x14ac:dyDescent="0.3">
      <c r="H248" s="21"/>
      <c r="O248" s="19"/>
    </row>
    <row r="249" spans="8:15" s="49" customFormat="1" x14ac:dyDescent="0.3">
      <c r="H249" s="21"/>
      <c r="O249" s="19"/>
    </row>
    <row r="250" spans="8:15" s="49" customFormat="1" x14ac:dyDescent="0.3">
      <c r="H250" s="21"/>
      <c r="O250" s="19"/>
    </row>
    <row r="251" spans="8:15" s="49" customFormat="1" x14ac:dyDescent="0.3">
      <c r="H251" s="21"/>
      <c r="O251" s="19"/>
    </row>
    <row r="252" spans="8:15" s="49" customFormat="1" x14ac:dyDescent="0.3">
      <c r="H252" s="21"/>
      <c r="O252" s="19"/>
    </row>
    <row r="253" spans="8:15" s="49" customFormat="1" x14ac:dyDescent="0.3">
      <c r="H253" s="21"/>
      <c r="O253" s="19"/>
    </row>
    <row r="254" spans="8:15" s="49" customFormat="1" x14ac:dyDescent="0.3">
      <c r="H254" s="21"/>
      <c r="O254" s="19"/>
    </row>
    <row r="255" spans="8:15" s="49" customFormat="1" x14ac:dyDescent="0.3">
      <c r="H255" s="21"/>
      <c r="O255" s="19"/>
    </row>
    <row r="256" spans="8:15" s="49" customFormat="1" x14ac:dyDescent="0.3">
      <c r="H256" s="21"/>
      <c r="O256" s="19"/>
    </row>
    <row r="257" spans="8:15" s="49" customFormat="1" x14ac:dyDescent="0.3">
      <c r="H257" s="21"/>
      <c r="O257" s="19"/>
    </row>
    <row r="258" spans="8:15" s="49" customFormat="1" x14ac:dyDescent="0.3">
      <c r="H258" s="21"/>
      <c r="O258" s="19"/>
    </row>
    <row r="259" spans="8:15" s="49" customFormat="1" x14ac:dyDescent="0.3">
      <c r="H259" s="21"/>
      <c r="O259" s="19"/>
    </row>
    <row r="260" spans="8:15" s="49" customFormat="1" x14ac:dyDescent="0.3">
      <c r="H260" s="21"/>
      <c r="O260" s="19"/>
    </row>
    <row r="261" spans="8:15" s="49" customFormat="1" x14ac:dyDescent="0.3">
      <c r="H261" s="21"/>
      <c r="O261" s="19"/>
    </row>
    <row r="262" spans="8:15" s="49" customFormat="1" x14ac:dyDescent="0.3">
      <c r="H262" s="21"/>
      <c r="O262" s="19"/>
    </row>
    <row r="263" spans="8:15" s="49" customFormat="1" x14ac:dyDescent="0.3">
      <c r="H263" s="21"/>
      <c r="O263" s="19"/>
    </row>
    <row r="264" spans="8:15" s="49" customFormat="1" x14ac:dyDescent="0.3">
      <c r="H264" s="21"/>
      <c r="O264" s="19"/>
    </row>
    <row r="265" spans="8:15" s="49" customFormat="1" x14ac:dyDescent="0.3">
      <c r="H265" s="21"/>
      <c r="O265" s="19"/>
    </row>
    <row r="266" spans="8:15" s="49" customFormat="1" x14ac:dyDescent="0.3">
      <c r="H266" s="21"/>
      <c r="O266" s="19"/>
    </row>
    <row r="267" spans="8:15" s="49" customFormat="1" x14ac:dyDescent="0.3">
      <c r="H267" s="21"/>
      <c r="O267" s="19"/>
    </row>
    <row r="268" spans="8:15" s="49" customFormat="1" x14ac:dyDescent="0.3">
      <c r="H268" s="21"/>
      <c r="O268" s="19"/>
    </row>
    <row r="269" spans="8:15" s="49" customFormat="1" x14ac:dyDescent="0.3">
      <c r="H269" s="21"/>
      <c r="O269" s="19"/>
    </row>
    <row r="270" spans="8:15" s="49" customFormat="1" x14ac:dyDescent="0.3">
      <c r="H270" s="21"/>
      <c r="O270" s="19"/>
    </row>
    <row r="271" spans="8:15" s="49" customFormat="1" x14ac:dyDescent="0.3">
      <c r="H271" s="21"/>
      <c r="O271" s="19"/>
    </row>
    <row r="272" spans="8:15" s="49" customFormat="1" x14ac:dyDescent="0.3">
      <c r="H272" s="21"/>
      <c r="O272" s="19"/>
    </row>
    <row r="273" spans="8:15" s="49" customFormat="1" x14ac:dyDescent="0.3">
      <c r="H273" s="21"/>
      <c r="O273" s="19"/>
    </row>
    <row r="274" spans="8:15" s="49" customFormat="1" x14ac:dyDescent="0.3">
      <c r="H274" s="21"/>
      <c r="O274" s="19"/>
    </row>
    <row r="275" spans="8:15" s="49" customFormat="1" x14ac:dyDescent="0.3">
      <c r="H275" s="21"/>
      <c r="O275" s="19"/>
    </row>
    <row r="276" spans="8:15" s="49" customFormat="1" x14ac:dyDescent="0.3">
      <c r="H276" s="21"/>
      <c r="O276" s="19"/>
    </row>
    <row r="277" spans="8:15" s="49" customFormat="1" x14ac:dyDescent="0.3">
      <c r="H277" s="21"/>
      <c r="O277" s="19"/>
    </row>
    <row r="278" spans="8:15" s="49" customFormat="1" x14ac:dyDescent="0.3">
      <c r="H278" s="21"/>
      <c r="O278" s="19"/>
    </row>
    <row r="279" spans="8:15" s="49" customFormat="1" x14ac:dyDescent="0.3">
      <c r="H279" s="21"/>
      <c r="O279" s="19"/>
    </row>
    <row r="280" spans="8:15" s="49" customFormat="1" x14ac:dyDescent="0.3">
      <c r="H280" s="21"/>
      <c r="O280" s="19"/>
    </row>
    <row r="281" spans="8:15" s="49" customFormat="1" x14ac:dyDescent="0.3">
      <c r="H281" s="21"/>
      <c r="O281" s="19"/>
    </row>
    <row r="282" spans="8:15" s="49" customFormat="1" x14ac:dyDescent="0.3">
      <c r="H282" s="21"/>
      <c r="O282" s="19"/>
    </row>
    <row r="283" spans="8:15" s="49" customFormat="1" x14ac:dyDescent="0.3">
      <c r="H283" s="21"/>
      <c r="O283" s="19"/>
    </row>
    <row r="284" spans="8:15" s="49" customFormat="1" x14ac:dyDescent="0.3">
      <c r="H284" s="21"/>
      <c r="O284" s="19"/>
    </row>
    <row r="285" spans="8:15" s="49" customFormat="1" x14ac:dyDescent="0.3">
      <c r="H285" s="21"/>
      <c r="O285" s="19"/>
    </row>
    <row r="286" spans="8:15" s="49" customFormat="1" x14ac:dyDescent="0.3">
      <c r="H286" s="21"/>
      <c r="O286" s="19"/>
    </row>
    <row r="287" spans="8:15" s="49" customFormat="1" x14ac:dyDescent="0.3">
      <c r="H287" s="21"/>
      <c r="O287" s="19"/>
    </row>
    <row r="288" spans="8:15" s="49" customFormat="1" x14ac:dyDescent="0.3">
      <c r="H288" s="21"/>
      <c r="O288" s="19"/>
    </row>
    <row r="289" spans="8:15" s="49" customFormat="1" x14ac:dyDescent="0.3">
      <c r="H289" s="21"/>
      <c r="O289" s="19"/>
    </row>
    <row r="290" spans="8:15" s="49" customFormat="1" x14ac:dyDescent="0.3">
      <c r="H290" s="21"/>
      <c r="O290" s="19"/>
    </row>
    <row r="291" spans="8:15" s="49" customFormat="1" x14ac:dyDescent="0.3">
      <c r="H291" s="21"/>
      <c r="O291" s="19"/>
    </row>
    <row r="292" spans="8:15" s="49" customFormat="1" x14ac:dyDescent="0.3">
      <c r="H292" s="21"/>
      <c r="O292" s="19"/>
    </row>
    <row r="293" spans="8:15" s="49" customFormat="1" x14ac:dyDescent="0.3">
      <c r="H293" s="21"/>
      <c r="O293" s="19"/>
    </row>
    <row r="294" spans="8:15" s="49" customFormat="1" x14ac:dyDescent="0.3">
      <c r="H294" s="21"/>
      <c r="O294" s="19"/>
    </row>
    <row r="295" spans="8:15" s="49" customFormat="1" x14ac:dyDescent="0.3">
      <c r="H295" s="21"/>
      <c r="O295" s="19"/>
    </row>
    <row r="296" spans="8:15" s="49" customFormat="1" x14ac:dyDescent="0.3">
      <c r="H296" s="21"/>
      <c r="O296" s="19"/>
    </row>
    <row r="297" spans="8:15" s="49" customFormat="1" x14ac:dyDescent="0.3">
      <c r="H297" s="21"/>
      <c r="O297" s="19"/>
    </row>
    <row r="298" spans="8:15" s="49" customFormat="1" x14ac:dyDescent="0.3">
      <c r="H298" s="21"/>
      <c r="O298" s="19"/>
    </row>
    <row r="299" spans="8:15" s="49" customFormat="1" x14ac:dyDescent="0.3">
      <c r="H299" s="21"/>
      <c r="O299" s="19"/>
    </row>
    <row r="300" spans="8:15" s="49" customFormat="1" x14ac:dyDescent="0.3">
      <c r="H300" s="21"/>
      <c r="O300" s="19"/>
    </row>
    <row r="301" spans="8:15" s="49" customFormat="1" x14ac:dyDescent="0.3">
      <c r="H301" s="21"/>
      <c r="O301" s="19"/>
    </row>
    <row r="302" spans="8:15" s="49" customFormat="1" x14ac:dyDescent="0.3">
      <c r="H302" s="21"/>
      <c r="O302" s="19"/>
    </row>
    <row r="303" spans="8:15" s="49" customFormat="1" x14ac:dyDescent="0.3">
      <c r="H303" s="21"/>
      <c r="O303" s="19"/>
    </row>
    <row r="304" spans="8:15" s="49" customFormat="1" x14ac:dyDescent="0.3">
      <c r="H304" s="21"/>
      <c r="O304" s="19"/>
    </row>
    <row r="305" spans="8:15" s="49" customFormat="1" x14ac:dyDescent="0.3">
      <c r="H305" s="21"/>
      <c r="O305" s="19"/>
    </row>
    <row r="306" spans="8:15" s="49" customFormat="1" x14ac:dyDescent="0.3">
      <c r="H306" s="21"/>
      <c r="O306" s="19"/>
    </row>
    <row r="307" spans="8:15" s="49" customFormat="1" x14ac:dyDescent="0.3">
      <c r="H307" s="21"/>
      <c r="O307" s="19"/>
    </row>
    <row r="308" spans="8:15" s="49" customFormat="1" x14ac:dyDescent="0.3">
      <c r="H308" s="21"/>
      <c r="O308" s="19"/>
    </row>
    <row r="309" spans="8:15" s="49" customFormat="1" x14ac:dyDescent="0.3">
      <c r="H309" s="21"/>
      <c r="O309" s="19"/>
    </row>
    <row r="310" spans="8:15" s="49" customFormat="1" x14ac:dyDescent="0.3">
      <c r="H310" s="21"/>
      <c r="O310" s="19"/>
    </row>
    <row r="311" spans="8:15" s="49" customFormat="1" x14ac:dyDescent="0.3">
      <c r="H311" s="21"/>
      <c r="O311" s="19"/>
    </row>
    <row r="312" spans="8:15" s="49" customFormat="1" x14ac:dyDescent="0.3">
      <c r="H312" s="21"/>
      <c r="O312" s="19"/>
    </row>
    <row r="313" spans="8:15" s="49" customFormat="1" x14ac:dyDescent="0.3">
      <c r="H313" s="21"/>
      <c r="O313" s="19"/>
    </row>
    <row r="314" spans="8:15" s="49" customFormat="1" x14ac:dyDescent="0.3">
      <c r="H314" s="21"/>
      <c r="O314" s="19"/>
    </row>
    <row r="315" spans="8:15" s="49" customFormat="1" x14ac:dyDescent="0.3">
      <c r="H315" s="21"/>
      <c r="O315" s="19"/>
    </row>
    <row r="316" spans="8:15" s="49" customFormat="1" x14ac:dyDescent="0.3">
      <c r="H316" s="21"/>
      <c r="O316" s="19"/>
    </row>
    <row r="317" spans="8:15" s="49" customFormat="1" x14ac:dyDescent="0.3">
      <c r="H317" s="21"/>
      <c r="O317" s="19"/>
    </row>
    <row r="318" spans="8:15" s="49" customFormat="1" x14ac:dyDescent="0.3">
      <c r="H318" s="21"/>
      <c r="O318" s="19"/>
    </row>
    <row r="319" spans="8:15" s="49" customFormat="1" x14ac:dyDescent="0.3">
      <c r="H319" s="21"/>
      <c r="O319" s="19"/>
    </row>
    <row r="320" spans="8:15" s="49" customFormat="1" x14ac:dyDescent="0.3">
      <c r="H320" s="21"/>
      <c r="O320" s="19"/>
    </row>
    <row r="321" spans="1:15" s="49" customFormat="1" x14ac:dyDescent="0.3">
      <c r="H321" s="21"/>
      <c r="O321" s="19"/>
    </row>
    <row r="322" spans="1:15" s="49" customFormat="1" x14ac:dyDescent="0.3">
      <c r="H322" s="21"/>
      <c r="O322" s="19"/>
    </row>
    <row r="323" spans="1:15" s="49" customFormat="1" x14ac:dyDescent="0.3">
      <c r="H323" s="21"/>
      <c r="O323" s="19"/>
    </row>
    <row r="324" spans="1:15" s="49" customFormat="1" x14ac:dyDescent="0.3">
      <c r="H324" s="21"/>
      <c r="O324" s="19"/>
    </row>
    <row r="325" spans="1:15" s="49" customFormat="1" x14ac:dyDescent="0.3">
      <c r="H325" s="21"/>
      <c r="O325" s="19"/>
    </row>
    <row r="326" spans="1:15" s="49" customFormat="1" x14ac:dyDescent="0.3">
      <c r="B326" s="22"/>
      <c r="H326" s="21"/>
      <c r="O326" s="19"/>
    </row>
    <row r="327" spans="1:15" s="49" customFormat="1" x14ac:dyDescent="0.3">
      <c r="B327" s="22"/>
      <c r="H327" s="21"/>
      <c r="O327" s="19"/>
    </row>
    <row r="328" spans="1:15" s="49" customFormat="1" x14ac:dyDescent="0.3">
      <c r="B328" s="22"/>
      <c r="H328" s="21"/>
      <c r="O328" s="19"/>
    </row>
    <row r="329" spans="1:15" s="49" customFormat="1" x14ac:dyDescent="0.3">
      <c r="A329" s="22"/>
      <c r="B329" s="22"/>
      <c r="H329" s="21"/>
      <c r="O329" s="19"/>
    </row>
    <row r="330" spans="1:15" s="49" customFormat="1" x14ac:dyDescent="0.3">
      <c r="A330" s="22"/>
      <c r="B330" s="22"/>
      <c r="H330" s="21"/>
      <c r="O330" s="19"/>
    </row>
    <row r="331" spans="1:15" s="49" customFormat="1" x14ac:dyDescent="0.3">
      <c r="A331" s="22"/>
      <c r="B331" s="22"/>
      <c r="C331" s="22"/>
      <c r="D331" s="22"/>
      <c r="E331" s="22"/>
      <c r="F331" s="22"/>
      <c r="G331" s="22"/>
      <c r="H331" s="21"/>
      <c r="O331" s="19"/>
    </row>
    <row r="332" spans="1:15" s="49" customFormat="1" x14ac:dyDescent="0.3">
      <c r="A332" s="22"/>
      <c r="B332" s="22"/>
      <c r="C332" s="22"/>
      <c r="D332" s="22"/>
      <c r="E332" s="22"/>
      <c r="F332" s="22"/>
      <c r="G332" s="22"/>
      <c r="H332" s="21"/>
      <c r="O332" s="19"/>
    </row>
    <row r="333" spans="1:15" s="49" customFormat="1" x14ac:dyDescent="0.3">
      <c r="A333" s="22"/>
      <c r="B333" s="22"/>
      <c r="C333" s="22"/>
      <c r="D333" s="22"/>
      <c r="E333" s="22"/>
      <c r="F333" s="22"/>
      <c r="G333" s="22"/>
      <c r="H333" s="21"/>
      <c r="O333" s="19"/>
    </row>
    <row r="334" spans="1:15" s="49" customFormat="1" x14ac:dyDescent="0.3">
      <c r="A334" s="22"/>
      <c r="B334" s="22"/>
      <c r="C334" s="22"/>
      <c r="D334" s="22"/>
      <c r="E334" s="22"/>
      <c r="F334" s="22"/>
      <c r="G334" s="22"/>
      <c r="H334" s="21"/>
      <c r="O334" s="19"/>
    </row>
    <row r="335" spans="1:15" s="49" customFormat="1" x14ac:dyDescent="0.3">
      <c r="A335" s="22"/>
      <c r="B335" s="22"/>
      <c r="C335" s="22"/>
      <c r="D335" s="22"/>
      <c r="E335" s="22"/>
      <c r="F335" s="22"/>
      <c r="G335" s="22"/>
      <c r="H335" s="21"/>
      <c r="O335" s="19"/>
    </row>
    <row r="336" spans="1:15" s="49" customFormat="1" x14ac:dyDescent="0.3">
      <c r="A336" s="22"/>
      <c r="B336" s="22"/>
      <c r="C336" s="22"/>
      <c r="D336" s="22"/>
      <c r="E336" s="22"/>
      <c r="F336" s="22"/>
      <c r="G336" s="22"/>
      <c r="H336" s="21"/>
      <c r="O336" s="19"/>
    </row>
    <row r="337" spans="1:15" s="49" customFormat="1" x14ac:dyDescent="0.3">
      <c r="A337" s="22"/>
      <c r="B337" s="22"/>
      <c r="C337" s="22"/>
      <c r="D337" s="22"/>
      <c r="E337" s="22"/>
      <c r="F337" s="22"/>
      <c r="G337" s="22"/>
      <c r="H337" s="21"/>
      <c r="O337" s="19"/>
    </row>
    <row r="338" spans="1:15" s="49" customFormat="1" x14ac:dyDescent="0.3">
      <c r="A338" s="22"/>
      <c r="B338" s="22"/>
      <c r="C338" s="22"/>
      <c r="D338" s="22"/>
      <c r="E338" s="22"/>
      <c r="F338" s="22"/>
      <c r="G338" s="22"/>
      <c r="H338" s="21"/>
      <c r="O338" s="19"/>
    </row>
    <row r="339" spans="1:15" s="49" customFormat="1" x14ac:dyDescent="0.3">
      <c r="A339" s="22"/>
      <c r="B339" s="22"/>
      <c r="C339" s="22"/>
      <c r="D339" s="22"/>
      <c r="E339" s="22"/>
      <c r="F339" s="22"/>
      <c r="G339" s="22"/>
      <c r="H339" s="21"/>
      <c r="O339" s="19"/>
    </row>
    <row r="340" spans="1:15" s="49" customFormat="1" x14ac:dyDescent="0.3">
      <c r="A340" s="22"/>
      <c r="B340" s="22"/>
      <c r="C340" s="22"/>
      <c r="D340" s="22"/>
      <c r="E340" s="22"/>
      <c r="F340" s="22"/>
      <c r="G340" s="22"/>
      <c r="H340" s="21"/>
      <c r="O340" s="19"/>
    </row>
    <row r="341" spans="1:15" s="49" customFormat="1" x14ac:dyDescent="0.3">
      <c r="A341" s="22"/>
      <c r="B341" s="22"/>
      <c r="C341" s="22"/>
      <c r="D341" s="22"/>
      <c r="E341" s="22"/>
      <c r="F341" s="22"/>
      <c r="G341" s="22"/>
      <c r="H341" s="21"/>
      <c r="O341" s="19"/>
    </row>
    <row r="342" spans="1:15" s="49" customFormat="1" x14ac:dyDescent="0.3">
      <c r="A342" s="22"/>
      <c r="B342" s="22"/>
      <c r="C342" s="22"/>
      <c r="D342" s="22"/>
      <c r="E342" s="22"/>
      <c r="F342" s="22"/>
      <c r="G342" s="22"/>
      <c r="H342" s="21"/>
      <c r="O342" s="19"/>
    </row>
    <row r="343" spans="1:15" s="49" customFormat="1" x14ac:dyDescent="0.3">
      <c r="A343" s="22"/>
      <c r="B343" s="22"/>
      <c r="C343" s="22"/>
      <c r="D343" s="22"/>
      <c r="E343" s="22"/>
      <c r="F343" s="22"/>
      <c r="G343" s="22"/>
      <c r="H343" s="21"/>
      <c r="O343" s="19"/>
    </row>
    <row r="344" spans="1:15" s="49" customFormat="1" x14ac:dyDescent="0.3">
      <c r="A344" s="22"/>
      <c r="B344" s="22"/>
      <c r="C344" s="22"/>
      <c r="D344" s="22"/>
      <c r="E344" s="22"/>
      <c r="F344" s="22"/>
      <c r="G344" s="22"/>
      <c r="H344" s="21"/>
      <c r="O344" s="19"/>
    </row>
    <row r="345" spans="1:15" s="49" customFormat="1" x14ac:dyDescent="0.3">
      <c r="A345" s="22"/>
      <c r="B345" s="22"/>
      <c r="C345" s="22"/>
      <c r="D345" s="22"/>
      <c r="E345" s="22"/>
      <c r="F345" s="22"/>
      <c r="G345" s="22"/>
      <c r="H345" s="21"/>
      <c r="O345" s="19"/>
    </row>
    <row r="346" spans="1:15" s="49" customFormat="1" x14ac:dyDescent="0.3">
      <c r="A346" s="22"/>
      <c r="B346" s="22"/>
      <c r="C346" s="22"/>
      <c r="D346" s="22"/>
      <c r="E346" s="22"/>
      <c r="F346" s="22"/>
      <c r="G346" s="22"/>
      <c r="H346" s="21"/>
      <c r="O346" s="19"/>
    </row>
    <row r="347" spans="1:15" s="49" customFormat="1" x14ac:dyDescent="0.3">
      <c r="A347" s="22"/>
      <c r="B347" s="22"/>
      <c r="C347" s="22"/>
      <c r="D347" s="22"/>
      <c r="E347" s="22"/>
      <c r="F347" s="22"/>
      <c r="G347" s="22"/>
      <c r="H347" s="21"/>
      <c r="O347" s="19"/>
    </row>
    <row r="348" spans="1:15" s="47" customFormat="1" x14ac:dyDescent="0.3">
      <c r="A348" s="22"/>
      <c r="B348" s="22"/>
      <c r="C348" s="22"/>
      <c r="D348" s="22"/>
      <c r="E348" s="22"/>
      <c r="F348" s="22"/>
      <c r="G348" s="22"/>
      <c r="H348" s="53"/>
      <c r="O348" s="54"/>
    </row>
    <row r="349" spans="1:15" s="49" customFormat="1" x14ac:dyDescent="0.3">
      <c r="A349" s="22"/>
      <c r="B349" s="22"/>
      <c r="C349" s="22"/>
      <c r="D349" s="22"/>
      <c r="E349" s="22"/>
      <c r="F349" s="22"/>
      <c r="G349" s="22"/>
      <c r="H349" s="21"/>
      <c r="O349" s="19"/>
    </row>
    <row r="350" spans="1:15" s="49" customFormat="1" x14ac:dyDescent="0.3">
      <c r="A350" s="22"/>
      <c r="B350" s="22"/>
      <c r="C350" s="22"/>
      <c r="D350" s="22"/>
      <c r="E350" s="22"/>
      <c r="F350" s="22"/>
      <c r="G350" s="22"/>
      <c r="H350" s="21"/>
      <c r="O350" s="19"/>
    </row>
    <row r="351" spans="1:15" s="49" customFormat="1" x14ac:dyDescent="0.3">
      <c r="A351" s="22"/>
      <c r="B351" s="22"/>
      <c r="C351" s="22"/>
      <c r="D351" s="22"/>
      <c r="E351" s="22"/>
      <c r="F351" s="22"/>
      <c r="G351" s="22"/>
      <c r="H351" s="21"/>
      <c r="I351" s="17"/>
      <c r="J351" s="17"/>
      <c r="K351" s="17"/>
      <c r="L351" s="17"/>
      <c r="M351" s="17"/>
      <c r="N351" s="17"/>
      <c r="O351" s="19"/>
    </row>
  </sheetData>
  <mergeCells count="184">
    <mergeCell ref="A185:A186"/>
    <mergeCell ref="B185:B186"/>
    <mergeCell ref="C185:C186"/>
    <mergeCell ref="F185:F186"/>
    <mergeCell ref="G185:G186"/>
    <mergeCell ref="A169:A170"/>
    <mergeCell ref="B169:B170"/>
    <mergeCell ref="C169:C170"/>
    <mergeCell ref="F169:F170"/>
    <mergeCell ref="G169:G170"/>
    <mergeCell ref="A163:A164"/>
    <mergeCell ref="B163:B164"/>
    <mergeCell ref="C163:C164"/>
    <mergeCell ref="F163:F164"/>
    <mergeCell ref="G163:G164"/>
    <mergeCell ref="A166:A167"/>
    <mergeCell ref="B166:B167"/>
    <mergeCell ref="C166:C167"/>
    <mergeCell ref="F166:F167"/>
    <mergeCell ref="G166:G167"/>
    <mergeCell ref="C140:C141"/>
    <mergeCell ref="A140:A141"/>
    <mergeCell ref="B140:B141"/>
    <mergeCell ref="F140:F141"/>
    <mergeCell ref="G140:G141"/>
    <mergeCell ref="A98:A99"/>
    <mergeCell ref="B98:B99"/>
    <mergeCell ref="I101:I102"/>
    <mergeCell ref="J101:J102"/>
    <mergeCell ref="C98:C99"/>
    <mergeCell ref="F98:F99"/>
    <mergeCell ref="G98:G99"/>
    <mergeCell ref="A126:A129"/>
    <mergeCell ref="B126:B129"/>
    <mergeCell ref="C126:C129"/>
    <mergeCell ref="F126:F129"/>
    <mergeCell ref="G126:G129"/>
    <mergeCell ref="K101:K102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C80:C83"/>
    <mergeCell ref="A80:A83"/>
    <mergeCell ref="B80:B83"/>
    <mergeCell ref="F80:F83"/>
    <mergeCell ref="G80:G83"/>
    <mergeCell ref="I75:I78"/>
    <mergeCell ref="I80:I82"/>
    <mergeCell ref="I60:I64"/>
    <mergeCell ref="N92:N95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J50:J53"/>
    <mergeCell ref="N80:N82"/>
    <mergeCell ref="I84:I90"/>
    <mergeCell ref="J84:J90"/>
    <mergeCell ref="K84:K90"/>
    <mergeCell ref="N84:N90"/>
    <mergeCell ref="I92:I95"/>
    <mergeCell ref="J92:J95"/>
    <mergeCell ref="K92:K95"/>
    <mergeCell ref="K80:K82"/>
    <mergeCell ref="A31:A33"/>
    <mergeCell ref="B31:B33"/>
    <mergeCell ref="C31:C33"/>
    <mergeCell ref="F31:F33"/>
    <mergeCell ref="G31:G33"/>
    <mergeCell ref="G57:G59"/>
    <mergeCell ref="A46:A47"/>
    <mergeCell ref="B46:B47"/>
    <mergeCell ref="C46:C47"/>
    <mergeCell ref="F46:F47"/>
    <mergeCell ref="G46:G47"/>
    <mergeCell ref="A37:A40"/>
    <mergeCell ref="B37:B40"/>
    <mergeCell ref="C37:C40"/>
    <mergeCell ref="F37:F40"/>
    <mergeCell ref="G37:G40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I18:I24"/>
    <mergeCell ref="J18:J24"/>
    <mergeCell ref="K18:K24"/>
    <mergeCell ref="N18:N24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J9:J14"/>
    <mergeCell ref="K9:K14"/>
    <mergeCell ref="N9:N14"/>
    <mergeCell ref="I32:I33"/>
    <mergeCell ref="J32:J33"/>
    <mergeCell ref="K32:K33"/>
    <mergeCell ref="N32:N33"/>
    <mergeCell ref="G63:G66"/>
    <mergeCell ref="A57:A59"/>
    <mergeCell ref="B57:B59"/>
    <mergeCell ref="C57:C59"/>
    <mergeCell ref="F57:F59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J60:J64"/>
    <mergeCell ref="I50:I53"/>
    <mergeCell ref="J57:J58"/>
    <mergeCell ref="K57:K58"/>
    <mergeCell ref="N57:N58"/>
    <mergeCell ref="I45:I46"/>
    <mergeCell ref="J45:J46"/>
    <mergeCell ref="K45:K46"/>
    <mergeCell ref="N45:N46"/>
    <mergeCell ref="A178:A181"/>
    <mergeCell ref="B178:B181"/>
    <mergeCell ref="C178:C181"/>
    <mergeCell ref="F178:F181"/>
    <mergeCell ref="G178:G181"/>
    <mergeCell ref="A121:A122"/>
    <mergeCell ref="B121:B122"/>
    <mergeCell ref="C121:C122"/>
    <mergeCell ref="F121:F122"/>
    <mergeCell ref="G121:G122"/>
    <mergeCell ref="A118:A119"/>
    <mergeCell ref="B118:B119"/>
    <mergeCell ref="C118:C119"/>
    <mergeCell ref="F118:F119"/>
    <mergeCell ref="G118:G119"/>
    <mergeCell ref="A63:A66"/>
    <mergeCell ref="B63:B66"/>
    <mergeCell ref="C63:C66"/>
    <mergeCell ref="F63:F66"/>
    <mergeCell ref="I57:I58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2"/>
  <sheetViews>
    <sheetView workbookViewId="0">
      <pane ySplit="1" topLeftCell="A103" activePane="bottomLeft" state="frozen"/>
      <selection pane="bottomLeft" activeCell="A123" sqref="A123"/>
    </sheetView>
  </sheetViews>
  <sheetFormatPr defaultColWidth="9.109375" defaultRowHeight="14.4" x14ac:dyDescent="0.3"/>
  <cols>
    <col min="1" max="1" width="13.44140625" style="15" customWidth="1"/>
    <col min="2" max="2" width="24.6640625" style="15" customWidth="1"/>
    <col min="3" max="3" width="35" style="15" customWidth="1"/>
    <col min="4" max="4" width="14.44140625" style="15" customWidth="1"/>
    <col min="5" max="5" width="27.88671875" style="15" customWidth="1"/>
    <col min="6" max="6" width="32.5546875" style="15" customWidth="1"/>
    <col min="7" max="7" width="16.5546875" style="15" customWidth="1"/>
    <col min="8" max="8" width="33.5546875" style="20" customWidth="1"/>
    <col min="9" max="16384" width="9.109375" style="20"/>
  </cols>
  <sheetData>
    <row r="1" spans="1:7" ht="21" x14ac:dyDescent="0.3">
      <c r="A1" s="38" t="s">
        <v>5</v>
      </c>
      <c r="B1" s="38" t="s">
        <v>4</v>
      </c>
      <c r="C1" s="38" t="s">
        <v>6</v>
      </c>
      <c r="D1" s="38" t="s">
        <v>7</v>
      </c>
      <c r="E1" s="38" t="s">
        <v>8</v>
      </c>
      <c r="F1" s="38" t="s">
        <v>9</v>
      </c>
      <c r="G1" s="38" t="s">
        <v>12</v>
      </c>
    </row>
    <row r="2" spans="1:7" x14ac:dyDescent="0.3">
      <c r="A2" s="43">
        <v>45019</v>
      </c>
      <c r="B2" s="44" t="s">
        <v>272</v>
      </c>
      <c r="C2" s="44" t="s">
        <v>271</v>
      </c>
      <c r="D2" s="44">
        <v>124</v>
      </c>
      <c r="E2" s="44" t="s">
        <v>65</v>
      </c>
      <c r="F2" s="43">
        <v>45019</v>
      </c>
      <c r="G2" s="44" t="s">
        <v>64</v>
      </c>
    </row>
    <row r="3" spans="1:7" x14ac:dyDescent="0.3">
      <c r="A3" s="43">
        <v>45020</v>
      </c>
      <c r="B3" s="44" t="s">
        <v>256</v>
      </c>
      <c r="C3" s="44" t="s">
        <v>283</v>
      </c>
      <c r="D3" s="44">
        <v>2649</v>
      </c>
      <c r="E3" s="44" t="s">
        <v>65</v>
      </c>
      <c r="F3" s="43">
        <v>45042</v>
      </c>
      <c r="G3" s="44" t="s">
        <v>64</v>
      </c>
    </row>
    <row r="4" spans="1:7" x14ac:dyDescent="0.3">
      <c r="A4" s="43">
        <v>45022</v>
      </c>
      <c r="B4" s="44" t="s">
        <v>259</v>
      </c>
      <c r="C4" s="44" t="s">
        <v>260</v>
      </c>
      <c r="D4" s="44">
        <v>6699</v>
      </c>
      <c r="E4" s="44" t="s">
        <v>65</v>
      </c>
      <c r="F4" s="43">
        <v>45028</v>
      </c>
      <c r="G4" s="44" t="s">
        <v>64</v>
      </c>
    </row>
    <row r="5" spans="1:7" x14ac:dyDescent="0.3">
      <c r="A5" s="43">
        <v>45022</v>
      </c>
      <c r="B5" s="44" t="s">
        <v>309</v>
      </c>
      <c r="C5" s="44" t="s">
        <v>310</v>
      </c>
      <c r="D5" s="44">
        <v>9940</v>
      </c>
      <c r="E5" s="44" t="s">
        <v>65</v>
      </c>
      <c r="F5" s="43">
        <v>45038</v>
      </c>
      <c r="G5" s="44" t="s">
        <v>64</v>
      </c>
    </row>
    <row r="6" spans="1:7" x14ac:dyDescent="0.3">
      <c r="A6" s="43">
        <v>45024</v>
      </c>
      <c r="B6" s="44" t="s">
        <v>261</v>
      </c>
      <c r="C6" s="44" t="s">
        <v>262</v>
      </c>
      <c r="D6" s="44">
        <v>2020</v>
      </c>
      <c r="E6" s="44" t="s">
        <v>263</v>
      </c>
      <c r="F6" s="43">
        <v>45024</v>
      </c>
      <c r="G6" s="44" t="s">
        <v>64</v>
      </c>
    </row>
    <row r="7" spans="1:7" x14ac:dyDescent="0.3">
      <c r="A7" s="43">
        <v>45024</v>
      </c>
      <c r="B7" s="44" t="s">
        <v>266</v>
      </c>
      <c r="C7" s="44" t="s">
        <v>267</v>
      </c>
      <c r="D7" s="44">
        <v>2255</v>
      </c>
      <c r="E7" s="44" t="s">
        <v>65</v>
      </c>
      <c r="F7" s="43">
        <v>45024</v>
      </c>
      <c r="G7" s="44" t="s">
        <v>64</v>
      </c>
    </row>
    <row r="8" spans="1:7" x14ac:dyDescent="0.3">
      <c r="A8" s="43">
        <v>45027</v>
      </c>
      <c r="B8" s="44" t="s">
        <v>268</v>
      </c>
      <c r="C8" s="44" t="s">
        <v>269</v>
      </c>
      <c r="D8" s="44">
        <v>3975</v>
      </c>
      <c r="E8" s="44" t="s">
        <v>65</v>
      </c>
      <c r="F8" s="43">
        <v>45041</v>
      </c>
      <c r="G8" s="44" t="s">
        <v>64</v>
      </c>
    </row>
    <row r="9" spans="1:7" x14ac:dyDescent="0.3">
      <c r="A9" s="43">
        <v>45028</v>
      </c>
      <c r="B9" s="44" t="s">
        <v>282</v>
      </c>
      <c r="C9" s="44" t="s">
        <v>283</v>
      </c>
      <c r="D9" s="44">
        <v>94430</v>
      </c>
      <c r="E9" s="44" t="s">
        <v>65</v>
      </c>
      <c r="F9" s="43">
        <v>45059</v>
      </c>
      <c r="G9" s="44" t="s">
        <v>64</v>
      </c>
    </row>
    <row r="10" spans="1:7" x14ac:dyDescent="0.3">
      <c r="A10" s="43">
        <v>45029</v>
      </c>
      <c r="B10" s="44" t="s">
        <v>270</v>
      </c>
      <c r="C10" s="44" t="s">
        <v>271</v>
      </c>
      <c r="D10" s="44">
        <v>1540</v>
      </c>
      <c r="E10" s="44" t="s">
        <v>65</v>
      </c>
      <c r="F10" s="43">
        <v>45041</v>
      </c>
      <c r="G10" s="44" t="s">
        <v>64</v>
      </c>
    </row>
    <row r="11" spans="1:7" x14ac:dyDescent="0.3">
      <c r="A11" s="43">
        <v>45030</v>
      </c>
      <c r="B11" s="44" t="s">
        <v>287</v>
      </c>
      <c r="C11" s="44" t="s">
        <v>283</v>
      </c>
      <c r="D11" s="44">
        <v>26491</v>
      </c>
      <c r="E11" s="44" t="s">
        <v>65</v>
      </c>
      <c r="F11" s="43">
        <v>45059</v>
      </c>
      <c r="G11" s="44" t="s">
        <v>64</v>
      </c>
    </row>
    <row r="12" spans="1:7" x14ac:dyDescent="0.3">
      <c r="A12" s="43">
        <v>45036</v>
      </c>
      <c r="B12" s="44" t="s">
        <v>306</v>
      </c>
      <c r="C12" s="44" t="s">
        <v>307</v>
      </c>
      <c r="D12" s="44">
        <v>93220</v>
      </c>
      <c r="E12" s="44" t="s">
        <v>65</v>
      </c>
      <c r="F12" s="43">
        <v>45089</v>
      </c>
      <c r="G12" s="44" t="s">
        <v>64</v>
      </c>
    </row>
    <row r="13" spans="1:7" x14ac:dyDescent="0.3">
      <c r="A13" s="43">
        <v>45036</v>
      </c>
      <c r="B13" s="44" t="s">
        <v>323</v>
      </c>
      <c r="C13" s="44" t="s">
        <v>277</v>
      </c>
      <c r="D13" s="44">
        <v>38940</v>
      </c>
      <c r="E13" s="44" t="s">
        <v>492</v>
      </c>
      <c r="F13" s="43">
        <v>45113</v>
      </c>
      <c r="G13" s="44" t="s">
        <v>64</v>
      </c>
    </row>
    <row r="14" spans="1:7" x14ac:dyDescent="0.3">
      <c r="A14" s="43">
        <v>45041</v>
      </c>
      <c r="B14" s="44"/>
      <c r="C14" s="44" t="s">
        <v>283</v>
      </c>
      <c r="D14" s="44">
        <v>100000</v>
      </c>
      <c r="E14" s="44" t="s">
        <v>65</v>
      </c>
      <c r="F14" s="43">
        <v>45041</v>
      </c>
      <c r="G14" s="44" t="s">
        <v>64</v>
      </c>
    </row>
    <row r="15" spans="1:7" x14ac:dyDescent="0.3">
      <c r="A15" s="43">
        <v>45041</v>
      </c>
      <c r="B15" s="44" t="s">
        <v>320</v>
      </c>
      <c r="C15" s="44" t="s">
        <v>283</v>
      </c>
      <c r="D15" s="44">
        <v>113339</v>
      </c>
      <c r="E15" s="44" t="s">
        <v>65</v>
      </c>
      <c r="F15" s="43">
        <v>45075</v>
      </c>
      <c r="G15" s="44" t="s">
        <v>64</v>
      </c>
    </row>
    <row r="16" spans="1:7" x14ac:dyDescent="0.3">
      <c r="A16" s="43">
        <v>45043</v>
      </c>
      <c r="B16" s="44">
        <v>620024</v>
      </c>
      <c r="C16" s="44" t="s">
        <v>324</v>
      </c>
      <c r="D16" s="44">
        <v>62945.919999999998</v>
      </c>
      <c r="E16" s="44" t="s">
        <v>65</v>
      </c>
      <c r="F16" s="43">
        <v>45043</v>
      </c>
      <c r="G16" s="44" t="s">
        <v>64</v>
      </c>
    </row>
    <row r="17" spans="1:7" x14ac:dyDescent="0.3">
      <c r="A17" s="43">
        <v>45043</v>
      </c>
      <c r="B17" s="44">
        <v>453</v>
      </c>
      <c r="C17" s="44" t="s">
        <v>341</v>
      </c>
      <c r="D17" s="44">
        <v>2990</v>
      </c>
      <c r="E17" s="44" t="s">
        <v>482</v>
      </c>
      <c r="F17" s="43" t="s">
        <v>483</v>
      </c>
      <c r="G17" s="44" t="s">
        <v>64</v>
      </c>
    </row>
    <row r="18" spans="1:7" x14ac:dyDescent="0.3">
      <c r="A18" s="43">
        <v>45044</v>
      </c>
      <c r="B18" s="44" t="s">
        <v>256</v>
      </c>
      <c r="C18" s="44" t="s">
        <v>283</v>
      </c>
      <c r="D18" s="44">
        <v>76971</v>
      </c>
      <c r="E18" s="44" t="s">
        <v>65</v>
      </c>
      <c r="F18" s="43">
        <v>45089</v>
      </c>
      <c r="G18" s="44" t="s">
        <v>64</v>
      </c>
    </row>
    <row r="19" spans="1:7" x14ac:dyDescent="0.3">
      <c r="A19" s="43">
        <v>45045</v>
      </c>
      <c r="B19" s="85">
        <v>481</v>
      </c>
      <c r="C19" s="44" t="s">
        <v>341</v>
      </c>
      <c r="D19" s="44">
        <v>5665</v>
      </c>
      <c r="E19" s="44" t="s">
        <v>65</v>
      </c>
      <c r="F19" s="43">
        <v>45056</v>
      </c>
      <c r="G19" s="44" t="s">
        <v>64</v>
      </c>
    </row>
    <row r="20" spans="1:7" x14ac:dyDescent="0.3">
      <c r="A20" s="43">
        <v>45048</v>
      </c>
      <c r="B20" s="44" t="s">
        <v>332</v>
      </c>
      <c r="C20" s="44" t="s">
        <v>283</v>
      </c>
      <c r="D20" s="44">
        <v>29140</v>
      </c>
      <c r="E20" s="44" t="s">
        <v>65</v>
      </c>
      <c r="F20" s="43">
        <v>45089</v>
      </c>
      <c r="G20" s="44" t="s">
        <v>64</v>
      </c>
    </row>
    <row r="21" spans="1:7" x14ac:dyDescent="0.3">
      <c r="A21" s="43">
        <v>45050</v>
      </c>
      <c r="B21" s="44" t="s">
        <v>339</v>
      </c>
      <c r="C21" s="44" t="s">
        <v>340</v>
      </c>
      <c r="D21" s="44">
        <v>173342</v>
      </c>
      <c r="E21" s="44" t="s">
        <v>65</v>
      </c>
      <c r="F21" s="43">
        <v>45050</v>
      </c>
      <c r="G21" s="44" t="s">
        <v>64</v>
      </c>
    </row>
    <row r="22" spans="1:7" ht="15" customHeight="1" x14ac:dyDescent="0.3">
      <c r="A22" s="43">
        <v>45050</v>
      </c>
      <c r="B22" s="44" t="s">
        <v>346</v>
      </c>
      <c r="C22" s="44" t="s">
        <v>347</v>
      </c>
      <c r="D22" s="44">
        <v>23364</v>
      </c>
      <c r="E22" s="44" t="s">
        <v>65</v>
      </c>
      <c r="F22" s="43" t="s">
        <v>348</v>
      </c>
      <c r="G22" s="44" t="s">
        <v>64</v>
      </c>
    </row>
    <row r="23" spans="1:7" x14ac:dyDescent="0.3">
      <c r="A23" s="43">
        <v>45052</v>
      </c>
      <c r="B23" s="44" t="s">
        <v>345</v>
      </c>
      <c r="C23" s="44" t="s">
        <v>340</v>
      </c>
      <c r="D23" s="44">
        <v>18880</v>
      </c>
      <c r="E23" s="44" t="s">
        <v>65</v>
      </c>
      <c r="F23" s="43">
        <v>45050</v>
      </c>
      <c r="G23" s="44" t="s">
        <v>64</v>
      </c>
    </row>
    <row r="24" spans="1:7" x14ac:dyDescent="0.3">
      <c r="A24" s="43">
        <v>45052</v>
      </c>
      <c r="B24" s="44" t="s">
        <v>349</v>
      </c>
      <c r="C24" s="44" t="s">
        <v>310</v>
      </c>
      <c r="D24" s="44">
        <v>9940</v>
      </c>
      <c r="E24" s="44" t="s">
        <v>65</v>
      </c>
      <c r="F24" s="43">
        <v>45069</v>
      </c>
      <c r="G24" s="44" t="s">
        <v>64</v>
      </c>
    </row>
    <row r="25" spans="1:7" x14ac:dyDescent="0.3">
      <c r="A25" s="43">
        <v>45054</v>
      </c>
      <c r="B25" s="44" t="s">
        <v>350</v>
      </c>
      <c r="C25" s="44" t="s">
        <v>262</v>
      </c>
      <c r="D25" s="44">
        <v>1211</v>
      </c>
      <c r="E25" s="44" t="s">
        <v>263</v>
      </c>
      <c r="F25" s="43">
        <v>45054</v>
      </c>
      <c r="G25" s="44" t="s">
        <v>64</v>
      </c>
    </row>
    <row r="26" spans="1:7" x14ac:dyDescent="0.3">
      <c r="A26" s="43">
        <v>45054</v>
      </c>
      <c r="B26" s="44" t="s">
        <v>351</v>
      </c>
      <c r="C26" s="44" t="s">
        <v>262</v>
      </c>
      <c r="D26" s="44">
        <v>3525</v>
      </c>
      <c r="E26" s="44" t="s">
        <v>352</v>
      </c>
      <c r="F26" s="43">
        <v>45054</v>
      </c>
      <c r="G26" s="44" t="s">
        <v>64</v>
      </c>
    </row>
    <row r="27" spans="1:7" x14ac:dyDescent="0.3">
      <c r="A27" s="43">
        <v>45056</v>
      </c>
      <c r="B27" s="44" t="s">
        <v>380</v>
      </c>
      <c r="C27" s="44" t="s">
        <v>277</v>
      </c>
      <c r="D27" s="44">
        <v>68263</v>
      </c>
      <c r="E27" s="44" t="s">
        <v>492</v>
      </c>
      <c r="F27" s="43">
        <v>45113</v>
      </c>
      <c r="G27" s="44" t="s">
        <v>64</v>
      </c>
    </row>
    <row r="28" spans="1:7" x14ac:dyDescent="0.3">
      <c r="A28" s="43">
        <v>45056</v>
      </c>
      <c r="B28" s="44">
        <v>5724</v>
      </c>
      <c r="C28" s="44" t="s">
        <v>385</v>
      </c>
      <c r="D28" s="44">
        <v>7488</v>
      </c>
      <c r="E28" s="44" t="s">
        <v>65</v>
      </c>
      <c r="F28" s="43">
        <v>45122</v>
      </c>
      <c r="G28" s="44" t="s">
        <v>64</v>
      </c>
    </row>
    <row r="29" spans="1:7" x14ac:dyDescent="0.3">
      <c r="A29" s="43">
        <v>45057</v>
      </c>
      <c r="B29" s="44" t="s">
        <v>353</v>
      </c>
      <c r="C29" s="44" t="s">
        <v>354</v>
      </c>
      <c r="D29" s="44">
        <v>28037</v>
      </c>
      <c r="E29" s="44" t="s">
        <v>65</v>
      </c>
      <c r="F29" s="43">
        <v>45057</v>
      </c>
      <c r="G29" s="44" t="s">
        <v>64</v>
      </c>
    </row>
    <row r="30" spans="1:7" x14ac:dyDescent="0.3">
      <c r="A30" s="43">
        <v>45057</v>
      </c>
      <c r="B30" s="44" t="s">
        <v>363</v>
      </c>
      <c r="C30" s="44" t="s">
        <v>361</v>
      </c>
      <c r="D30" s="44">
        <v>38527</v>
      </c>
      <c r="E30" s="44" t="s">
        <v>65</v>
      </c>
      <c r="F30" s="43">
        <v>45117</v>
      </c>
      <c r="G30" s="44" t="s">
        <v>64</v>
      </c>
    </row>
    <row r="31" spans="1:7" x14ac:dyDescent="0.3">
      <c r="A31" s="43">
        <v>45057</v>
      </c>
      <c r="B31" s="44" t="s">
        <v>362</v>
      </c>
      <c r="C31" s="44" t="s">
        <v>361</v>
      </c>
      <c r="D31" s="44">
        <v>57791</v>
      </c>
      <c r="E31" s="44" t="s">
        <v>65</v>
      </c>
      <c r="F31" s="43">
        <v>45117</v>
      </c>
      <c r="G31" s="44" t="s">
        <v>64</v>
      </c>
    </row>
    <row r="32" spans="1:7" x14ac:dyDescent="0.3">
      <c r="A32" s="43">
        <v>45058</v>
      </c>
      <c r="B32" s="44" t="s">
        <v>355</v>
      </c>
      <c r="C32" s="44" t="s">
        <v>356</v>
      </c>
      <c r="D32" s="44">
        <v>3983</v>
      </c>
      <c r="E32" s="44" t="s">
        <v>65</v>
      </c>
      <c r="F32" s="43">
        <v>45085</v>
      </c>
      <c r="G32" s="44" t="s">
        <v>64</v>
      </c>
    </row>
    <row r="33" spans="1:7" x14ac:dyDescent="0.3">
      <c r="A33" s="43">
        <v>45059</v>
      </c>
      <c r="B33" s="44"/>
      <c r="C33" s="44" t="s">
        <v>347</v>
      </c>
      <c r="D33" s="44">
        <v>30810</v>
      </c>
      <c r="E33" s="44" t="s">
        <v>65</v>
      </c>
      <c r="F33" s="43">
        <v>45059</v>
      </c>
      <c r="G33" s="44" t="s">
        <v>64</v>
      </c>
    </row>
    <row r="34" spans="1:7" x14ac:dyDescent="0.3">
      <c r="A34" s="43">
        <v>45059</v>
      </c>
      <c r="B34" s="44"/>
      <c r="C34" s="44" t="s">
        <v>283</v>
      </c>
      <c r="D34" s="44">
        <v>150000</v>
      </c>
      <c r="E34" s="44" t="s">
        <v>65</v>
      </c>
      <c r="F34" s="43">
        <v>45059</v>
      </c>
      <c r="G34" s="44" t="s">
        <v>64</v>
      </c>
    </row>
    <row r="35" spans="1:7" x14ac:dyDescent="0.3">
      <c r="A35" s="43">
        <v>45059</v>
      </c>
      <c r="B35" s="44" t="s">
        <v>377</v>
      </c>
      <c r="C35" s="44" t="s">
        <v>283</v>
      </c>
      <c r="D35" s="44">
        <v>38238</v>
      </c>
      <c r="E35" s="44" t="s">
        <v>65</v>
      </c>
      <c r="F35" s="43">
        <v>45089</v>
      </c>
      <c r="G35" s="44" t="s">
        <v>64</v>
      </c>
    </row>
    <row r="36" spans="1:7" x14ac:dyDescent="0.3">
      <c r="A36" s="43">
        <v>45064</v>
      </c>
      <c r="B36" s="44" t="s">
        <v>389</v>
      </c>
      <c r="C36" s="44" t="s">
        <v>283</v>
      </c>
      <c r="D36" s="44">
        <v>67874</v>
      </c>
      <c r="E36" s="44" t="s">
        <v>489</v>
      </c>
      <c r="F36" s="43">
        <v>45111</v>
      </c>
      <c r="G36" s="44" t="s">
        <v>64</v>
      </c>
    </row>
    <row r="37" spans="1:7" x14ac:dyDescent="0.3">
      <c r="A37" s="43">
        <v>45065</v>
      </c>
      <c r="B37" s="44">
        <v>2110731981</v>
      </c>
      <c r="C37" s="44" t="s">
        <v>388</v>
      </c>
      <c r="D37" s="44">
        <v>755898</v>
      </c>
      <c r="E37" s="44" t="s">
        <v>65</v>
      </c>
      <c r="F37" s="43">
        <v>45059</v>
      </c>
      <c r="G37" s="44" t="s">
        <v>64</v>
      </c>
    </row>
    <row r="38" spans="1:7" x14ac:dyDescent="0.3">
      <c r="A38" s="43">
        <v>45065</v>
      </c>
      <c r="B38" s="44" t="s">
        <v>401</v>
      </c>
      <c r="C38" s="44" t="s">
        <v>277</v>
      </c>
      <c r="D38" s="44">
        <v>36757</v>
      </c>
      <c r="E38" s="44" t="s">
        <v>65</v>
      </c>
      <c r="F38" s="43">
        <v>45175</v>
      </c>
      <c r="G38" s="44" t="s">
        <v>64</v>
      </c>
    </row>
    <row r="39" spans="1:7" x14ac:dyDescent="0.3">
      <c r="A39" s="43">
        <v>45069</v>
      </c>
      <c r="B39" s="44" t="s">
        <v>390</v>
      </c>
      <c r="C39" s="44" t="s">
        <v>307</v>
      </c>
      <c r="D39" s="44">
        <v>96996</v>
      </c>
      <c r="E39" s="44" t="s">
        <v>65</v>
      </c>
      <c r="F39" s="43">
        <v>45113</v>
      </c>
      <c r="G39" s="44" t="s">
        <v>64</v>
      </c>
    </row>
    <row r="40" spans="1:7" x14ac:dyDescent="0.3">
      <c r="A40" s="43">
        <v>45070</v>
      </c>
      <c r="B40" s="44" t="s">
        <v>407</v>
      </c>
      <c r="C40" s="44" t="s">
        <v>408</v>
      </c>
      <c r="D40" s="44">
        <v>123133</v>
      </c>
      <c r="E40" s="44" t="s">
        <v>65</v>
      </c>
      <c r="F40" s="43">
        <v>45113</v>
      </c>
      <c r="G40" s="44" t="s">
        <v>64</v>
      </c>
    </row>
    <row r="41" spans="1:7" x14ac:dyDescent="0.3">
      <c r="A41" s="43">
        <v>45071</v>
      </c>
      <c r="B41" s="44" t="s">
        <v>410</v>
      </c>
      <c r="C41" s="44" t="s">
        <v>408</v>
      </c>
      <c r="D41" s="44">
        <v>36816</v>
      </c>
      <c r="E41" s="44" t="s">
        <v>65</v>
      </c>
      <c r="F41" s="43">
        <v>45113</v>
      </c>
      <c r="G41" s="44" t="s">
        <v>64</v>
      </c>
    </row>
    <row r="42" spans="1:7" x14ac:dyDescent="0.3">
      <c r="A42" s="43">
        <v>45072</v>
      </c>
      <c r="B42" s="44" t="s">
        <v>419</v>
      </c>
      <c r="C42" s="44" t="s">
        <v>277</v>
      </c>
      <c r="D42" s="44">
        <v>64900</v>
      </c>
      <c r="E42" s="44" t="s">
        <v>65</v>
      </c>
      <c r="F42" s="43">
        <v>45175</v>
      </c>
      <c r="G42" s="44" t="s">
        <v>64</v>
      </c>
    </row>
    <row r="43" spans="1:7" x14ac:dyDescent="0.3">
      <c r="A43" s="43">
        <v>45072</v>
      </c>
      <c r="B43" s="44" t="s">
        <v>447</v>
      </c>
      <c r="C43" s="44" t="s">
        <v>269</v>
      </c>
      <c r="D43" s="44">
        <v>13250</v>
      </c>
      <c r="E43" s="44" t="s">
        <v>65</v>
      </c>
      <c r="F43" s="43">
        <v>45111</v>
      </c>
      <c r="G43" s="44" t="s">
        <v>64</v>
      </c>
    </row>
    <row r="44" spans="1:7" x14ac:dyDescent="0.3">
      <c r="A44" s="43">
        <v>45075</v>
      </c>
      <c r="B44" s="44" t="s">
        <v>415</v>
      </c>
      <c r="C44" s="44" t="s">
        <v>283</v>
      </c>
      <c r="D44" s="44">
        <v>122868</v>
      </c>
      <c r="E44" s="44" t="s">
        <v>489</v>
      </c>
      <c r="F44" s="43">
        <v>45111</v>
      </c>
      <c r="G44" s="44" t="s">
        <v>64</v>
      </c>
    </row>
    <row r="45" spans="1:7" x14ac:dyDescent="0.3">
      <c r="A45" s="43">
        <v>45079</v>
      </c>
      <c r="B45" s="44">
        <v>276</v>
      </c>
      <c r="C45" s="44" t="s">
        <v>434</v>
      </c>
      <c r="D45" s="44">
        <v>11500</v>
      </c>
      <c r="E45" s="44" t="s">
        <v>435</v>
      </c>
      <c r="F45" s="43">
        <v>45109</v>
      </c>
      <c r="G45" s="44" t="s">
        <v>64</v>
      </c>
    </row>
    <row r="46" spans="1:7" x14ac:dyDescent="0.3">
      <c r="A46" s="43">
        <v>45080</v>
      </c>
      <c r="B46" s="44" t="s">
        <v>421</v>
      </c>
      <c r="C46" s="44" t="s">
        <v>262</v>
      </c>
      <c r="D46" s="44">
        <v>1454</v>
      </c>
      <c r="E46" s="44" t="s">
        <v>352</v>
      </c>
      <c r="F46" s="43">
        <v>45080</v>
      </c>
      <c r="G46" s="44" t="s">
        <v>64</v>
      </c>
    </row>
    <row r="47" spans="1:7" x14ac:dyDescent="0.3">
      <c r="A47" s="43">
        <v>45080</v>
      </c>
      <c r="B47" s="44" t="s">
        <v>424</v>
      </c>
      <c r="C47" s="44" t="s">
        <v>262</v>
      </c>
      <c r="D47" s="44">
        <v>350</v>
      </c>
      <c r="E47" s="44" t="s">
        <v>352</v>
      </c>
      <c r="F47" s="43">
        <v>45080</v>
      </c>
      <c r="G47" s="44" t="s">
        <v>64</v>
      </c>
    </row>
    <row r="48" spans="1:7" x14ac:dyDescent="0.3">
      <c r="A48" s="43">
        <v>45082</v>
      </c>
      <c r="B48" s="44" t="s">
        <v>440</v>
      </c>
      <c r="C48" s="44" t="s">
        <v>310</v>
      </c>
      <c r="D48" s="44">
        <v>13254</v>
      </c>
      <c r="E48" s="44" t="s">
        <v>65</v>
      </c>
      <c r="F48" s="43">
        <v>45089</v>
      </c>
      <c r="G48" s="44" t="s">
        <v>64</v>
      </c>
    </row>
    <row r="49" spans="1:7" x14ac:dyDescent="0.3">
      <c r="A49" s="43">
        <v>45083</v>
      </c>
      <c r="B49" s="44" t="s">
        <v>429</v>
      </c>
      <c r="C49" s="44" t="s">
        <v>430</v>
      </c>
      <c r="D49" s="44">
        <v>325</v>
      </c>
      <c r="E49" s="44" t="s">
        <v>65</v>
      </c>
      <c r="F49" s="43">
        <v>45085</v>
      </c>
      <c r="G49" s="44" t="s">
        <v>64</v>
      </c>
    </row>
    <row r="50" spans="1:7" x14ac:dyDescent="0.3">
      <c r="A50" s="43">
        <v>45083</v>
      </c>
      <c r="B50" s="44" t="s">
        <v>432</v>
      </c>
      <c r="C50" s="44" t="s">
        <v>283</v>
      </c>
      <c r="D50" s="44">
        <v>168475</v>
      </c>
      <c r="E50" s="44" t="s">
        <v>489</v>
      </c>
      <c r="F50" s="43">
        <v>45111</v>
      </c>
      <c r="G50" s="44" t="s">
        <v>64</v>
      </c>
    </row>
    <row r="51" spans="1:7" x14ac:dyDescent="0.3">
      <c r="A51" s="43">
        <v>45086</v>
      </c>
      <c r="B51" s="44" t="s">
        <v>439</v>
      </c>
      <c r="C51" s="44" t="s">
        <v>262</v>
      </c>
      <c r="D51" s="44">
        <v>800</v>
      </c>
      <c r="E51" s="44" t="s">
        <v>263</v>
      </c>
      <c r="F51" s="43">
        <v>45086</v>
      </c>
      <c r="G51" s="44" t="s">
        <v>64</v>
      </c>
    </row>
    <row r="52" spans="1:7" x14ac:dyDescent="0.3">
      <c r="A52" s="43">
        <v>45089</v>
      </c>
      <c r="B52" s="44" t="s">
        <v>466</v>
      </c>
      <c r="C52" s="44" t="s">
        <v>467</v>
      </c>
      <c r="D52" s="44">
        <v>1387</v>
      </c>
      <c r="E52" s="44" t="s">
        <v>65</v>
      </c>
      <c r="F52" s="43">
        <v>45094</v>
      </c>
      <c r="G52" s="44" t="s">
        <v>64</v>
      </c>
    </row>
    <row r="53" spans="1:7" x14ac:dyDescent="0.3">
      <c r="A53" s="43">
        <v>45087</v>
      </c>
      <c r="B53" s="44" t="s">
        <v>443</v>
      </c>
      <c r="C53" s="44" t="s">
        <v>441</v>
      </c>
      <c r="D53" s="44">
        <v>11092</v>
      </c>
      <c r="E53" s="44" t="s">
        <v>442</v>
      </c>
      <c r="F53" s="43">
        <v>45102</v>
      </c>
      <c r="G53" s="44" t="s">
        <v>64</v>
      </c>
    </row>
    <row r="54" spans="1:7" x14ac:dyDescent="0.3">
      <c r="A54" s="43">
        <v>45087</v>
      </c>
      <c r="B54" s="44" t="s">
        <v>445</v>
      </c>
      <c r="C54" s="44" t="s">
        <v>283</v>
      </c>
      <c r="D54" s="44">
        <v>97055</v>
      </c>
      <c r="E54" s="44" t="s">
        <v>489</v>
      </c>
      <c r="F54" s="43">
        <v>45111</v>
      </c>
      <c r="G54" s="44" t="s">
        <v>64</v>
      </c>
    </row>
    <row r="55" spans="1:7" x14ac:dyDescent="0.3">
      <c r="A55" s="43">
        <v>45089</v>
      </c>
      <c r="B55" s="44"/>
      <c r="C55" s="44" t="s">
        <v>283</v>
      </c>
      <c r="D55" s="44">
        <v>200000</v>
      </c>
      <c r="E55" s="44" t="s">
        <v>65</v>
      </c>
      <c r="F55" s="43">
        <v>45089</v>
      </c>
      <c r="G55" s="44" t="s">
        <v>64</v>
      </c>
    </row>
    <row r="56" spans="1:7" x14ac:dyDescent="0.3">
      <c r="A56" s="43">
        <v>45089</v>
      </c>
      <c r="B56" s="43" t="s">
        <v>468</v>
      </c>
      <c r="C56" s="44" t="s">
        <v>467</v>
      </c>
      <c r="D56" s="44">
        <v>354</v>
      </c>
      <c r="E56" s="44" t="s">
        <v>65</v>
      </c>
      <c r="F56" s="43">
        <v>45094</v>
      </c>
      <c r="G56" s="44" t="s">
        <v>64</v>
      </c>
    </row>
    <row r="57" spans="1:7" x14ac:dyDescent="0.3">
      <c r="A57" s="43">
        <v>45090</v>
      </c>
      <c r="B57" s="44" t="s">
        <v>448</v>
      </c>
      <c r="C57" s="44" t="s">
        <v>441</v>
      </c>
      <c r="D57" s="44">
        <v>5546</v>
      </c>
      <c r="E57" s="44" t="s">
        <v>449</v>
      </c>
      <c r="F57" s="43">
        <v>45105</v>
      </c>
      <c r="G57" s="44" t="s">
        <v>64</v>
      </c>
    </row>
    <row r="58" spans="1:7" x14ac:dyDescent="0.3">
      <c r="A58" s="43">
        <v>45093</v>
      </c>
      <c r="B58" s="44" t="s">
        <v>472</v>
      </c>
      <c r="C58" s="44" t="s">
        <v>283</v>
      </c>
      <c r="D58" s="44">
        <v>87556.5</v>
      </c>
      <c r="E58" s="44" t="s">
        <v>65</v>
      </c>
      <c r="F58" s="43">
        <v>45147</v>
      </c>
      <c r="G58" s="44" t="s">
        <v>64</v>
      </c>
    </row>
    <row r="59" spans="1:7" x14ac:dyDescent="0.3">
      <c r="A59" s="43">
        <v>45099</v>
      </c>
      <c r="B59" s="44" t="s">
        <v>477</v>
      </c>
      <c r="C59" s="44" t="s">
        <v>283</v>
      </c>
      <c r="D59" s="44">
        <v>40179</v>
      </c>
      <c r="E59" s="44" t="s">
        <v>65</v>
      </c>
      <c r="F59" s="43">
        <v>45147</v>
      </c>
      <c r="G59" s="44" t="s">
        <v>64</v>
      </c>
    </row>
    <row r="60" spans="1:7" x14ac:dyDescent="0.3">
      <c r="A60" s="43">
        <v>45106</v>
      </c>
      <c r="B60" s="44">
        <v>1416</v>
      </c>
      <c r="C60" s="44" t="s">
        <v>341</v>
      </c>
      <c r="D60" s="44">
        <v>110</v>
      </c>
      <c r="E60" s="44" t="s">
        <v>263</v>
      </c>
      <c r="F60" s="43">
        <v>45106</v>
      </c>
      <c r="G60" s="44" t="s">
        <v>64</v>
      </c>
    </row>
    <row r="61" spans="1:7" x14ac:dyDescent="0.3">
      <c r="A61" s="43">
        <v>45110</v>
      </c>
      <c r="B61" s="44" t="s">
        <v>486</v>
      </c>
      <c r="C61" s="44" t="s">
        <v>487</v>
      </c>
      <c r="D61" s="44">
        <v>1136</v>
      </c>
      <c r="E61" s="44" t="s">
        <v>65</v>
      </c>
      <c r="F61" s="43">
        <v>45110</v>
      </c>
      <c r="G61" s="44" t="s">
        <v>64</v>
      </c>
    </row>
    <row r="62" spans="1:7" x14ac:dyDescent="0.3">
      <c r="A62" s="43">
        <v>45111</v>
      </c>
      <c r="B62" s="44"/>
      <c r="C62" s="44" t="s">
        <v>283</v>
      </c>
      <c r="D62" s="44">
        <v>400000</v>
      </c>
      <c r="E62" s="44" t="s">
        <v>489</v>
      </c>
      <c r="F62" s="43">
        <v>45111</v>
      </c>
      <c r="G62" s="44" t="s">
        <v>64</v>
      </c>
    </row>
    <row r="63" spans="1:7" x14ac:dyDescent="0.3">
      <c r="A63" s="43">
        <v>45113</v>
      </c>
      <c r="B63" s="44" t="s">
        <v>494</v>
      </c>
      <c r="C63" s="44" t="s">
        <v>356</v>
      </c>
      <c r="D63" s="44">
        <v>1062</v>
      </c>
      <c r="E63" s="44" t="s">
        <v>65</v>
      </c>
      <c r="F63" s="43">
        <v>45113</v>
      </c>
      <c r="G63" s="44" t="s">
        <v>64</v>
      </c>
    </row>
    <row r="64" spans="1:7" x14ac:dyDescent="0.3">
      <c r="A64" s="43">
        <v>45117</v>
      </c>
      <c r="B64" s="44"/>
      <c r="C64" s="44" t="s">
        <v>388</v>
      </c>
      <c r="D64" s="44">
        <v>87058.59</v>
      </c>
      <c r="E64" s="44" t="s">
        <v>65</v>
      </c>
      <c r="F64" s="43">
        <v>45117</v>
      </c>
      <c r="G64" s="44" t="s">
        <v>64</v>
      </c>
    </row>
    <row r="65" spans="1:7" x14ac:dyDescent="0.3">
      <c r="A65" s="43">
        <v>45118</v>
      </c>
      <c r="B65" s="44" t="s">
        <v>502</v>
      </c>
      <c r="C65" s="44" t="s">
        <v>283</v>
      </c>
      <c r="D65" s="44">
        <v>31907</v>
      </c>
      <c r="E65" s="44" t="s">
        <v>65</v>
      </c>
      <c r="F65" s="43">
        <v>45147</v>
      </c>
      <c r="G65" s="44" t="s">
        <v>64</v>
      </c>
    </row>
    <row r="66" spans="1:7" x14ac:dyDescent="0.3">
      <c r="A66" s="43">
        <v>45119</v>
      </c>
      <c r="B66" s="44">
        <v>436</v>
      </c>
      <c r="C66" s="44" t="s">
        <v>513</v>
      </c>
      <c r="D66" s="44">
        <v>9600</v>
      </c>
      <c r="E66" s="44" t="s">
        <v>65</v>
      </c>
      <c r="F66" s="43">
        <v>45126</v>
      </c>
      <c r="G66" s="44" t="s">
        <v>64</v>
      </c>
    </row>
    <row r="67" spans="1:7" x14ac:dyDescent="0.3">
      <c r="A67" s="43">
        <v>45121</v>
      </c>
      <c r="B67" s="44" t="s">
        <v>505</v>
      </c>
      <c r="C67" s="44" t="s">
        <v>506</v>
      </c>
      <c r="D67" s="44">
        <v>3835</v>
      </c>
      <c r="E67" s="44" t="s">
        <v>65</v>
      </c>
      <c r="F67" s="43">
        <v>45121</v>
      </c>
      <c r="G67" s="44" t="s">
        <v>64</v>
      </c>
    </row>
    <row r="68" spans="1:7" x14ac:dyDescent="0.3">
      <c r="A68" s="43">
        <v>45121</v>
      </c>
      <c r="B68" s="44" t="s">
        <v>507</v>
      </c>
      <c r="C68" s="44" t="s">
        <v>441</v>
      </c>
      <c r="D68" s="44">
        <v>12685</v>
      </c>
      <c r="E68" s="44" t="s">
        <v>508</v>
      </c>
      <c r="F68" s="43">
        <v>45138</v>
      </c>
      <c r="G68" s="44" t="s">
        <v>64</v>
      </c>
    </row>
    <row r="69" spans="1:7" x14ac:dyDescent="0.3">
      <c r="A69" s="43">
        <v>45131</v>
      </c>
      <c r="B69" s="44">
        <v>476</v>
      </c>
      <c r="C69" s="44" t="s">
        <v>513</v>
      </c>
      <c r="D69" s="44">
        <v>4800</v>
      </c>
      <c r="E69" s="44" t="s">
        <v>352</v>
      </c>
      <c r="F69" s="43">
        <v>45131</v>
      </c>
      <c r="G69" s="44" t="s">
        <v>64</v>
      </c>
    </row>
    <row r="70" spans="1:7" x14ac:dyDescent="0.3">
      <c r="A70" s="43">
        <v>45131</v>
      </c>
      <c r="B70" s="44" t="s">
        <v>526</v>
      </c>
      <c r="C70" s="44" t="s">
        <v>283</v>
      </c>
      <c r="D70" s="44">
        <v>23842</v>
      </c>
      <c r="E70" s="44" t="s">
        <v>65</v>
      </c>
      <c r="F70" s="43">
        <v>45166</v>
      </c>
      <c r="G70" s="44" t="s">
        <v>64</v>
      </c>
    </row>
    <row r="71" spans="1:7" x14ac:dyDescent="0.3">
      <c r="A71" s="43">
        <v>45132</v>
      </c>
      <c r="B71" s="44" t="s">
        <v>523</v>
      </c>
      <c r="C71" s="44" t="s">
        <v>271</v>
      </c>
      <c r="D71" s="44">
        <v>1033</v>
      </c>
      <c r="E71" s="44" t="s">
        <v>65</v>
      </c>
      <c r="F71" s="43">
        <v>45133</v>
      </c>
      <c r="G71" s="44" t="s">
        <v>64</v>
      </c>
    </row>
    <row r="72" spans="1:7" x14ac:dyDescent="0.3">
      <c r="A72" s="142">
        <v>45133</v>
      </c>
      <c r="B72" s="143" t="s">
        <v>546</v>
      </c>
      <c r="C72" s="143" t="s">
        <v>547</v>
      </c>
      <c r="D72" s="143">
        <v>19529</v>
      </c>
      <c r="E72" s="143" t="s">
        <v>65</v>
      </c>
      <c r="F72" s="142">
        <v>45133</v>
      </c>
      <c r="G72" s="143" t="s">
        <v>64</v>
      </c>
    </row>
    <row r="73" spans="1:7" x14ac:dyDescent="0.3">
      <c r="A73" s="43">
        <v>45138</v>
      </c>
      <c r="B73" s="44"/>
      <c r="C73" s="44" t="s">
        <v>283</v>
      </c>
      <c r="D73" s="44">
        <v>50000</v>
      </c>
      <c r="E73" s="44" t="s">
        <v>65</v>
      </c>
      <c r="F73" s="43">
        <v>45138</v>
      </c>
      <c r="G73" s="44" t="s">
        <v>64</v>
      </c>
    </row>
    <row r="74" spans="1:7" x14ac:dyDescent="0.3">
      <c r="A74" s="43">
        <v>45138</v>
      </c>
      <c r="B74" s="44" t="s">
        <v>540</v>
      </c>
      <c r="C74" s="44" t="s">
        <v>283</v>
      </c>
      <c r="D74" s="44">
        <v>78175</v>
      </c>
      <c r="E74" s="44" t="s">
        <v>65</v>
      </c>
      <c r="F74" s="43">
        <v>45166</v>
      </c>
      <c r="G74" s="44" t="s">
        <v>64</v>
      </c>
    </row>
    <row r="75" spans="1:7" x14ac:dyDescent="0.3">
      <c r="A75" s="43">
        <v>45138</v>
      </c>
      <c r="B75" s="44" t="s">
        <v>549</v>
      </c>
      <c r="C75" s="44" t="s">
        <v>277</v>
      </c>
      <c r="D75" s="44">
        <v>99474</v>
      </c>
      <c r="E75" s="44" t="s">
        <v>65</v>
      </c>
      <c r="F75" s="43">
        <v>45241</v>
      </c>
      <c r="G75" s="44" t="s">
        <v>64</v>
      </c>
    </row>
    <row r="76" spans="1:7" x14ac:dyDescent="0.3">
      <c r="A76" s="43">
        <v>45139</v>
      </c>
      <c r="B76" s="44">
        <v>1370</v>
      </c>
      <c r="C76" s="44" t="s">
        <v>531</v>
      </c>
      <c r="D76" s="44">
        <v>2284.98</v>
      </c>
      <c r="E76" s="44" t="s">
        <v>263</v>
      </c>
      <c r="F76" s="43">
        <v>45139</v>
      </c>
      <c r="G76" s="44" t="s">
        <v>64</v>
      </c>
    </row>
    <row r="77" spans="1:7" x14ac:dyDescent="0.3">
      <c r="A77" s="43">
        <v>45139</v>
      </c>
      <c r="B77" s="44" t="s">
        <v>544</v>
      </c>
      <c r="C77" s="44" t="s">
        <v>310</v>
      </c>
      <c r="D77" s="44">
        <v>13254</v>
      </c>
      <c r="E77" s="44" t="s">
        <v>65</v>
      </c>
      <c r="F77" s="43">
        <v>45171</v>
      </c>
      <c r="G77" s="44" t="s">
        <v>64</v>
      </c>
    </row>
    <row r="78" spans="1:7" x14ac:dyDescent="0.3">
      <c r="A78" s="43">
        <v>45141</v>
      </c>
      <c r="B78" s="44" t="s">
        <v>553</v>
      </c>
      <c r="C78" s="44" t="s">
        <v>277</v>
      </c>
      <c r="D78" s="44">
        <v>5251</v>
      </c>
      <c r="E78" s="44" t="s">
        <v>65</v>
      </c>
      <c r="F78" s="43">
        <v>45241</v>
      </c>
      <c r="G78" s="44" t="s">
        <v>64</v>
      </c>
    </row>
    <row r="79" spans="1:7" x14ac:dyDescent="0.3">
      <c r="A79" s="43">
        <v>45143</v>
      </c>
      <c r="B79" s="44">
        <v>3544</v>
      </c>
      <c r="C79" s="44" t="s">
        <v>385</v>
      </c>
      <c r="D79" s="44">
        <v>2474.46</v>
      </c>
      <c r="E79" s="44" t="s">
        <v>65</v>
      </c>
      <c r="F79" s="43">
        <v>45159</v>
      </c>
      <c r="G79" s="44" t="s">
        <v>64</v>
      </c>
    </row>
    <row r="80" spans="1:7" x14ac:dyDescent="0.3">
      <c r="A80" s="43">
        <v>45146</v>
      </c>
      <c r="B80" s="44">
        <v>688</v>
      </c>
      <c r="C80" s="44" t="s">
        <v>434</v>
      </c>
      <c r="D80" s="44">
        <v>4801</v>
      </c>
      <c r="E80" s="44" t="s">
        <v>65</v>
      </c>
      <c r="F80" s="43">
        <v>45146</v>
      </c>
      <c r="G80" s="44" t="s">
        <v>64</v>
      </c>
    </row>
    <row r="81" spans="1:7" x14ac:dyDescent="0.3">
      <c r="A81" s="43">
        <v>45147</v>
      </c>
      <c r="B81" s="44"/>
      <c r="C81" s="44" t="s">
        <v>283</v>
      </c>
      <c r="D81" s="44">
        <v>100000</v>
      </c>
      <c r="E81" s="44" t="s">
        <v>65</v>
      </c>
      <c r="F81" s="43">
        <v>45147</v>
      </c>
      <c r="G81" s="44" t="s">
        <v>64</v>
      </c>
    </row>
    <row r="82" spans="1:7" x14ac:dyDescent="0.3">
      <c r="A82" s="43">
        <v>45148</v>
      </c>
      <c r="B82" s="44" t="s">
        <v>555</v>
      </c>
      <c r="C82" s="44" t="s">
        <v>310</v>
      </c>
      <c r="D82" s="44">
        <v>11597</v>
      </c>
      <c r="E82" s="44" t="s">
        <v>65</v>
      </c>
      <c r="F82" s="43">
        <v>45109</v>
      </c>
      <c r="G82" s="44" t="s">
        <v>64</v>
      </c>
    </row>
    <row r="83" spans="1:7" x14ac:dyDescent="0.3">
      <c r="A83" s="43">
        <v>45152</v>
      </c>
      <c r="B83" s="44" t="s">
        <v>554</v>
      </c>
      <c r="C83" s="44" t="s">
        <v>283</v>
      </c>
      <c r="D83" s="44">
        <v>52982</v>
      </c>
      <c r="E83" s="44" t="s">
        <v>65</v>
      </c>
      <c r="F83" s="43">
        <v>45194</v>
      </c>
      <c r="G83" s="44" t="s">
        <v>64</v>
      </c>
    </row>
    <row r="84" spans="1:7" x14ac:dyDescent="0.3">
      <c r="A84" s="43">
        <v>45159</v>
      </c>
      <c r="B84" s="44" t="s">
        <v>565</v>
      </c>
      <c r="C84" s="44" t="s">
        <v>283</v>
      </c>
      <c r="D84" s="44">
        <v>22184</v>
      </c>
      <c r="E84" s="44" t="s">
        <v>65</v>
      </c>
      <c r="F84" s="43">
        <v>45194</v>
      </c>
      <c r="G84" s="44" t="s">
        <v>64</v>
      </c>
    </row>
    <row r="85" spans="1:7" x14ac:dyDescent="0.3">
      <c r="A85" s="43">
        <v>45166</v>
      </c>
      <c r="B85" s="44"/>
      <c r="C85" s="44" t="s">
        <v>283</v>
      </c>
      <c r="D85" s="44">
        <v>10000</v>
      </c>
      <c r="E85" s="44" t="s">
        <v>65</v>
      </c>
      <c r="F85" s="43">
        <v>45166</v>
      </c>
      <c r="G85" s="44" t="s">
        <v>64</v>
      </c>
    </row>
    <row r="86" spans="1:7" x14ac:dyDescent="0.3">
      <c r="A86" s="43">
        <v>45167</v>
      </c>
      <c r="B86" s="44"/>
      <c r="C86" s="44" t="s">
        <v>246</v>
      </c>
      <c r="D86" s="44">
        <v>414180</v>
      </c>
      <c r="E86" s="44" t="s">
        <v>567</v>
      </c>
      <c r="F86" s="43">
        <v>45167</v>
      </c>
      <c r="G86" s="44" t="s">
        <v>64</v>
      </c>
    </row>
    <row r="87" spans="1:7" x14ac:dyDescent="0.3">
      <c r="A87" s="43">
        <v>45173</v>
      </c>
      <c r="B87" s="44" t="s">
        <v>576</v>
      </c>
      <c r="C87" s="44" t="s">
        <v>430</v>
      </c>
      <c r="D87" s="44">
        <v>7198</v>
      </c>
      <c r="E87" s="44" t="s">
        <v>65</v>
      </c>
      <c r="F87" s="43">
        <v>45195</v>
      </c>
      <c r="G87" s="44" t="s">
        <v>64</v>
      </c>
    </row>
    <row r="88" spans="1:7" x14ac:dyDescent="0.3">
      <c r="A88" s="43">
        <v>45174</v>
      </c>
      <c r="B88" s="44" t="s">
        <v>572</v>
      </c>
      <c r="C88" s="44" t="s">
        <v>356</v>
      </c>
      <c r="D88" s="44">
        <v>4448</v>
      </c>
      <c r="E88" s="44" t="s">
        <v>571</v>
      </c>
      <c r="F88" s="43">
        <v>45174</v>
      </c>
      <c r="G88" s="44" t="s">
        <v>64</v>
      </c>
    </row>
    <row r="89" spans="1:7" x14ac:dyDescent="0.3">
      <c r="A89" s="43">
        <v>45180</v>
      </c>
      <c r="B89" s="44" t="s">
        <v>607</v>
      </c>
      <c r="C89" s="44" t="s">
        <v>283</v>
      </c>
      <c r="D89" s="44">
        <v>33040</v>
      </c>
      <c r="E89" s="44" t="s">
        <v>65</v>
      </c>
      <c r="F89" s="43">
        <v>45241</v>
      </c>
      <c r="G89" s="44" t="s">
        <v>64</v>
      </c>
    </row>
    <row r="90" spans="1:7" x14ac:dyDescent="0.3">
      <c r="A90" s="43">
        <v>45180</v>
      </c>
      <c r="B90" s="44" t="s">
        <v>584</v>
      </c>
      <c r="C90" s="44" t="s">
        <v>585</v>
      </c>
      <c r="D90" s="44">
        <v>70180</v>
      </c>
      <c r="E90" s="44" t="s">
        <v>65</v>
      </c>
      <c r="F90" s="43">
        <v>45194</v>
      </c>
      <c r="G90" s="44" t="s">
        <v>64</v>
      </c>
    </row>
    <row r="91" spans="1:7" x14ac:dyDescent="0.3">
      <c r="A91" s="43">
        <v>45181</v>
      </c>
      <c r="B91" s="44" t="s">
        <v>590</v>
      </c>
      <c r="C91" s="44" t="s">
        <v>589</v>
      </c>
      <c r="D91" s="44">
        <v>56640</v>
      </c>
      <c r="E91" s="44" t="s">
        <v>65</v>
      </c>
      <c r="F91" s="43">
        <v>45180</v>
      </c>
      <c r="G91" s="44" t="s">
        <v>64</v>
      </c>
    </row>
    <row r="92" spans="1:7" x14ac:dyDescent="0.3">
      <c r="A92" s="43">
        <v>45182</v>
      </c>
      <c r="B92" s="44">
        <v>270</v>
      </c>
      <c r="C92" s="44" t="s">
        <v>596</v>
      </c>
      <c r="D92" s="44">
        <v>43300</v>
      </c>
      <c r="E92" s="44" t="s">
        <v>597</v>
      </c>
      <c r="F92" s="43">
        <v>45182</v>
      </c>
      <c r="G92" s="44" t="s">
        <v>64</v>
      </c>
    </row>
    <row r="93" spans="1:7" x14ac:dyDescent="0.3">
      <c r="A93" s="43">
        <v>45184</v>
      </c>
      <c r="B93" s="44" t="s">
        <v>598</v>
      </c>
      <c r="C93" s="44" t="s">
        <v>283</v>
      </c>
      <c r="D93" s="44">
        <v>26491</v>
      </c>
      <c r="E93" s="44" t="s">
        <v>65</v>
      </c>
      <c r="F93" s="43">
        <v>45241</v>
      </c>
      <c r="G93" s="44" t="s">
        <v>64</v>
      </c>
    </row>
    <row r="94" spans="1:7" x14ac:dyDescent="0.3">
      <c r="A94" s="41">
        <v>45185</v>
      </c>
      <c r="B94" s="15" t="s">
        <v>603</v>
      </c>
      <c r="C94" s="15" t="s">
        <v>271</v>
      </c>
      <c r="D94" s="15">
        <v>1432</v>
      </c>
    </row>
    <row r="95" spans="1:7" x14ac:dyDescent="0.3">
      <c r="A95" s="43">
        <v>45194</v>
      </c>
      <c r="B95" s="44"/>
      <c r="C95" s="44" t="s">
        <v>283</v>
      </c>
      <c r="D95" s="44">
        <v>87778</v>
      </c>
      <c r="E95" s="44" t="s">
        <v>65</v>
      </c>
      <c r="F95" s="43">
        <v>45194</v>
      </c>
      <c r="G95" s="44" t="s">
        <v>64</v>
      </c>
    </row>
    <row r="96" spans="1:7" x14ac:dyDescent="0.3">
      <c r="A96" s="43">
        <v>45194</v>
      </c>
      <c r="B96" s="44">
        <v>915</v>
      </c>
      <c r="C96" s="44" t="s">
        <v>434</v>
      </c>
      <c r="D96" s="44">
        <v>5600</v>
      </c>
      <c r="E96" s="44" t="s">
        <v>65</v>
      </c>
      <c r="F96" s="43">
        <v>45194</v>
      </c>
      <c r="G96" s="44" t="s">
        <v>64</v>
      </c>
    </row>
    <row r="97" spans="1:7" x14ac:dyDescent="0.3">
      <c r="A97" s="43">
        <v>45195</v>
      </c>
      <c r="B97" s="44" t="s">
        <v>611</v>
      </c>
      <c r="C97" s="44" t="s">
        <v>589</v>
      </c>
      <c r="D97" s="44">
        <v>28470</v>
      </c>
      <c r="E97" s="44" t="s">
        <v>65</v>
      </c>
      <c r="F97" s="43">
        <v>45195</v>
      </c>
      <c r="G97" s="44" t="s">
        <v>64</v>
      </c>
    </row>
    <row r="98" spans="1:7" ht="28.8" x14ac:dyDescent="0.3">
      <c r="A98" s="43">
        <v>45197</v>
      </c>
      <c r="B98" s="44" t="s">
        <v>631</v>
      </c>
      <c r="C98" s="44" t="s">
        <v>632</v>
      </c>
      <c r="D98" s="44">
        <v>183372</v>
      </c>
      <c r="E98" s="44" t="s">
        <v>65</v>
      </c>
      <c r="F98" s="43">
        <v>45197</v>
      </c>
      <c r="G98" s="44" t="s">
        <v>64</v>
      </c>
    </row>
    <row r="99" spans="1:7" x14ac:dyDescent="0.3">
      <c r="A99" s="43">
        <v>45197</v>
      </c>
      <c r="B99" s="44" t="s">
        <v>617</v>
      </c>
      <c r="C99" s="44" t="s">
        <v>618</v>
      </c>
      <c r="D99" s="44">
        <v>861</v>
      </c>
      <c r="E99" s="44" t="s">
        <v>619</v>
      </c>
      <c r="F99" s="43">
        <v>45197</v>
      </c>
      <c r="G99" s="44" t="s">
        <v>64</v>
      </c>
    </row>
    <row r="100" spans="1:7" x14ac:dyDescent="0.3">
      <c r="A100" s="43">
        <v>45197</v>
      </c>
      <c r="B100" s="44" t="s">
        <v>616</v>
      </c>
      <c r="C100" s="44" t="s">
        <v>283</v>
      </c>
      <c r="D100" s="44">
        <v>26491</v>
      </c>
      <c r="E100" s="44" t="s">
        <v>65</v>
      </c>
      <c r="F100" s="43">
        <v>45241</v>
      </c>
      <c r="G100" s="44" t="s">
        <v>64</v>
      </c>
    </row>
    <row r="101" spans="1:7" x14ac:dyDescent="0.3">
      <c r="A101" s="43">
        <v>45198</v>
      </c>
      <c r="B101" s="44" t="s">
        <v>625</v>
      </c>
      <c r="C101" s="44" t="s">
        <v>624</v>
      </c>
      <c r="D101" s="44">
        <v>4248</v>
      </c>
      <c r="E101" s="44" t="s">
        <v>352</v>
      </c>
      <c r="F101" s="43">
        <v>45198</v>
      </c>
      <c r="G101" s="44" t="s">
        <v>64</v>
      </c>
    </row>
    <row r="102" spans="1:7" x14ac:dyDescent="0.3">
      <c r="A102" s="43">
        <v>45198</v>
      </c>
      <c r="B102" s="44" t="s">
        <v>621</v>
      </c>
      <c r="C102" s="44" t="s">
        <v>589</v>
      </c>
      <c r="D102" s="44">
        <v>2940</v>
      </c>
      <c r="E102" s="44" t="s">
        <v>65</v>
      </c>
      <c r="F102" s="43">
        <v>45197</v>
      </c>
      <c r="G102" s="44" t="s">
        <v>64</v>
      </c>
    </row>
    <row r="103" spans="1:7" x14ac:dyDescent="0.3">
      <c r="A103" s="43">
        <v>45199</v>
      </c>
      <c r="B103" s="44" t="s">
        <v>630</v>
      </c>
      <c r="C103" s="44" t="s">
        <v>585</v>
      </c>
      <c r="D103" s="44">
        <v>6080</v>
      </c>
      <c r="E103" s="44" t="s">
        <v>65</v>
      </c>
      <c r="F103" s="43">
        <v>45220</v>
      </c>
      <c r="G103" s="44" t="s">
        <v>64</v>
      </c>
    </row>
    <row r="104" spans="1:7" x14ac:dyDescent="0.3">
      <c r="A104" s="43">
        <v>45203</v>
      </c>
      <c r="B104" s="44" t="s">
        <v>636</v>
      </c>
      <c r="C104" s="44" t="s">
        <v>262</v>
      </c>
      <c r="D104" s="44">
        <v>728</v>
      </c>
      <c r="E104" s="44" t="s">
        <v>352</v>
      </c>
      <c r="F104" s="43">
        <v>45203</v>
      </c>
      <c r="G104" s="44" t="s">
        <v>64</v>
      </c>
    </row>
    <row r="105" spans="1:7" x14ac:dyDescent="0.3">
      <c r="A105" s="43">
        <v>45203</v>
      </c>
      <c r="B105" s="44" t="s">
        <v>637</v>
      </c>
      <c r="C105" s="44" t="s">
        <v>618</v>
      </c>
      <c r="D105" s="44">
        <v>590</v>
      </c>
      <c r="E105" s="44" t="s">
        <v>352</v>
      </c>
      <c r="F105" s="43">
        <v>45203</v>
      </c>
      <c r="G105" s="44" t="s">
        <v>64</v>
      </c>
    </row>
    <row r="106" spans="1:7" x14ac:dyDescent="0.3">
      <c r="A106" s="41">
        <v>45216</v>
      </c>
      <c r="B106" s="15" t="s">
        <v>661</v>
      </c>
      <c r="C106" s="15" t="s">
        <v>430</v>
      </c>
      <c r="D106" s="15">
        <v>1145</v>
      </c>
    </row>
    <row r="107" spans="1:7" x14ac:dyDescent="0.3">
      <c r="A107" s="43">
        <v>45218</v>
      </c>
      <c r="B107" s="44" t="s">
        <v>665</v>
      </c>
      <c r="C107" s="44" t="s">
        <v>356</v>
      </c>
      <c r="D107" s="44">
        <v>413</v>
      </c>
      <c r="E107" s="44" t="s">
        <v>65</v>
      </c>
      <c r="F107" s="43">
        <v>45220</v>
      </c>
      <c r="G107" s="44" t="s">
        <v>64</v>
      </c>
    </row>
    <row r="108" spans="1:7" x14ac:dyDescent="0.3">
      <c r="A108" s="43">
        <v>45220</v>
      </c>
      <c r="B108" s="44">
        <v>2110761990</v>
      </c>
      <c r="C108" s="44" t="s">
        <v>388</v>
      </c>
      <c r="D108" s="44">
        <v>87058.6</v>
      </c>
      <c r="E108" s="44" t="s">
        <v>65</v>
      </c>
      <c r="F108" s="43">
        <v>45117</v>
      </c>
      <c r="G108" s="44" t="s">
        <v>64</v>
      </c>
    </row>
    <row r="109" spans="1:7" x14ac:dyDescent="0.3">
      <c r="A109" s="41">
        <v>45224</v>
      </c>
      <c r="B109" s="15" t="s">
        <v>670</v>
      </c>
      <c r="C109" s="15" t="s">
        <v>277</v>
      </c>
      <c r="D109" s="15">
        <v>52510</v>
      </c>
    </row>
    <row r="110" spans="1:7" x14ac:dyDescent="0.3">
      <c r="A110" s="41">
        <v>45226</v>
      </c>
      <c r="B110" s="15" t="s">
        <v>673</v>
      </c>
      <c r="C110" s="15" t="s">
        <v>277</v>
      </c>
      <c r="D110" s="15">
        <v>25960</v>
      </c>
    </row>
    <row r="111" spans="1:7" x14ac:dyDescent="0.3">
      <c r="A111" s="41">
        <v>45230</v>
      </c>
      <c r="B111" s="15" t="s">
        <v>674</v>
      </c>
      <c r="C111" s="15" t="s">
        <v>283</v>
      </c>
      <c r="D111" s="15">
        <v>82748</v>
      </c>
    </row>
    <row r="112" spans="1:7" x14ac:dyDescent="0.3">
      <c r="A112" s="41">
        <v>45232</v>
      </c>
      <c r="B112" s="40" t="s">
        <v>681</v>
      </c>
      <c r="C112" s="40" t="s">
        <v>283</v>
      </c>
      <c r="D112" s="40">
        <v>50917</v>
      </c>
      <c r="E112" s="40"/>
      <c r="F112" s="40"/>
      <c r="G112" s="40"/>
    </row>
    <row r="113" spans="1:7" x14ac:dyDescent="0.3">
      <c r="A113" s="41">
        <v>45233</v>
      </c>
      <c r="B113" s="15" t="s">
        <v>676</v>
      </c>
      <c r="C113" s="15" t="s">
        <v>677</v>
      </c>
      <c r="D113" s="15">
        <v>4130</v>
      </c>
    </row>
    <row r="114" spans="1:7" x14ac:dyDescent="0.3">
      <c r="A114" s="41">
        <v>45234</v>
      </c>
      <c r="B114" s="15" t="s">
        <v>684</v>
      </c>
      <c r="C114" s="15" t="s">
        <v>585</v>
      </c>
      <c r="D114" s="15">
        <v>14313</v>
      </c>
    </row>
    <row r="115" spans="1:7" x14ac:dyDescent="0.3">
      <c r="A115" s="41">
        <v>45237</v>
      </c>
      <c r="B115" s="15" t="s">
        <v>685</v>
      </c>
      <c r="C115" s="15" t="s">
        <v>283</v>
      </c>
      <c r="D115" s="15">
        <v>128349</v>
      </c>
    </row>
    <row r="116" spans="1:7" x14ac:dyDescent="0.3">
      <c r="A116" s="43">
        <v>45239</v>
      </c>
      <c r="B116" s="44" t="s">
        <v>686</v>
      </c>
      <c r="C116" s="44" t="s">
        <v>687</v>
      </c>
      <c r="D116" s="44">
        <v>21384</v>
      </c>
      <c r="E116" s="44" t="s">
        <v>65</v>
      </c>
      <c r="F116" s="43">
        <v>45245</v>
      </c>
      <c r="G116" s="44" t="s">
        <v>64</v>
      </c>
    </row>
    <row r="117" spans="1:7" x14ac:dyDescent="0.3">
      <c r="A117" s="43">
        <v>45241</v>
      </c>
      <c r="B117" s="44"/>
      <c r="C117" s="44" t="s">
        <v>283</v>
      </c>
      <c r="D117" s="44">
        <v>86022</v>
      </c>
      <c r="E117" s="44" t="s">
        <v>65</v>
      </c>
      <c r="F117" s="43">
        <v>45241</v>
      </c>
      <c r="G117" s="44" t="s">
        <v>64</v>
      </c>
    </row>
    <row r="118" spans="1:7" x14ac:dyDescent="0.3">
      <c r="A118" s="43">
        <v>45241</v>
      </c>
      <c r="B118" s="44" t="s">
        <v>691</v>
      </c>
      <c r="C118" s="44" t="s">
        <v>692</v>
      </c>
      <c r="D118" s="44">
        <v>425</v>
      </c>
      <c r="E118" s="44" t="s">
        <v>352</v>
      </c>
      <c r="F118" s="43">
        <v>45241</v>
      </c>
      <c r="G118" s="44" t="s">
        <v>64</v>
      </c>
    </row>
    <row r="119" spans="1:7" x14ac:dyDescent="0.3">
      <c r="A119" s="43">
        <v>45241</v>
      </c>
      <c r="B119" s="44"/>
      <c r="C119" s="44" t="s">
        <v>277</v>
      </c>
      <c r="D119" s="44">
        <v>104725</v>
      </c>
      <c r="E119" s="44" t="s">
        <v>65</v>
      </c>
      <c r="F119" s="43">
        <v>45241</v>
      </c>
      <c r="G119" s="44" t="s">
        <v>64</v>
      </c>
    </row>
    <row r="120" spans="1:7" x14ac:dyDescent="0.3">
      <c r="A120" s="43">
        <v>45243</v>
      </c>
      <c r="B120" s="44"/>
      <c r="C120" s="44" t="s">
        <v>706</v>
      </c>
      <c r="D120" s="44">
        <v>5000</v>
      </c>
      <c r="E120" s="44" t="s">
        <v>65</v>
      </c>
      <c r="F120" s="43">
        <v>45243</v>
      </c>
      <c r="G120" s="44" t="s">
        <v>64</v>
      </c>
    </row>
    <row r="121" spans="1:7" x14ac:dyDescent="0.3">
      <c r="A121" s="41">
        <v>45244</v>
      </c>
      <c r="B121" s="15">
        <v>1164</v>
      </c>
      <c r="C121" s="15" t="s">
        <v>434</v>
      </c>
      <c r="D121" s="15">
        <v>60441</v>
      </c>
      <c r="E121" s="15" t="s">
        <v>707</v>
      </c>
      <c r="F121" s="41">
        <v>45274</v>
      </c>
      <c r="G121" s="15" t="s">
        <v>64</v>
      </c>
    </row>
    <row r="122" spans="1:7" x14ac:dyDescent="0.3">
      <c r="A122" s="43">
        <v>45244</v>
      </c>
      <c r="B122" s="44" t="s">
        <v>709</v>
      </c>
      <c r="C122" s="44" t="s">
        <v>262</v>
      </c>
      <c r="D122" s="44">
        <v>60</v>
      </c>
      <c r="E122" s="44" t="s">
        <v>352</v>
      </c>
      <c r="F122" s="43">
        <v>45244</v>
      </c>
      <c r="G122" s="44" t="s">
        <v>64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175" t="s">
        <v>11</v>
      </c>
      <c r="C2" s="176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pane ySplit="1" topLeftCell="A38" activePane="bottomLeft" state="frozen"/>
      <selection pane="bottomLeft" activeCell="B51" sqref="B51"/>
    </sheetView>
  </sheetViews>
  <sheetFormatPr defaultColWidth="9.109375" defaultRowHeight="13.8" x14ac:dyDescent="0.25"/>
  <cols>
    <col min="1" max="1" width="13.88671875" style="30" customWidth="1"/>
    <col min="2" max="2" width="23.5546875" style="30" customWidth="1"/>
    <col min="3" max="3" width="85.77734375" style="30" customWidth="1"/>
    <col min="4" max="4" width="14.33203125" style="30" customWidth="1"/>
    <col min="5" max="5" width="27.6640625" style="30" customWidth="1"/>
    <col min="6" max="6" width="26.5546875" style="30" customWidth="1"/>
    <col min="7" max="7" width="16.109375" style="30" customWidth="1"/>
    <col min="8" max="8" width="10.5546875" style="30" bestFit="1" customWidth="1"/>
    <col min="9" max="9" width="9.109375" style="37"/>
    <col min="10" max="16384" width="9.109375" style="29"/>
  </cols>
  <sheetData>
    <row r="1" spans="1:9" s="28" customFormat="1" ht="42" x14ac:dyDescent="0.4">
      <c r="A1" s="26" t="s">
        <v>5</v>
      </c>
      <c r="B1" s="26" t="s">
        <v>4</v>
      </c>
      <c r="C1" s="26" t="s">
        <v>10</v>
      </c>
      <c r="D1" s="26" t="s">
        <v>7</v>
      </c>
      <c r="E1" s="26" t="s">
        <v>8</v>
      </c>
      <c r="F1" s="26" t="s">
        <v>9</v>
      </c>
      <c r="G1" s="27" t="s">
        <v>12</v>
      </c>
      <c r="H1" s="27" t="s">
        <v>13</v>
      </c>
    </row>
    <row r="2" spans="1:9" s="32" customFormat="1" x14ac:dyDescent="0.25">
      <c r="A2" s="42">
        <v>44841</v>
      </c>
      <c r="B2" s="31" t="s">
        <v>234</v>
      </c>
      <c r="C2" s="46" t="s">
        <v>235</v>
      </c>
      <c r="D2" s="31">
        <v>64917.7</v>
      </c>
      <c r="E2" s="31" t="s">
        <v>236</v>
      </c>
      <c r="F2" s="42">
        <v>44779</v>
      </c>
      <c r="G2" s="31" t="s">
        <v>66</v>
      </c>
      <c r="H2" s="31"/>
      <c r="I2" s="36"/>
    </row>
    <row r="3" spans="1:9" s="32" customFormat="1" x14ac:dyDescent="0.25">
      <c r="A3" s="42">
        <v>44876</v>
      </c>
      <c r="B3" s="31" t="s">
        <v>237</v>
      </c>
      <c r="C3" s="31" t="s">
        <v>238</v>
      </c>
      <c r="D3" s="31">
        <v>2689515</v>
      </c>
      <c r="E3" s="31"/>
      <c r="F3" s="42"/>
      <c r="G3" s="31"/>
      <c r="H3" s="31"/>
      <c r="I3" s="36"/>
    </row>
    <row r="4" spans="1:9" s="32" customFormat="1" x14ac:dyDescent="0.25">
      <c r="A4" s="42">
        <v>44932</v>
      </c>
      <c r="B4" s="31" t="s">
        <v>243</v>
      </c>
      <c r="C4" s="31" t="s">
        <v>63</v>
      </c>
      <c r="D4" s="31">
        <v>1062</v>
      </c>
      <c r="E4" s="31"/>
      <c r="F4" s="31"/>
      <c r="G4" s="31"/>
      <c r="H4" s="31"/>
      <c r="I4" s="36"/>
    </row>
    <row r="5" spans="1:9" x14ac:dyDescent="0.25">
      <c r="A5" s="45">
        <v>44965</v>
      </c>
      <c r="B5" s="30" t="s">
        <v>245</v>
      </c>
      <c r="C5" s="30" t="s">
        <v>242</v>
      </c>
      <c r="D5" s="30">
        <v>8496</v>
      </c>
    </row>
    <row r="6" spans="1:9" x14ac:dyDescent="0.25">
      <c r="A6" s="45">
        <v>44989</v>
      </c>
      <c r="B6" s="30" t="s">
        <v>248</v>
      </c>
      <c r="C6" s="30" t="s">
        <v>63</v>
      </c>
      <c r="D6" s="30">
        <v>62606.080000000002</v>
      </c>
    </row>
    <row r="7" spans="1:9" x14ac:dyDescent="0.25">
      <c r="A7" s="45">
        <v>44991</v>
      </c>
      <c r="B7" s="30" t="s">
        <v>247</v>
      </c>
      <c r="C7" s="30" t="s">
        <v>249</v>
      </c>
      <c r="D7" s="30">
        <v>2021558.3</v>
      </c>
      <c r="E7" s="30">
        <f>175496+500000+800000</f>
        <v>1475496</v>
      </c>
      <c r="F7" s="30">
        <f>D7-E7</f>
        <v>546062.30000000005</v>
      </c>
    </row>
    <row r="8" spans="1:9" x14ac:dyDescent="0.25">
      <c r="A8" s="45">
        <v>44998</v>
      </c>
      <c r="B8" s="30" t="s">
        <v>250</v>
      </c>
      <c r="C8" s="30" t="s">
        <v>63</v>
      </c>
      <c r="D8" s="30">
        <v>15389.56</v>
      </c>
    </row>
    <row r="9" spans="1:9" x14ac:dyDescent="0.25">
      <c r="A9" s="71">
        <v>45020</v>
      </c>
      <c r="B9" s="72" t="s">
        <v>257</v>
      </c>
      <c r="C9" s="72" t="s">
        <v>63</v>
      </c>
      <c r="D9" s="72">
        <v>107945.2</v>
      </c>
      <c r="E9" s="72" t="s">
        <v>314</v>
      </c>
      <c r="F9" s="71">
        <v>45041</v>
      </c>
      <c r="G9" s="72" t="s">
        <v>66</v>
      </c>
      <c r="H9" s="72"/>
      <c r="I9" s="73"/>
    </row>
    <row r="10" spans="1:9" x14ac:dyDescent="0.25">
      <c r="A10" s="71">
        <v>45020</v>
      </c>
      <c r="B10" s="72" t="s">
        <v>258</v>
      </c>
      <c r="C10" s="72" t="s">
        <v>63</v>
      </c>
      <c r="D10" s="72">
        <v>290498.3</v>
      </c>
      <c r="E10" s="72" t="s">
        <v>314</v>
      </c>
      <c r="F10" s="71">
        <v>45041</v>
      </c>
      <c r="G10" s="72" t="s">
        <v>66</v>
      </c>
      <c r="H10" s="72"/>
      <c r="I10" s="73"/>
    </row>
    <row r="11" spans="1:9" x14ac:dyDescent="0.25">
      <c r="A11" s="71">
        <v>45033</v>
      </c>
      <c r="B11" s="72" t="s">
        <v>279</v>
      </c>
      <c r="C11" s="72" t="s">
        <v>63</v>
      </c>
      <c r="D11" s="72">
        <v>5701</v>
      </c>
      <c r="E11" s="72" t="s">
        <v>314</v>
      </c>
      <c r="F11" s="71">
        <v>45041</v>
      </c>
      <c r="G11" s="72" t="s">
        <v>66</v>
      </c>
      <c r="H11" s="72"/>
      <c r="I11" s="73"/>
    </row>
    <row r="12" spans="1:9" x14ac:dyDescent="0.25">
      <c r="A12" s="71">
        <v>45033</v>
      </c>
      <c r="B12" s="72" t="s">
        <v>280</v>
      </c>
      <c r="C12" s="72" t="s">
        <v>63</v>
      </c>
      <c r="D12" s="72">
        <v>294234.2</v>
      </c>
      <c r="E12" s="72" t="s">
        <v>314</v>
      </c>
      <c r="F12" s="71">
        <v>45041</v>
      </c>
      <c r="G12" s="72" t="s">
        <v>66</v>
      </c>
      <c r="H12" s="72"/>
      <c r="I12" s="73"/>
    </row>
    <row r="13" spans="1:9" x14ac:dyDescent="0.25">
      <c r="A13" s="71">
        <v>45033</v>
      </c>
      <c r="B13" s="72" t="s">
        <v>281</v>
      </c>
      <c r="C13" s="72" t="s">
        <v>63</v>
      </c>
      <c r="D13" s="72">
        <v>156727.6</v>
      </c>
      <c r="E13" s="72" t="s">
        <v>314</v>
      </c>
      <c r="F13" s="71">
        <v>45041</v>
      </c>
      <c r="G13" s="72" t="s">
        <v>66</v>
      </c>
      <c r="H13" s="72"/>
      <c r="I13" s="73"/>
    </row>
    <row r="14" spans="1:9" x14ac:dyDescent="0.25">
      <c r="A14" s="71">
        <v>45038</v>
      </c>
      <c r="B14" s="72" t="s">
        <v>316</v>
      </c>
      <c r="C14" s="72" t="s">
        <v>63</v>
      </c>
      <c r="D14" s="72">
        <v>151972</v>
      </c>
      <c r="E14" s="72" t="s">
        <v>314</v>
      </c>
      <c r="F14" s="71">
        <v>45057</v>
      </c>
      <c r="G14" s="72" t="s">
        <v>66</v>
      </c>
      <c r="H14" s="72"/>
      <c r="I14" s="73"/>
    </row>
    <row r="15" spans="1:9" x14ac:dyDescent="0.25">
      <c r="A15" s="71">
        <v>45043</v>
      </c>
      <c r="B15" s="72" t="s">
        <v>317</v>
      </c>
      <c r="C15" s="72" t="s">
        <v>63</v>
      </c>
      <c r="D15" s="72">
        <v>232374</v>
      </c>
      <c r="E15" s="72" t="s">
        <v>314</v>
      </c>
      <c r="F15" s="71">
        <v>45057</v>
      </c>
      <c r="G15" s="72" t="s">
        <v>66</v>
      </c>
      <c r="H15" s="72"/>
      <c r="I15" s="73"/>
    </row>
    <row r="16" spans="1:9" x14ac:dyDescent="0.25">
      <c r="A16" s="71">
        <v>45051</v>
      </c>
      <c r="B16" s="72" t="s">
        <v>333</v>
      </c>
      <c r="C16" s="72" t="s">
        <v>63</v>
      </c>
      <c r="D16" s="72">
        <v>223118</v>
      </c>
      <c r="E16" s="72" t="s">
        <v>314</v>
      </c>
      <c r="F16" s="71">
        <v>45110</v>
      </c>
      <c r="G16" s="72" t="s">
        <v>66</v>
      </c>
      <c r="H16" s="72"/>
      <c r="I16" s="73"/>
    </row>
    <row r="17" spans="1:9" x14ac:dyDescent="0.25">
      <c r="A17" s="71">
        <v>45051</v>
      </c>
      <c r="B17" s="72" t="s">
        <v>334</v>
      </c>
      <c r="C17" s="72" t="s">
        <v>63</v>
      </c>
      <c r="D17" s="72">
        <v>147382</v>
      </c>
      <c r="E17" s="72" t="s">
        <v>65</v>
      </c>
      <c r="F17" s="71">
        <v>45068</v>
      </c>
      <c r="G17" s="72" t="s">
        <v>66</v>
      </c>
      <c r="H17" s="72"/>
      <c r="I17" s="73"/>
    </row>
    <row r="18" spans="1:9" x14ac:dyDescent="0.25">
      <c r="A18" s="71">
        <v>45051</v>
      </c>
      <c r="B18" s="72" t="s">
        <v>335</v>
      </c>
      <c r="C18" s="72" t="s">
        <v>63</v>
      </c>
      <c r="D18" s="72">
        <v>6624.5</v>
      </c>
      <c r="E18" s="72" t="s">
        <v>65</v>
      </c>
      <c r="F18" s="71">
        <v>45088</v>
      </c>
      <c r="G18" s="72" t="s">
        <v>66</v>
      </c>
      <c r="H18" s="72"/>
      <c r="I18" s="73"/>
    </row>
    <row r="19" spans="1:9" x14ac:dyDescent="0.25">
      <c r="A19" s="71">
        <v>45058</v>
      </c>
      <c r="B19" s="72" t="s">
        <v>358</v>
      </c>
      <c r="C19" s="72" t="s">
        <v>63</v>
      </c>
      <c r="D19" s="72">
        <v>48630.2</v>
      </c>
      <c r="E19" s="72" t="s">
        <v>65</v>
      </c>
      <c r="F19" s="71">
        <v>45088</v>
      </c>
      <c r="G19" s="72" t="s">
        <v>66</v>
      </c>
      <c r="H19" s="72"/>
      <c r="I19" s="73"/>
    </row>
    <row r="20" spans="1:9" x14ac:dyDescent="0.25">
      <c r="A20" s="71">
        <v>45058</v>
      </c>
      <c r="B20" s="72" t="s">
        <v>359</v>
      </c>
      <c r="C20" s="72" t="s">
        <v>63</v>
      </c>
      <c r="D20" s="72">
        <v>28320</v>
      </c>
      <c r="E20" s="72" t="s">
        <v>65</v>
      </c>
      <c r="F20" s="71">
        <v>45088</v>
      </c>
      <c r="G20" s="72" t="s">
        <v>66</v>
      </c>
      <c r="H20" s="72"/>
      <c r="I20" s="73"/>
    </row>
    <row r="21" spans="1:9" x14ac:dyDescent="0.25">
      <c r="A21" s="71">
        <v>45063</v>
      </c>
      <c r="B21" s="72" t="s">
        <v>381</v>
      </c>
      <c r="C21" s="72" t="s">
        <v>63</v>
      </c>
      <c r="D21" s="72">
        <v>369945</v>
      </c>
      <c r="E21" s="72" t="s">
        <v>65</v>
      </c>
      <c r="F21" s="71">
        <v>45184</v>
      </c>
      <c r="G21" s="72" t="s">
        <v>66</v>
      </c>
      <c r="H21" s="72"/>
      <c r="I21" s="73"/>
    </row>
    <row r="22" spans="1:9" x14ac:dyDescent="0.25">
      <c r="A22" s="71">
        <v>45063</v>
      </c>
      <c r="B22" s="72" t="s">
        <v>382</v>
      </c>
      <c r="C22" s="72" t="s">
        <v>63</v>
      </c>
      <c r="D22" s="72">
        <v>86671</v>
      </c>
      <c r="E22" s="72" t="s">
        <v>65</v>
      </c>
      <c r="F22" s="71">
        <v>45088</v>
      </c>
      <c r="G22" s="72" t="s">
        <v>66</v>
      </c>
      <c r="H22" s="72"/>
      <c r="I22" s="73"/>
    </row>
    <row r="23" spans="1:9" x14ac:dyDescent="0.25">
      <c r="A23" s="71">
        <v>45070</v>
      </c>
      <c r="B23" s="72" t="s">
        <v>392</v>
      </c>
      <c r="C23" s="72" t="s">
        <v>63</v>
      </c>
      <c r="D23" s="72">
        <v>861388.2</v>
      </c>
      <c r="E23" s="72" t="s">
        <v>65</v>
      </c>
      <c r="F23" s="71">
        <v>45110</v>
      </c>
      <c r="G23" s="72" t="s">
        <v>66</v>
      </c>
      <c r="H23" s="72"/>
      <c r="I23" s="73"/>
    </row>
    <row r="24" spans="1:9" x14ac:dyDescent="0.25">
      <c r="A24" s="71">
        <v>45070</v>
      </c>
      <c r="B24" s="72" t="s">
        <v>393</v>
      </c>
      <c r="C24" s="72" t="s">
        <v>63</v>
      </c>
      <c r="D24" s="72">
        <v>290754</v>
      </c>
      <c r="E24" s="72" t="s">
        <v>65</v>
      </c>
      <c r="F24" s="71">
        <v>45088</v>
      </c>
      <c r="G24" s="72" t="s">
        <v>66</v>
      </c>
      <c r="H24" s="72"/>
      <c r="I24" s="73"/>
    </row>
    <row r="25" spans="1:9" x14ac:dyDescent="0.25">
      <c r="A25" s="71">
        <v>45080</v>
      </c>
      <c r="B25" s="72" t="s">
        <v>427</v>
      </c>
      <c r="C25" s="72" t="s">
        <v>63</v>
      </c>
      <c r="D25" s="72">
        <v>866704</v>
      </c>
      <c r="E25" s="72" t="s">
        <v>65</v>
      </c>
      <c r="F25" s="71">
        <v>45110</v>
      </c>
      <c r="G25" s="72" t="s">
        <v>66</v>
      </c>
      <c r="H25" s="72"/>
      <c r="I25" s="73"/>
    </row>
    <row r="26" spans="1:9" x14ac:dyDescent="0.25">
      <c r="A26" s="71">
        <v>45080</v>
      </c>
      <c r="B26" s="72" t="s">
        <v>428</v>
      </c>
      <c r="C26" s="72" t="s">
        <v>63</v>
      </c>
      <c r="D26" s="72">
        <v>83667</v>
      </c>
      <c r="E26" s="72" t="s">
        <v>65</v>
      </c>
      <c r="F26" s="71">
        <v>45110</v>
      </c>
      <c r="G26" s="72" t="s">
        <v>66</v>
      </c>
      <c r="H26" s="72"/>
      <c r="I26" s="73"/>
    </row>
    <row r="27" spans="1:9" x14ac:dyDescent="0.25">
      <c r="A27" s="71">
        <v>45090</v>
      </c>
      <c r="B27" s="72" t="s">
        <v>456</v>
      </c>
      <c r="C27" s="72" t="s">
        <v>63</v>
      </c>
      <c r="D27" s="72">
        <v>309443.20000000001</v>
      </c>
      <c r="E27" s="72" t="s">
        <v>65</v>
      </c>
      <c r="F27" s="71">
        <v>45110</v>
      </c>
      <c r="G27" s="72" t="s">
        <v>66</v>
      </c>
      <c r="H27" s="72"/>
      <c r="I27" s="73"/>
    </row>
    <row r="28" spans="1:9" x14ac:dyDescent="0.25">
      <c r="A28" s="71">
        <v>45090</v>
      </c>
      <c r="B28" s="72" t="s">
        <v>457</v>
      </c>
      <c r="C28" s="72" t="s">
        <v>63</v>
      </c>
      <c r="D28" s="72">
        <v>380989</v>
      </c>
      <c r="E28" s="72" t="s">
        <v>65</v>
      </c>
      <c r="F28" s="71">
        <v>45110</v>
      </c>
      <c r="G28" s="72" t="s">
        <v>66</v>
      </c>
      <c r="H28" s="72"/>
      <c r="I28" s="73"/>
    </row>
    <row r="29" spans="1:9" x14ac:dyDescent="0.25">
      <c r="A29" s="71">
        <v>45097</v>
      </c>
      <c r="B29" s="72" t="s">
        <v>473</v>
      </c>
      <c r="C29" s="72" t="s">
        <v>63</v>
      </c>
      <c r="D29" s="72">
        <v>190867</v>
      </c>
      <c r="E29" s="72" t="s">
        <v>65</v>
      </c>
      <c r="F29" s="71">
        <v>45110</v>
      </c>
      <c r="G29" s="72" t="s">
        <v>66</v>
      </c>
      <c r="H29" s="72"/>
      <c r="I29" s="73"/>
    </row>
    <row r="30" spans="1:9" x14ac:dyDescent="0.25">
      <c r="A30" s="71">
        <v>45097</v>
      </c>
      <c r="B30" s="72" t="s">
        <v>474</v>
      </c>
      <c r="C30" s="72" t="s">
        <v>63</v>
      </c>
      <c r="D30" s="72">
        <v>22373</v>
      </c>
      <c r="E30" s="72" t="s">
        <v>65</v>
      </c>
      <c r="F30" s="71">
        <v>45110</v>
      </c>
      <c r="G30" s="72" t="s">
        <v>66</v>
      </c>
      <c r="H30" s="72"/>
      <c r="I30" s="73"/>
    </row>
    <row r="31" spans="1:9" x14ac:dyDescent="0.25">
      <c r="A31" s="71">
        <v>45101</v>
      </c>
      <c r="B31" s="72" t="s">
        <v>480</v>
      </c>
      <c r="C31" s="72" t="s">
        <v>63</v>
      </c>
      <c r="D31" s="72">
        <v>101562.6</v>
      </c>
      <c r="E31" s="72" t="s">
        <v>65</v>
      </c>
      <c r="F31" s="71">
        <v>45110</v>
      </c>
      <c r="G31" s="72" t="s">
        <v>66</v>
      </c>
      <c r="H31" s="72"/>
      <c r="I31" s="73"/>
    </row>
    <row r="32" spans="1:9" x14ac:dyDescent="0.25">
      <c r="A32" s="71">
        <v>45122</v>
      </c>
      <c r="B32" s="72" t="s">
        <v>514</v>
      </c>
      <c r="C32" s="72" t="s">
        <v>63</v>
      </c>
      <c r="D32" s="72">
        <v>133954</v>
      </c>
      <c r="E32" s="72" t="s">
        <v>65</v>
      </c>
      <c r="F32" s="71">
        <v>45148</v>
      </c>
      <c r="G32" s="72" t="s">
        <v>66</v>
      </c>
      <c r="H32" s="72"/>
      <c r="I32" s="73"/>
    </row>
    <row r="33" spans="1:9" x14ac:dyDescent="0.25">
      <c r="A33" s="71">
        <v>45122</v>
      </c>
      <c r="B33" s="72" t="s">
        <v>515</v>
      </c>
      <c r="C33" s="72" t="s">
        <v>63</v>
      </c>
      <c r="D33" s="72">
        <v>22899</v>
      </c>
      <c r="E33" s="72" t="s">
        <v>65</v>
      </c>
      <c r="F33" s="71">
        <v>45148</v>
      </c>
      <c r="G33" s="72" t="s">
        <v>66</v>
      </c>
      <c r="H33" s="72"/>
      <c r="I33" s="73"/>
    </row>
    <row r="34" spans="1:9" x14ac:dyDescent="0.25">
      <c r="A34" s="71">
        <v>45143</v>
      </c>
      <c r="B34" s="72" t="s">
        <v>545</v>
      </c>
      <c r="C34" s="72" t="s">
        <v>63</v>
      </c>
      <c r="D34" s="72">
        <v>360855.8</v>
      </c>
      <c r="E34" s="72" t="s">
        <v>65</v>
      </c>
      <c r="F34" s="71">
        <v>45171</v>
      </c>
      <c r="G34" s="72" t="s">
        <v>66</v>
      </c>
      <c r="H34" s="72"/>
      <c r="I34" s="73"/>
    </row>
    <row r="35" spans="1:9" x14ac:dyDescent="0.25">
      <c r="A35" s="71">
        <v>45148</v>
      </c>
      <c r="B35" s="72" t="s">
        <v>552</v>
      </c>
      <c r="C35" s="72" t="s">
        <v>63</v>
      </c>
      <c r="D35" s="72">
        <v>183678.8</v>
      </c>
      <c r="E35" s="72" t="s">
        <v>65</v>
      </c>
      <c r="F35" s="71">
        <v>45171</v>
      </c>
      <c r="G35" s="72" t="s">
        <v>66</v>
      </c>
      <c r="H35" s="72"/>
      <c r="I35" s="73"/>
    </row>
    <row r="36" spans="1:9" x14ac:dyDescent="0.25">
      <c r="A36" s="71">
        <v>45156</v>
      </c>
      <c r="B36" s="72" t="s">
        <v>563</v>
      </c>
      <c r="C36" s="72" t="s">
        <v>63</v>
      </c>
      <c r="D36" s="72">
        <v>112560.2</v>
      </c>
      <c r="E36" s="72" t="s">
        <v>65</v>
      </c>
      <c r="F36" s="71">
        <v>45184</v>
      </c>
      <c r="G36" s="72" t="s">
        <v>66</v>
      </c>
      <c r="H36" s="72"/>
      <c r="I36" s="73"/>
    </row>
    <row r="37" spans="1:9" x14ac:dyDescent="0.25">
      <c r="A37" s="71">
        <v>45156</v>
      </c>
      <c r="B37" s="72" t="s">
        <v>564</v>
      </c>
      <c r="C37" s="72" t="s">
        <v>63</v>
      </c>
      <c r="D37" s="72">
        <v>66245.2</v>
      </c>
      <c r="E37" s="72" t="s">
        <v>65</v>
      </c>
      <c r="F37" s="71">
        <v>45171</v>
      </c>
      <c r="G37" s="72" t="s">
        <v>66</v>
      </c>
      <c r="H37" s="72"/>
      <c r="I37" s="73"/>
    </row>
    <row r="38" spans="1:9" x14ac:dyDescent="0.25">
      <c r="A38" s="71">
        <v>45173</v>
      </c>
      <c r="B38" s="72" t="s">
        <v>570</v>
      </c>
      <c r="C38" s="72" t="s">
        <v>63</v>
      </c>
      <c r="D38" s="72">
        <v>57006</v>
      </c>
      <c r="E38" s="72" t="s">
        <v>65</v>
      </c>
      <c r="F38" s="71">
        <v>45184</v>
      </c>
      <c r="G38" s="72" t="s">
        <v>66</v>
      </c>
      <c r="H38" s="72"/>
      <c r="I38" s="73"/>
    </row>
    <row r="39" spans="1:9" x14ac:dyDescent="0.25">
      <c r="A39" s="71">
        <v>45190</v>
      </c>
      <c r="B39" s="72" t="s">
        <v>606</v>
      </c>
      <c r="C39" s="72" t="s">
        <v>63</v>
      </c>
      <c r="D39" s="72">
        <v>144302.20000000001</v>
      </c>
      <c r="E39" s="72" t="s">
        <v>65</v>
      </c>
      <c r="F39" s="71">
        <v>45224</v>
      </c>
      <c r="G39" s="72" t="s">
        <v>66</v>
      </c>
      <c r="H39" s="72"/>
      <c r="I39" s="73"/>
    </row>
    <row r="40" spans="1:9" x14ac:dyDescent="0.25">
      <c r="A40" s="71">
        <v>45199</v>
      </c>
      <c r="B40" s="72" t="s">
        <v>628</v>
      </c>
      <c r="C40" s="72" t="s">
        <v>63</v>
      </c>
      <c r="D40" s="72">
        <v>39747</v>
      </c>
      <c r="E40" s="72" t="s">
        <v>65</v>
      </c>
      <c r="F40" s="71">
        <v>45224</v>
      </c>
      <c r="G40" s="72" t="s">
        <v>66</v>
      </c>
      <c r="H40" s="72"/>
      <c r="I40" s="73"/>
    </row>
    <row r="41" spans="1:9" x14ac:dyDescent="0.25">
      <c r="A41" s="45">
        <v>45211</v>
      </c>
      <c r="B41" s="30" t="s">
        <v>664</v>
      </c>
      <c r="C41" s="30" t="s">
        <v>246</v>
      </c>
      <c r="D41" s="30">
        <f>2202021.6-1364617-782381</f>
        <v>55023.600000000093</v>
      </c>
      <c r="E41" s="30" t="s">
        <v>65</v>
      </c>
    </row>
    <row r="42" spans="1:9" x14ac:dyDescent="0.25">
      <c r="A42" s="45">
        <v>45233</v>
      </c>
      <c r="B42" s="30" t="s">
        <v>680</v>
      </c>
      <c r="C42" s="30" t="s">
        <v>63</v>
      </c>
      <c r="D42" s="30">
        <v>112076</v>
      </c>
    </row>
    <row r="43" spans="1:9" x14ac:dyDescent="0.25">
      <c r="A43" s="45">
        <v>45233</v>
      </c>
      <c r="B43" s="30" t="s">
        <v>679</v>
      </c>
      <c r="C43" s="30" t="s">
        <v>63</v>
      </c>
      <c r="D43" s="30">
        <v>338370.9</v>
      </c>
    </row>
    <row r="44" spans="1:9" x14ac:dyDescent="0.25">
      <c r="A44" s="45">
        <v>45239</v>
      </c>
      <c r="B44" s="30" t="s">
        <v>689</v>
      </c>
      <c r="C44" s="30" t="s">
        <v>63</v>
      </c>
      <c r="D44" s="30">
        <v>304575.7</v>
      </c>
    </row>
    <row r="45" spans="1:9" x14ac:dyDescent="0.25">
      <c r="A45" s="45">
        <v>45239</v>
      </c>
      <c r="B45" s="30" t="s">
        <v>690</v>
      </c>
      <c r="C45" s="30" t="s">
        <v>63</v>
      </c>
      <c r="D45" s="30">
        <v>134289</v>
      </c>
    </row>
    <row r="47" spans="1:9" x14ac:dyDescent="0.25">
      <c r="B47" s="30" t="s">
        <v>577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ColWidth="9.109375" defaultRowHeight="13.2" x14ac:dyDescent="0.3"/>
  <cols>
    <col min="1" max="1" width="9.109375" style="129" customWidth="1"/>
    <col min="2" max="16384" width="9.109375" style="129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3"/>
  <sheetViews>
    <sheetView tabSelected="1" topLeftCell="A404" zoomScaleNormal="100" workbookViewId="0">
      <selection activeCell="A424" sqref="A424"/>
    </sheetView>
  </sheetViews>
  <sheetFormatPr defaultColWidth="9.109375" defaultRowHeight="13.8" x14ac:dyDescent="0.3"/>
  <cols>
    <col min="1" max="1" width="15.33203125" style="23" customWidth="1"/>
    <col min="2" max="2" width="19.5546875" style="23" customWidth="1"/>
    <col min="3" max="3" width="34.88671875" style="23" customWidth="1"/>
    <col min="4" max="4" width="27.5546875" style="23" customWidth="1"/>
    <col min="5" max="5" width="17" style="23" customWidth="1"/>
    <col min="6" max="6" width="9.33203125" style="23" bestFit="1" customWidth="1"/>
    <col min="7" max="7" width="11.109375" style="23" customWidth="1"/>
    <col min="8" max="8" width="20.6640625" style="23" customWidth="1"/>
    <col min="9" max="9" width="5.44140625" style="23" customWidth="1"/>
    <col min="10" max="10" width="6.109375" style="23" customWidth="1"/>
    <col min="11" max="11" width="5.21875" style="23" customWidth="1"/>
    <col min="12" max="12" width="11.44140625" style="23" bestFit="1" customWidth="1"/>
    <col min="13" max="16384" width="9.109375" style="23"/>
  </cols>
  <sheetData>
    <row r="1" spans="1:20" x14ac:dyDescent="0.3">
      <c r="A1" s="177" t="s">
        <v>38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</row>
    <row r="2" spans="1:20" x14ac:dyDescent="0.3">
      <c r="A2" s="24" t="s">
        <v>0</v>
      </c>
      <c r="B2" s="24" t="s">
        <v>33</v>
      </c>
      <c r="C2" s="24" t="s">
        <v>34</v>
      </c>
      <c r="D2" s="24" t="s">
        <v>36</v>
      </c>
      <c r="E2" s="24" t="s">
        <v>37</v>
      </c>
      <c r="F2" s="24" t="s">
        <v>35</v>
      </c>
    </row>
    <row r="3" spans="1:20" x14ac:dyDescent="0.3">
      <c r="A3" s="25"/>
      <c r="F3" s="23">
        <v>5</v>
      </c>
    </row>
    <row r="4" spans="1:20" x14ac:dyDescent="0.3">
      <c r="A4" s="25">
        <v>45019</v>
      </c>
      <c r="D4" s="23">
        <v>1000</v>
      </c>
      <c r="F4" s="23">
        <v>1005</v>
      </c>
    </row>
    <row r="5" spans="1:20" x14ac:dyDescent="0.3">
      <c r="A5" s="25">
        <v>45019</v>
      </c>
      <c r="B5" s="23" t="s">
        <v>251</v>
      </c>
      <c r="C5" s="23" t="s">
        <v>252</v>
      </c>
      <c r="E5" s="23">
        <v>100</v>
      </c>
      <c r="F5" s="23">
        <f>F4-E5</f>
        <v>905</v>
      </c>
    </row>
    <row r="6" spans="1:20" x14ac:dyDescent="0.3">
      <c r="A6" s="25">
        <v>45019</v>
      </c>
      <c r="B6" s="23" t="s">
        <v>251</v>
      </c>
      <c r="C6" s="23" t="s">
        <v>253</v>
      </c>
      <c r="E6" s="23">
        <v>220</v>
      </c>
      <c r="F6" s="23">
        <f>F5-E6</f>
        <v>685</v>
      </c>
    </row>
    <row r="7" spans="1:20" x14ac:dyDescent="0.3">
      <c r="A7" s="25">
        <v>45019</v>
      </c>
      <c r="B7" s="23" t="s">
        <v>254</v>
      </c>
      <c r="C7" s="23" t="s">
        <v>255</v>
      </c>
      <c r="E7" s="23">
        <v>680</v>
      </c>
      <c r="F7" s="23">
        <f>F6-E7</f>
        <v>5</v>
      </c>
    </row>
    <row r="8" spans="1:20" x14ac:dyDescent="0.3">
      <c r="A8" s="25">
        <v>45024</v>
      </c>
      <c r="D8" s="23">
        <v>1200</v>
      </c>
      <c r="F8" s="23">
        <f>D8+F7</f>
        <v>1205</v>
      </c>
    </row>
    <row r="9" spans="1:20" x14ac:dyDescent="0.3">
      <c r="A9" s="25">
        <v>45026</v>
      </c>
      <c r="B9" s="23" t="s">
        <v>264</v>
      </c>
      <c r="C9" s="23" t="s">
        <v>265</v>
      </c>
      <c r="E9" s="23">
        <v>1200</v>
      </c>
      <c r="F9" s="23">
        <v>5</v>
      </c>
    </row>
    <row r="10" spans="1:20" x14ac:dyDescent="0.3">
      <c r="A10" s="25">
        <v>45027</v>
      </c>
      <c r="D10" s="23">
        <v>4000</v>
      </c>
      <c r="F10" s="23">
        <v>4005</v>
      </c>
    </row>
    <row r="11" spans="1:20" x14ac:dyDescent="0.3">
      <c r="A11" s="25">
        <v>45031</v>
      </c>
      <c r="B11" s="23" t="s">
        <v>254</v>
      </c>
      <c r="C11" s="23" t="s">
        <v>255</v>
      </c>
      <c r="E11" s="23">
        <v>2000</v>
      </c>
      <c r="F11" s="23">
        <f>F10-E11</f>
        <v>2005</v>
      </c>
    </row>
    <row r="12" spans="1:20" x14ac:dyDescent="0.3">
      <c r="A12" s="25">
        <v>45033</v>
      </c>
      <c r="B12" s="23" t="s">
        <v>254</v>
      </c>
      <c r="C12" s="23" t="s">
        <v>255</v>
      </c>
      <c r="E12" s="23">
        <v>2000</v>
      </c>
      <c r="F12" s="23">
        <v>5</v>
      </c>
    </row>
    <row r="13" spans="1:20" x14ac:dyDescent="0.3">
      <c r="A13" s="25">
        <v>45038</v>
      </c>
      <c r="D13" s="23">
        <v>500</v>
      </c>
      <c r="F13" s="23">
        <v>505</v>
      </c>
    </row>
    <row r="14" spans="1:20" x14ac:dyDescent="0.3">
      <c r="A14" s="25">
        <v>45038</v>
      </c>
      <c r="B14" s="23" t="s">
        <v>312</v>
      </c>
      <c r="C14" s="23" t="s">
        <v>313</v>
      </c>
      <c r="E14" s="23">
        <v>300</v>
      </c>
      <c r="F14" s="23">
        <f>F13-E14</f>
        <v>205</v>
      </c>
    </row>
    <row r="15" spans="1:20" x14ac:dyDescent="0.3">
      <c r="A15" s="25">
        <v>45038</v>
      </c>
      <c r="B15" s="23" t="s">
        <v>312</v>
      </c>
      <c r="C15" s="23" t="s">
        <v>252</v>
      </c>
      <c r="E15" s="23">
        <v>100</v>
      </c>
      <c r="F15" s="23">
        <f>F14-E15</f>
        <v>105</v>
      </c>
    </row>
    <row r="16" spans="1:20" x14ac:dyDescent="0.3">
      <c r="A16" s="25">
        <v>45042</v>
      </c>
      <c r="B16" s="23" t="s">
        <v>312</v>
      </c>
      <c r="C16" s="23" t="s">
        <v>322</v>
      </c>
      <c r="E16" s="23">
        <v>95</v>
      </c>
      <c r="F16" s="23">
        <f>F15-E16</f>
        <v>10</v>
      </c>
    </row>
    <row r="17" spans="1:6" x14ac:dyDescent="0.3">
      <c r="A17" s="25">
        <v>45042</v>
      </c>
      <c r="D17" s="23">
        <v>2000</v>
      </c>
      <c r="F17" s="23">
        <f>F16+D17</f>
        <v>2010</v>
      </c>
    </row>
    <row r="18" spans="1:6" x14ac:dyDescent="0.3">
      <c r="A18" s="25">
        <v>45042</v>
      </c>
      <c r="B18" s="23" t="s">
        <v>312</v>
      </c>
      <c r="C18" s="23" t="s">
        <v>313</v>
      </c>
      <c r="E18" s="23">
        <v>520</v>
      </c>
      <c r="F18" s="23">
        <f>F17-E18</f>
        <v>1490</v>
      </c>
    </row>
    <row r="19" spans="1:6" x14ac:dyDescent="0.3">
      <c r="A19" s="25">
        <v>45043</v>
      </c>
      <c r="B19" s="23" t="s">
        <v>312</v>
      </c>
      <c r="C19" s="23" t="s">
        <v>315</v>
      </c>
      <c r="E19" s="23">
        <v>200</v>
      </c>
      <c r="F19" s="23">
        <f t="shared" ref="F19:F20" si="0">F18-E19</f>
        <v>1290</v>
      </c>
    </row>
    <row r="20" spans="1:6" x14ac:dyDescent="0.3">
      <c r="A20" s="25">
        <v>45044</v>
      </c>
      <c r="B20" s="23" t="s">
        <v>254</v>
      </c>
      <c r="C20" s="23" t="s">
        <v>321</v>
      </c>
      <c r="E20" s="23">
        <v>175</v>
      </c>
      <c r="F20" s="23">
        <f t="shared" si="0"/>
        <v>1115</v>
      </c>
    </row>
    <row r="21" spans="1:6" x14ac:dyDescent="0.3">
      <c r="A21" s="25">
        <v>45044</v>
      </c>
      <c r="B21" s="23" t="s">
        <v>312</v>
      </c>
      <c r="C21" s="23" t="s">
        <v>313</v>
      </c>
      <c r="E21" s="23">
        <v>750</v>
      </c>
      <c r="F21" s="23">
        <f>F20-E21</f>
        <v>365</v>
      </c>
    </row>
    <row r="22" spans="1:6" x14ac:dyDescent="0.3">
      <c r="A22" s="25">
        <v>45045</v>
      </c>
      <c r="D22" s="23">
        <v>2000</v>
      </c>
      <c r="F22" s="23">
        <f>F21+D22</f>
        <v>2365</v>
      </c>
    </row>
    <row r="23" spans="1:6" x14ac:dyDescent="0.3">
      <c r="A23" s="25">
        <v>45045</v>
      </c>
      <c r="B23" s="23" t="s">
        <v>312</v>
      </c>
      <c r="C23" s="23" t="s">
        <v>326</v>
      </c>
      <c r="E23" s="23">
        <v>200</v>
      </c>
      <c r="F23" s="23">
        <f t="shared" ref="F23:F28" si="1">F22-E23</f>
        <v>2165</v>
      </c>
    </row>
    <row r="24" spans="1:6" x14ac:dyDescent="0.3">
      <c r="A24" s="25">
        <v>45048</v>
      </c>
      <c r="B24" s="23" t="s">
        <v>251</v>
      </c>
      <c r="C24" s="23" t="s">
        <v>327</v>
      </c>
      <c r="E24" s="23">
        <v>150</v>
      </c>
      <c r="F24" s="23">
        <f t="shared" si="1"/>
        <v>2015</v>
      </c>
    </row>
    <row r="25" spans="1:6" x14ac:dyDescent="0.3">
      <c r="A25" s="25">
        <v>45048</v>
      </c>
      <c r="B25" s="23" t="s">
        <v>251</v>
      </c>
      <c r="C25" s="23" t="s">
        <v>328</v>
      </c>
      <c r="E25" s="23">
        <v>30</v>
      </c>
      <c r="F25" s="23">
        <f t="shared" si="1"/>
        <v>1985</v>
      </c>
    </row>
    <row r="26" spans="1:6" x14ac:dyDescent="0.3">
      <c r="A26" s="25">
        <v>45049</v>
      </c>
      <c r="B26" s="23" t="s">
        <v>312</v>
      </c>
      <c r="C26" s="23" t="s">
        <v>313</v>
      </c>
      <c r="E26" s="23">
        <v>520</v>
      </c>
      <c r="F26" s="23">
        <f t="shared" si="1"/>
        <v>1465</v>
      </c>
    </row>
    <row r="27" spans="1:6" x14ac:dyDescent="0.3">
      <c r="A27" s="25">
        <v>45049</v>
      </c>
      <c r="B27" s="23" t="s">
        <v>312</v>
      </c>
      <c r="C27" s="23" t="s">
        <v>322</v>
      </c>
      <c r="E27" s="23">
        <v>90</v>
      </c>
      <c r="F27" s="23">
        <f t="shared" si="1"/>
        <v>1375</v>
      </c>
    </row>
    <row r="28" spans="1:6" x14ac:dyDescent="0.3">
      <c r="A28" s="25">
        <v>45049</v>
      </c>
      <c r="B28" s="23" t="s">
        <v>264</v>
      </c>
      <c r="C28" s="23" t="s">
        <v>329</v>
      </c>
      <c r="E28" s="23">
        <v>1160</v>
      </c>
      <c r="F28" s="23">
        <f t="shared" si="1"/>
        <v>215</v>
      </c>
    </row>
    <row r="29" spans="1:6" x14ac:dyDescent="0.3">
      <c r="A29" s="25">
        <v>45049</v>
      </c>
      <c r="D29" s="23">
        <v>300</v>
      </c>
      <c r="F29" s="23">
        <f>F28+D29</f>
        <v>515</v>
      </c>
    </row>
    <row r="30" spans="1:6" x14ac:dyDescent="0.3">
      <c r="A30" s="25">
        <v>45049</v>
      </c>
      <c r="B30" s="23" t="s">
        <v>312</v>
      </c>
      <c r="C30" s="23" t="s">
        <v>313</v>
      </c>
      <c r="E30" s="23">
        <v>390</v>
      </c>
      <c r="F30" s="23">
        <f>F29-E30</f>
        <v>125</v>
      </c>
    </row>
    <row r="31" spans="1:6" x14ac:dyDescent="0.3">
      <c r="A31" s="25">
        <v>45051</v>
      </c>
      <c r="D31" s="23">
        <v>500</v>
      </c>
      <c r="F31" s="23">
        <f>F30+D31</f>
        <v>625</v>
      </c>
    </row>
    <row r="32" spans="1:6" x14ac:dyDescent="0.3">
      <c r="A32" s="25">
        <v>45051</v>
      </c>
      <c r="B32" s="23" t="s">
        <v>312</v>
      </c>
      <c r="C32" s="23" t="s">
        <v>337</v>
      </c>
      <c r="E32" s="23">
        <v>100</v>
      </c>
      <c r="F32" s="23">
        <f>F31-E32</f>
        <v>525</v>
      </c>
    </row>
    <row r="33" spans="1:7" x14ac:dyDescent="0.3">
      <c r="A33" s="25">
        <v>45052</v>
      </c>
      <c r="B33" s="23" t="s">
        <v>312</v>
      </c>
      <c r="C33" s="23" t="s">
        <v>338</v>
      </c>
      <c r="E33" s="23">
        <v>460</v>
      </c>
      <c r="F33" s="23">
        <f>F32-E33</f>
        <v>65</v>
      </c>
    </row>
    <row r="34" spans="1:7" x14ac:dyDescent="0.3">
      <c r="A34" s="25">
        <v>45056</v>
      </c>
      <c r="D34" s="23">
        <v>2000</v>
      </c>
      <c r="F34" s="23">
        <f>F33+D34</f>
        <v>2065</v>
      </c>
    </row>
    <row r="35" spans="1:7" x14ac:dyDescent="0.3">
      <c r="A35" s="25">
        <v>45056</v>
      </c>
      <c r="B35" s="23" t="s">
        <v>342</v>
      </c>
      <c r="C35" s="23" t="s">
        <v>343</v>
      </c>
      <c r="E35" s="23">
        <v>50</v>
      </c>
      <c r="F35" s="23">
        <f t="shared" ref="F35:F40" si="2">F34-E35</f>
        <v>2015</v>
      </c>
      <c r="G35" s="23" t="s">
        <v>255</v>
      </c>
    </row>
    <row r="36" spans="1:7" x14ac:dyDescent="0.3">
      <c r="A36" s="25">
        <v>45056</v>
      </c>
      <c r="B36" s="23" t="s">
        <v>312</v>
      </c>
      <c r="C36" s="23" t="s">
        <v>344</v>
      </c>
      <c r="E36" s="23">
        <v>90</v>
      </c>
      <c r="F36" s="23">
        <f t="shared" si="2"/>
        <v>1925</v>
      </c>
    </row>
    <row r="37" spans="1:7" x14ac:dyDescent="0.3">
      <c r="A37" s="25">
        <v>45056</v>
      </c>
      <c r="B37" s="23" t="s">
        <v>342</v>
      </c>
      <c r="C37" s="23" t="s">
        <v>360</v>
      </c>
      <c r="E37" s="23">
        <v>200</v>
      </c>
      <c r="F37" s="23">
        <f t="shared" si="2"/>
        <v>1725</v>
      </c>
    </row>
    <row r="38" spans="1:7" x14ac:dyDescent="0.3">
      <c r="A38" s="25">
        <v>45057</v>
      </c>
      <c r="B38" s="23" t="s">
        <v>342</v>
      </c>
      <c r="C38" s="23" t="s">
        <v>313</v>
      </c>
      <c r="E38" s="23">
        <v>300</v>
      </c>
      <c r="F38" s="23">
        <f t="shared" si="2"/>
        <v>1425</v>
      </c>
    </row>
    <row r="39" spans="1:7" x14ac:dyDescent="0.3">
      <c r="A39" s="25">
        <v>45057</v>
      </c>
      <c r="B39" s="23" t="s">
        <v>312</v>
      </c>
      <c r="C39" s="23" t="s">
        <v>252</v>
      </c>
      <c r="E39" s="23">
        <v>100</v>
      </c>
      <c r="F39" s="23">
        <f t="shared" si="2"/>
        <v>1325</v>
      </c>
    </row>
    <row r="40" spans="1:7" x14ac:dyDescent="0.3">
      <c r="A40" s="25">
        <v>45057</v>
      </c>
      <c r="B40" s="23" t="s">
        <v>312</v>
      </c>
      <c r="C40" s="23" t="s">
        <v>357</v>
      </c>
      <c r="E40" s="23">
        <v>300</v>
      </c>
      <c r="F40" s="23">
        <f t="shared" si="2"/>
        <v>1025</v>
      </c>
    </row>
    <row r="41" spans="1:7" x14ac:dyDescent="0.3">
      <c r="A41" s="25">
        <v>45061</v>
      </c>
      <c r="B41" s="23" t="s">
        <v>342</v>
      </c>
      <c r="C41" s="23" t="s">
        <v>313</v>
      </c>
      <c r="E41" s="23">
        <v>320</v>
      </c>
      <c r="F41" s="23">
        <f>F40-E41</f>
        <v>705</v>
      </c>
    </row>
    <row r="42" spans="1:7" x14ac:dyDescent="0.3">
      <c r="A42" s="25">
        <v>45061</v>
      </c>
      <c r="B42" s="23" t="s">
        <v>342</v>
      </c>
      <c r="C42" s="23" t="s">
        <v>378</v>
      </c>
      <c r="E42" s="23">
        <v>500</v>
      </c>
      <c r="F42" s="23">
        <f>F41-E42</f>
        <v>205</v>
      </c>
    </row>
    <row r="43" spans="1:7" x14ac:dyDescent="0.3">
      <c r="A43" s="25">
        <v>45061</v>
      </c>
      <c r="D43" s="23">
        <v>2000</v>
      </c>
      <c r="F43" s="23">
        <f>F42+D43</f>
        <v>2205</v>
      </c>
    </row>
    <row r="44" spans="1:7" x14ac:dyDescent="0.3">
      <c r="A44" s="25">
        <v>45062</v>
      </c>
      <c r="B44" s="23" t="s">
        <v>312</v>
      </c>
      <c r="C44" s="23" t="s">
        <v>322</v>
      </c>
      <c r="E44" s="23">
        <v>180</v>
      </c>
      <c r="F44" s="23">
        <f>F43-E44</f>
        <v>2025</v>
      </c>
    </row>
    <row r="45" spans="1:7" x14ac:dyDescent="0.3">
      <c r="A45" s="25">
        <v>45062</v>
      </c>
      <c r="B45" s="23" t="s">
        <v>312</v>
      </c>
      <c r="C45" s="23" t="s">
        <v>322</v>
      </c>
      <c r="E45" s="23">
        <v>10</v>
      </c>
      <c r="F45" s="23">
        <f>F44-E45</f>
        <v>2015</v>
      </c>
    </row>
    <row r="46" spans="1:7" x14ac:dyDescent="0.3">
      <c r="A46" s="25">
        <v>45062</v>
      </c>
      <c r="D46" s="23">
        <v>200</v>
      </c>
      <c r="F46" s="23">
        <f>F45+D46</f>
        <v>2215</v>
      </c>
    </row>
    <row r="47" spans="1:7" x14ac:dyDescent="0.3">
      <c r="A47" s="25">
        <v>45062</v>
      </c>
      <c r="B47" s="23" t="s">
        <v>342</v>
      </c>
      <c r="C47" s="23" t="s">
        <v>252</v>
      </c>
      <c r="E47" s="23">
        <v>200</v>
      </c>
      <c r="F47" s="23">
        <f t="shared" ref="F47" si="3">F46-E47</f>
        <v>2015</v>
      </c>
    </row>
    <row r="48" spans="1:7" x14ac:dyDescent="0.3">
      <c r="A48" s="25">
        <v>45063</v>
      </c>
      <c r="B48" s="23" t="s">
        <v>312</v>
      </c>
      <c r="C48" s="23" t="s">
        <v>379</v>
      </c>
      <c r="E48" s="23">
        <v>100</v>
      </c>
      <c r="F48" s="23">
        <f>F47-E48</f>
        <v>1915</v>
      </c>
    </row>
    <row r="49" spans="1:6" x14ac:dyDescent="0.3">
      <c r="A49" s="25">
        <v>45063</v>
      </c>
      <c r="B49" s="23" t="s">
        <v>312</v>
      </c>
      <c r="C49" s="23" t="s">
        <v>313</v>
      </c>
      <c r="E49" s="23">
        <v>480</v>
      </c>
      <c r="F49" s="23">
        <f t="shared" ref="F49:F50" si="4">F48-E49</f>
        <v>1435</v>
      </c>
    </row>
    <row r="50" spans="1:6" x14ac:dyDescent="0.3">
      <c r="A50" s="25">
        <v>45063</v>
      </c>
      <c r="B50" s="23" t="s">
        <v>342</v>
      </c>
      <c r="C50" s="23" t="s">
        <v>252</v>
      </c>
      <c r="E50" s="23">
        <v>300</v>
      </c>
      <c r="F50" s="23">
        <f t="shared" si="4"/>
        <v>1135</v>
      </c>
    </row>
    <row r="51" spans="1:6" x14ac:dyDescent="0.3">
      <c r="A51" s="25">
        <v>45065</v>
      </c>
      <c r="B51" s="23" t="s">
        <v>342</v>
      </c>
      <c r="C51" s="23" t="s">
        <v>386</v>
      </c>
      <c r="E51" s="23">
        <v>300</v>
      </c>
      <c r="F51" s="23">
        <f>F50-E51</f>
        <v>835</v>
      </c>
    </row>
    <row r="52" spans="1:6" x14ac:dyDescent="0.3">
      <c r="A52" s="25">
        <v>45066</v>
      </c>
      <c r="B52" s="23" t="s">
        <v>312</v>
      </c>
      <c r="C52" s="23" t="s">
        <v>412</v>
      </c>
      <c r="E52" s="23">
        <v>130</v>
      </c>
      <c r="F52" s="23">
        <f>F51-E52</f>
        <v>705</v>
      </c>
    </row>
    <row r="53" spans="1:6" x14ac:dyDescent="0.3">
      <c r="A53" s="25">
        <v>45066</v>
      </c>
      <c r="B53" s="23" t="s">
        <v>254</v>
      </c>
      <c r="C53" s="23" t="s">
        <v>255</v>
      </c>
      <c r="E53" s="23">
        <v>135</v>
      </c>
      <c r="F53" s="23">
        <f>F52-E53</f>
        <v>570</v>
      </c>
    </row>
    <row r="54" spans="1:6" x14ac:dyDescent="0.3">
      <c r="A54" s="25">
        <v>45068</v>
      </c>
      <c r="B54" s="23" t="s">
        <v>342</v>
      </c>
      <c r="C54" s="23" t="s">
        <v>387</v>
      </c>
      <c r="E54" s="23">
        <v>200</v>
      </c>
      <c r="F54" s="23">
        <f>F53-E54</f>
        <v>370</v>
      </c>
    </row>
    <row r="55" spans="1:6" x14ac:dyDescent="0.3">
      <c r="A55" s="25">
        <v>45069</v>
      </c>
      <c r="B55" s="23" t="s">
        <v>342</v>
      </c>
      <c r="C55" s="23" t="s">
        <v>313</v>
      </c>
      <c r="E55" s="23">
        <v>370</v>
      </c>
      <c r="F55" s="23">
        <f>F54-E55</f>
        <v>0</v>
      </c>
    </row>
    <row r="56" spans="1:6" x14ac:dyDescent="0.3">
      <c r="A56" s="25">
        <v>45069</v>
      </c>
      <c r="D56" s="23">
        <v>3200</v>
      </c>
      <c r="F56" s="23">
        <f>F55+D56</f>
        <v>3200</v>
      </c>
    </row>
    <row r="57" spans="1:6" x14ac:dyDescent="0.3">
      <c r="A57" s="25">
        <v>45069</v>
      </c>
      <c r="B57" s="23" t="s">
        <v>342</v>
      </c>
      <c r="C57" s="23" t="s">
        <v>252</v>
      </c>
      <c r="E57" s="23">
        <v>200</v>
      </c>
      <c r="F57" s="23">
        <f>F56-E57</f>
        <v>3000</v>
      </c>
    </row>
    <row r="58" spans="1:6" x14ac:dyDescent="0.3">
      <c r="A58" s="25">
        <v>45070</v>
      </c>
      <c r="B58" s="23" t="s">
        <v>342</v>
      </c>
      <c r="C58" s="23" t="s">
        <v>391</v>
      </c>
      <c r="E58" s="23">
        <v>1000</v>
      </c>
      <c r="F58" s="23">
        <f>F57-E58</f>
        <v>2000</v>
      </c>
    </row>
    <row r="59" spans="1:6" x14ac:dyDescent="0.3">
      <c r="A59" s="25">
        <v>45071</v>
      </c>
      <c r="B59" s="23" t="s">
        <v>342</v>
      </c>
      <c r="C59" s="23" t="s">
        <v>313</v>
      </c>
      <c r="E59" s="23">
        <v>470</v>
      </c>
      <c r="F59" s="23">
        <f>F58-E59</f>
        <v>1530</v>
      </c>
    </row>
    <row r="60" spans="1:6" x14ac:dyDescent="0.3">
      <c r="A60" s="25">
        <v>45071</v>
      </c>
      <c r="B60" s="23" t="s">
        <v>251</v>
      </c>
      <c r="C60" s="23" t="s">
        <v>399</v>
      </c>
      <c r="E60" s="23">
        <v>100</v>
      </c>
      <c r="F60" s="23">
        <f>F59-E60</f>
        <v>1430</v>
      </c>
    </row>
    <row r="61" spans="1:6" x14ac:dyDescent="0.3">
      <c r="A61" s="25">
        <v>45071</v>
      </c>
      <c r="D61" s="23">
        <v>6000</v>
      </c>
      <c r="F61" s="23">
        <f>F60+D61</f>
        <v>7430</v>
      </c>
    </row>
    <row r="62" spans="1:6" x14ac:dyDescent="0.3">
      <c r="A62" s="25">
        <v>45071</v>
      </c>
      <c r="B62" s="23" t="s">
        <v>254</v>
      </c>
      <c r="C62" s="23" t="s">
        <v>255</v>
      </c>
      <c r="E62" s="23">
        <v>60</v>
      </c>
      <c r="F62" s="23">
        <f>F61-E62</f>
        <v>7370</v>
      </c>
    </row>
    <row r="63" spans="1:6" x14ac:dyDescent="0.3">
      <c r="A63" s="25">
        <v>45071</v>
      </c>
      <c r="B63" s="23" t="s">
        <v>342</v>
      </c>
      <c r="C63" s="23" t="s">
        <v>400</v>
      </c>
      <c r="E63" s="23">
        <v>260</v>
      </c>
      <c r="F63" s="23">
        <f>F62-E63</f>
        <v>7110</v>
      </c>
    </row>
    <row r="64" spans="1:6" x14ac:dyDescent="0.3">
      <c r="A64" s="25">
        <v>45072</v>
      </c>
      <c r="D64" s="23">
        <v>200</v>
      </c>
      <c r="F64" s="23">
        <f>F63+D64</f>
        <v>7310</v>
      </c>
    </row>
    <row r="65" spans="1:7" x14ac:dyDescent="0.3">
      <c r="A65" s="25">
        <v>45072</v>
      </c>
      <c r="B65" s="23" t="s">
        <v>342</v>
      </c>
      <c r="C65" s="23" t="s">
        <v>252</v>
      </c>
      <c r="E65" s="23">
        <v>200</v>
      </c>
      <c r="F65" s="23">
        <f t="shared" ref="F65:F70" si="5">F64-E65</f>
        <v>7110</v>
      </c>
      <c r="G65" s="23" t="s">
        <v>406</v>
      </c>
    </row>
    <row r="66" spans="1:7" x14ac:dyDescent="0.3">
      <c r="A66" s="25">
        <v>45073</v>
      </c>
      <c r="B66" s="23" t="s">
        <v>342</v>
      </c>
      <c r="C66" s="23" t="s">
        <v>322</v>
      </c>
      <c r="E66" s="23">
        <v>90</v>
      </c>
      <c r="F66" s="23">
        <f t="shared" si="5"/>
        <v>7020</v>
      </c>
    </row>
    <row r="67" spans="1:7" x14ac:dyDescent="0.3">
      <c r="A67" s="25">
        <v>45075</v>
      </c>
      <c r="B67" s="23" t="s">
        <v>342</v>
      </c>
      <c r="C67" s="23" t="s">
        <v>322</v>
      </c>
      <c r="E67" s="23">
        <v>200</v>
      </c>
      <c r="F67" s="23">
        <f t="shared" si="5"/>
        <v>6820</v>
      </c>
    </row>
    <row r="68" spans="1:7" x14ac:dyDescent="0.3">
      <c r="A68" s="25">
        <v>45075</v>
      </c>
      <c r="B68" s="23" t="s">
        <v>342</v>
      </c>
      <c r="C68" s="23" t="s">
        <v>411</v>
      </c>
      <c r="E68" s="23">
        <v>70</v>
      </c>
      <c r="F68" s="23">
        <f t="shared" si="5"/>
        <v>6750</v>
      </c>
    </row>
    <row r="69" spans="1:7" x14ac:dyDescent="0.3">
      <c r="A69" s="25">
        <v>45076</v>
      </c>
      <c r="B69" s="23" t="s">
        <v>251</v>
      </c>
      <c r="C69" s="23" t="s">
        <v>413</v>
      </c>
      <c r="E69" s="23">
        <v>100</v>
      </c>
      <c r="F69" s="23">
        <f t="shared" si="5"/>
        <v>6650</v>
      </c>
    </row>
    <row r="70" spans="1:7" x14ac:dyDescent="0.3">
      <c r="A70" s="25">
        <v>45077</v>
      </c>
      <c r="B70" s="23" t="s">
        <v>312</v>
      </c>
      <c r="C70" s="23" t="s">
        <v>414</v>
      </c>
      <c r="E70" s="23">
        <v>100</v>
      </c>
      <c r="F70" s="23">
        <f t="shared" si="5"/>
        <v>6550</v>
      </c>
    </row>
    <row r="71" spans="1:7" x14ac:dyDescent="0.3">
      <c r="A71" s="25">
        <v>45078</v>
      </c>
      <c r="B71" s="23" t="s">
        <v>312</v>
      </c>
      <c r="C71" s="23" t="s">
        <v>313</v>
      </c>
      <c r="E71" s="23">
        <v>740</v>
      </c>
      <c r="F71" s="23">
        <f>F70-E71</f>
        <v>5810</v>
      </c>
    </row>
    <row r="72" spans="1:7" x14ac:dyDescent="0.3">
      <c r="A72" s="25">
        <v>45078</v>
      </c>
      <c r="B72" s="23" t="s">
        <v>312</v>
      </c>
      <c r="C72" s="23" t="s">
        <v>418</v>
      </c>
      <c r="E72" s="23">
        <v>100</v>
      </c>
      <c r="F72" s="23">
        <f>F71-E72</f>
        <v>5710</v>
      </c>
    </row>
    <row r="73" spans="1:7" x14ac:dyDescent="0.3">
      <c r="A73" s="25">
        <v>45078</v>
      </c>
      <c r="B73" s="23" t="s">
        <v>264</v>
      </c>
      <c r="C73" s="23" t="s">
        <v>329</v>
      </c>
      <c r="E73" s="23">
        <v>1500</v>
      </c>
      <c r="F73" s="23">
        <f>F72-E73</f>
        <v>4210</v>
      </c>
    </row>
    <row r="74" spans="1:7" x14ac:dyDescent="0.3">
      <c r="A74" s="25">
        <v>45078</v>
      </c>
      <c r="B74" s="23" t="s">
        <v>251</v>
      </c>
      <c r="C74" s="23" t="s">
        <v>417</v>
      </c>
      <c r="D74" s="23">
        <v>2310</v>
      </c>
      <c r="F74" s="23">
        <f>F73+D74</f>
        <v>6520</v>
      </c>
    </row>
    <row r="75" spans="1:7" x14ac:dyDescent="0.3">
      <c r="A75" s="25">
        <v>45078</v>
      </c>
      <c r="B75" s="23" t="s">
        <v>251</v>
      </c>
      <c r="C75" s="23" t="s">
        <v>417</v>
      </c>
      <c r="D75" s="23">
        <v>490</v>
      </c>
      <c r="F75" s="23">
        <f>F74+D75</f>
        <v>7010</v>
      </c>
    </row>
    <row r="76" spans="1:7" x14ac:dyDescent="0.3">
      <c r="A76" s="25">
        <v>45078</v>
      </c>
      <c r="B76" s="23" t="s">
        <v>254</v>
      </c>
      <c r="C76" s="23" t="s">
        <v>255</v>
      </c>
      <c r="E76" s="23">
        <v>2800</v>
      </c>
      <c r="F76" s="23">
        <f t="shared" ref="F76:F81" si="6">F75-E76</f>
        <v>4210</v>
      </c>
    </row>
    <row r="77" spans="1:7" x14ac:dyDescent="0.3">
      <c r="A77" s="25">
        <v>45078</v>
      </c>
      <c r="B77" s="23" t="s">
        <v>342</v>
      </c>
      <c r="C77" s="23" t="s">
        <v>313</v>
      </c>
      <c r="E77" s="23">
        <v>970</v>
      </c>
      <c r="F77" s="23">
        <f t="shared" si="6"/>
        <v>3240</v>
      </c>
    </row>
    <row r="78" spans="1:7" x14ac:dyDescent="0.3">
      <c r="A78" s="25">
        <v>45078</v>
      </c>
      <c r="B78" s="23" t="s">
        <v>312</v>
      </c>
      <c r="C78" s="23" t="s">
        <v>420</v>
      </c>
      <c r="E78" s="23">
        <v>100</v>
      </c>
      <c r="F78" s="23">
        <f t="shared" si="6"/>
        <v>3140</v>
      </c>
    </row>
    <row r="79" spans="1:7" x14ac:dyDescent="0.3">
      <c r="A79" s="25">
        <v>45080</v>
      </c>
      <c r="B79" s="23" t="s">
        <v>312</v>
      </c>
      <c r="C79" s="23" t="s">
        <v>422</v>
      </c>
      <c r="E79" s="23">
        <v>300</v>
      </c>
      <c r="F79" s="23">
        <f t="shared" si="6"/>
        <v>2840</v>
      </c>
    </row>
    <row r="80" spans="1:7" x14ac:dyDescent="0.3">
      <c r="A80" s="25">
        <v>45080</v>
      </c>
      <c r="B80" s="23" t="s">
        <v>312</v>
      </c>
      <c r="C80" s="23" t="s">
        <v>423</v>
      </c>
      <c r="E80" s="23">
        <v>100</v>
      </c>
      <c r="F80" s="23">
        <f t="shared" si="6"/>
        <v>2740</v>
      </c>
    </row>
    <row r="81" spans="1:6" x14ac:dyDescent="0.3">
      <c r="A81" s="25">
        <v>45082</v>
      </c>
      <c r="B81" s="23" t="s">
        <v>312</v>
      </c>
      <c r="C81" s="23" t="s">
        <v>425</v>
      </c>
      <c r="E81" s="23">
        <v>500</v>
      </c>
      <c r="F81" s="23">
        <f t="shared" si="6"/>
        <v>2240</v>
      </c>
    </row>
    <row r="82" spans="1:6" x14ac:dyDescent="0.3">
      <c r="A82" s="25">
        <v>45083</v>
      </c>
      <c r="B82" s="23" t="s">
        <v>312</v>
      </c>
      <c r="C82" s="23" t="s">
        <v>426</v>
      </c>
      <c r="E82" s="23">
        <v>100</v>
      </c>
      <c r="F82" s="23">
        <f t="shared" ref="F82:F86" si="7">F81-E82</f>
        <v>2140</v>
      </c>
    </row>
    <row r="83" spans="1:6" x14ac:dyDescent="0.3">
      <c r="A83" s="25">
        <v>45083</v>
      </c>
      <c r="B83" s="23" t="s">
        <v>312</v>
      </c>
      <c r="C83" s="23" t="s">
        <v>322</v>
      </c>
      <c r="E83" s="23">
        <v>90</v>
      </c>
      <c r="F83" s="23">
        <f t="shared" si="7"/>
        <v>2050</v>
      </c>
    </row>
    <row r="84" spans="1:6" x14ac:dyDescent="0.3">
      <c r="A84" s="25">
        <v>45083</v>
      </c>
      <c r="B84" s="23" t="s">
        <v>312</v>
      </c>
      <c r="C84" s="23" t="s">
        <v>322</v>
      </c>
      <c r="E84" s="23">
        <v>100</v>
      </c>
      <c r="F84" s="23">
        <f t="shared" si="7"/>
        <v>1950</v>
      </c>
    </row>
    <row r="85" spans="1:6" x14ac:dyDescent="0.3">
      <c r="A85" s="25">
        <v>45084</v>
      </c>
      <c r="B85" s="23" t="s">
        <v>312</v>
      </c>
      <c r="C85" s="23" t="s">
        <v>313</v>
      </c>
      <c r="E85" s="23">
        <v>740</v>
      </c>
      <c r="F85" s="23">
        <f t="shared" si="7"/>
        <v>1210</v>
      </c>
    </row>
    <row r="86" spans="1:6" x14ac:dyDescent="0.3">
      <c r="A86" s="25">
        <v>45084</v>
      </c>
      <c r="B86" s="23" t="s">
        <v>312</v>
      </c>
      <c r="C86" s="23" t="s">
        <v>252</v>
      </c>
      <c r="E86" s="23">
        <v>100</v>
      </c>
      <c r="F86" s="23">
        <f t="shared" si="7"/>
        <v>1110</v>
      </c>
    </row>
    <row r="87" spans="1:6" x14ac:dyDescent="0.3">
      <c r="A87" s="25">
        <v>45086</v>
      </c>
      <c r="D87" s="23">
        <v>2000</v>
      </c>
      <c r="F87" s="23">
        <f>F86+D87</f>
        <v>3110</v>
      </c>
    </row>
    <row r="88" spans="1:6" x14ac:dyDescent="0.3">
      <c r="A88" s="25">
        <v>45086</v>
      </c>
      <c r="B88" s="23" t="s">
        <v>312</v>
      </c>
      <c r="C88" s="23" t="s">
        <v>437</v>
      </c>
      <c r="E88" s="23">
        <v>200</v>
      </c>
      <c r="F88" s="23">
        <f t="shared" ref="F88:F94" si="8">F87-E88</f>
        <v>2910</v>
      </c>
    </row>
    <row r="89" spans="1:6" x14ac:dyDescent="0.3">
      <c r="A89" s="25">
        <v>45086</v>
      </c>
      <c r="B89" s="23" t="s">
        <v>312</v>
      </c>
      <c r="C89" s="23" t="s">
        <v>438</v>
      </c>
      <c r="E89" s="23">
        <v>800</v>
      </c>
      <c r="F89" s="23">
        <f t="shared" si="8"/>
        <v>2110</v>
      </c>
    </row>
    <row r="90" spans="1:6" x14ac:dyDescent="0.3">
      <c r="A90" s="25">
        <v>45086</v>
      </c>
      <c r="B90" s="23" t="s">
        <v>254</v>
      </c>
      <c r="C90" s="23" t="s">
        <v>255</v>
      </c>
      <c r="E90" s="23">
        <v>100</v>
      </c>
      <c r="F90" s="23">
        <f t="shared" si="8"/>
        <v>2010</v>
      </c>
    </row>
    <row r="91" spans="1:6" x14ac:dyDescent="0.3">
      <c r="A91" s="25">
        <v>45086</v>
      </c>
      <c r="B91" s="23" t="s">
        <v>312</v>
      </c>
      <c r="C91" s="23" t="s">
        <v>313</v>
      </c>
      <c r="E91" s="23">
        <v>300</v>
      </c>
      <c r="F91" s="23">
        <f t="shared" si="8"/>
        <v>1710</v>
      </c>
    </row>
    <row r="92" spans="1:6" x14ac:dyDescent="0.3">
      <c r="A92" s="25">
        <v>45090</v>
      </c>
      <c r="B92" s="23" t="s">
        <v>312</v>
      </c>
      <c r="C92" s="23" t="s">
        <v>252</v>
      </c>
      <c r="E92" s="23">
        <v>300</v>
      </c>
      <c r="F92" s="23">
        <f t="shared" si="8"/>
        <v>1410</v>
      </c>
    </row>
    <row r="93" spans="1:6" x14ac:dyDescent="0.3">
      <c r="A93" s="25">
        <v>45090</v>
      </c>
      <c r="B93" s="23" t="s">
        <v>312</v>
      </c>
      <c r="C93" s="23" t="s">
        <v>313</v>
      </c>
      <c r="E93" s="23">
        <v>370</v>
      </c>
      <c r="F93" s="23">
        <f t="shared" si="8"/>
        <v>1040</v>
      </c>
    </row>
    <row r="94" spans="1:6" x14ac:dyDescent="0.3">
      <c r="A94" s="25">
        <v>45090</v>
      </c>
      <c r="B94" s="23" t="s">
        <v>312</v>
      </c>
      <c r="C94" s="23" t="s">
        <v>446</v>
      </c>
      <c r="E94" s="23">
        <v>100</v>
      </c>
      <c r="F94" s="23">
        <f t="shared" si="8"/>
        <v>940</v>
      </c>
    </row>
    <row r="95" spans="1:6" x14ac:dyDescent="0.3">
      <c r="A95" s="25">
        <v>45090</v>
      </c>
      <c r="B95" s="23" t="s">
        <v>312</v>
      </c>
      <c r="C95" s="23" t="s">
        <v>455</v>
      </c>
      <c r="E95" s="23">
        <v>400</v>
      </c>
      <c r="F95" s="23">
        <f t="shared" ref="F95:F101" si="9">F94-E95</f>
        <v>540</v>
      </c>
    </row>
    <row r="96" spans="1:6" x14ac:dyDescent="0.3">
      <c r="A96" s="25">
        <v>45091</v>
      </c>
      <c r="B96" s="23" t="s">
        <v>312</v>
      </c>
      <c r="C96" s="23" t="s">
        <v>322</v>
      </c>
      <c r="E96" s="23">
        <v>100</v>
      </c>
      <c r="F96" s="23">
        <f t="shared" si="9"/>
        <v>440</v>
      </c>
    </row>
    <row r="97" spans="1:6" x14ac:dyDescent="0.3">
      <c r="A97" s="25">
        <v>45092</v>
      </c>
      <c r="B97" s="23" t="s">
        <v>312</v>
      </c>
      <c r="C97" s="23" t="s">
        <v>322</v>
      </c>
      <c r="E97" s="23">
        <v>100</v>
      </c>
      <c r="F97" s="23">
        <f t="shared" si="9"/>
        <v>340</v>
      </c>
    </row>
    <row r="98" spans="1:6" x14ac:dyDescent="0.3">
      <c r="A98" s="25">
        <v>45092</v>
      </c>
      <c r="B98" s="23" t="s">
        <v>312</v>
      </c>
      <c r="C98" s="23" t="s">
        <v>458</v>
      </c>
      <c r="E98" s="23">
        <v>100</v>
      </c>
      <c r="F98" s="23">
        <f t="shared" si="9"/>
        <v>240</v>
      </c>
    </row>
    <row r="99" spans="1:6" x14ac:dyDescent="0.3">
      <c r="A99" s="25">
        <v>45092</v>
      </c>
      <c r="B99" s="23" t="s">
        <v>312</v>
      </c>
      <c r="C99" s="23" t="s">
        <v>344</v>
      </c>
      <c r="E99" s="23">
        <v>100</v>
      </c>
      <c r="F99" s="23">
        <f t="shared" si="9"/>
        <v>140</v>
      </c>
    </row>
    <row r="100" spans="1:6" x14ac:dyDescent="0.3">
      <c r="A100" s="25">
        <v>45094</v>
      </c>
      <c r="B100" s="23" t="s">
        <v>312</v>
      </c>
      <c r="C100" s="23" t="s">
        <v>464</v>
      </c>
      <c r="E100" s="23">
        <v>60</v>
      </c>
      <c r="F100" s="23">
        <f t="shared" si="9"/>
        <v>80</v>
      </c>
    </row>
    <row r="101" spans="1:6" x14ac:dyDescent="0.3">
      <c r="A101" s="25">
        <v>45094</v>
      </c>
      <c r="B101" s="23" t="s">
        <v>312</v>
      </c>
      <c r="C101" s="23" t="s">
        <v>465</v>
      </c>
      <c r="E101" s="23">
        <v>10</v>
      </c>
      <c r="F101" s="23">
        <f t="shared" si="9"/>
        <v>70</v>
      </c>
    </row>
    <row r="102" spans="1:6" x14ac:dyDescent="0.3">
      <c r="A102" s="25">
        <v>45096</v>
      </c>
      <c r="D102" s="23">
        <v>6000</v>
      </c>
      <c r="F102" s="23">
        <f>F101+D102</f>
        <v>6070</v>
      </c>
    </row>
    <row r="103" spans="1:6" x14ac:dyDescent="0.3">
      <c r="A103" s="25">
        <v>45096</v>
      </c>
      <c r="B103" s="23" t="s">
        <v>251</v>
      </c>
      <c r="C103" s="23" t="s">
        <v>252</v>
      </c>
      <c r="E103" s="23">
        <v>100</v>
      </c>
      <c r="F103" s="23">
        <f>F102-E103</f>
        <v>5970</v>
      </c>
    </row>
    <row r="104" spans="1:6" x14ac:dyDescent="0.3">
      <c r="A104" s="25">
        <v>45096</v>
      </c>
      <c r="B104" s="23" t="s">
        <v>254</v>
      </c>
      <c r="C104" s="23" t="s">
        <v>255</v>
      </c>
      <c r="E104" s="23">
        <v>4000</v>
      </c>
      <c r="F104" s="23">
        <f t="shared" ref="F104:F106" si="10">F103-E104</f>
        <v>1970</v>
      </c>
    </row>
    <row r="105" spans="1:6" x14ac:dyDescent="0.3">
      <c r="A105" s="25">
        <v>45096</v>
      </c>
      <c r="B105" s="23" t="s">
        <v>469</v>
      </c>
      <c r="C105" s="23" t="s">
        <v>470</v>
      </c>
      <c r="E105" s="23">
        <v>200</v>
      </c>
      <c r="F105" s="23">
        <f t="shared" si="10"/>
        <v>1770</v>
      </c>
    </row>
    <row r="106" spans="1:6" x14ac:dyDescent="0.3">
      <c r="A106" s="25">
        <v>45096</v>
      </c>
      <c r="B106" s="23" t="s">
        <v>469</v>
      </c>
      <c r="C106" s="23" t="s">
        <v>313</v>
      </c>
      <c r="E106" s="23">
        <v>370</v>
      </c>
      <c r="F106" s="23">
        <f t="shared" si="10"/>
        <v>1400</v>
      </c>
    </row>
    <row r="107" spans="1:6" x14ac:dyDescent="0.3">
      <c r="A107" s="25">
        <v>45097</v>
      </c>
      <c r="B107" s="23" t="s">
        <v>469</v>
      </c>
      <c r="C107" s="23" t="s">
        <v>471</v>
      </c>
      <c r="E107" s="23">
        <v>500</v>
      </c>
      <c r="F107" s="23">
        <f t="shared" ref="F107:F112" si="11">F106-E107</f>
        <v>900</v>
      </c>
    </row>
    <row r="108" spans="1:6" x14ac:dyDescent="0.3">
      <c r="A108" s="25">
        <v>45097</v>
      </c>
      <c r="B108" s="23" t="s">
        <v>251</v>
      </c>
      <c r="C108" s="23" t="s">
        <v>1</v>
      </c>
      <c r="E108" s="23">
        <v>300</v>
      </c>
      <c r="F108" s="23">
        <f t="shared" si="11"/>
        <v>600</v>
      </c>
    </row>
    <row r="109" spans="1:6" x14ac:dyDescent="0.3">
      <c r="A109" s="25">
        <v>45098</v>
      </c>
      <c r="B109" s="23" t="s">
        <v>469</v>
      </c>
      <c r="C109" s="23" t="s">
        <v>411</v>
      </c>
      <c r="E109" s="23">
        <v>20</v>
      </c>
      <c r="F109" s="23">
        <f t="shared" si="11"/>
        <v>580</v>
      </c>
    </row>
    <row r="110" spans="1:6" x14ac:dyDescent="0.3">
      <c r="A110" s="25">
        <v>45098</v>
      </c>
      <c r="B110" s="23" t="s">
        <v>251</v>
      </c>
      <c r="C110" s="23" t="s">
        <v>475</v>
      </c>
      <c r="E110" s="23">
        <v>100</v>
      </c>
      <c r="F110" s="23">
        <f t="shared" si="11"/>
        <v>480</v>
      </c>
    </row>
    <row r="111" spans="1:6" x14ac:dyDescent="0.3">
      <c r="A111" s="25">
        <v>45099</v>
      </c>
      <c r="B111" s="23" t="s">
        <v>469</v>
      </c>
      <c r="C111" s="23" t="s">
        <v>322</v>
      </c>
      <c r="E111" s="23">
        <v>90</v>
      </c>
      <c r="F111" s="23">
        <f t="shared" si="11"/>
        <v>390</v>
      </c>
    </row>
    <row r="112" spans="1:6" x14ac:dyDescent="0.3">
      <c r="A112" s="25">
        <v>45100</v>
      </c>
      <c r="B112" s="23" t="s">
        <v>251</v>
      </c>
      <c r="C112" s="23" t="s">
        <v>476</v>
      </c>
      <c r="E112" s="23">
        <v>100</v>
      </c>
      <c r="F112" s="23">
        <f t="shared" si="11"/>
        <v>290</v>
      </c>
    </row>
    <row r="113" spans="1:6" x14ac:dyDescent="0.3">
      <c r="A113" s="25">
        <v>45100</v>
      </c>
      <c r="D113" s="23">
        <v>2000</v>
      </c>
      <c r="F113" s="23">
        <f>F112+D113</f>
        <v>2290</v>
      </c>
    </row>
    <row r="114" spans="1:6" x14ac:dyDescent="0.3">
      <c r="A114" s="25">
        <v>45100</v>
      </c>
      <c r="B114" s="23" t="s">
        <v>469</v>
      </c>
      <c r="C114" s="23" t="s">
        <v>313</v>
      </c>
      <c r="E114" s="23">
        <v>320</v>
      </c>
      <c r="F114" s="23">
        <f t="shared" ref="F114:F120" si="12">F113-E114</f>
        <v>1970</v>
      </c>
    </row>
    <row r="115" spans="1:6" x14ac:dyDescent="0.3">
      <c r="A115" s="25">
        <v>45101</v>
      </c>
      <c r="B115" s="23" t="s">
        <v>469</v>
      </c>
      <c r="C115" s="23" t="s">
        <v>479</v>
      </c>
      <c r="E115" s="23">
        <v>200</v>
      </c>
      <c r="F115" s="23">
        <f t="shared" si="12"/>
        <v>1770</v>
      </c>
    </row>
    <row r="116" spans="1:6" x14ac:dyDescent="0.3">
      <c r="A116" s="25">
        <v>45103</v>
      </c>
      <c r="B116" s="23" t="s">
        <v>469</v>
      </c>
      <c r="C116" s="23" t="s">
        <v>322</v>
      </c>
      <c r="E116" s="23">
        <v>200</v>
      </c>
      <c r="F116" s="23">
        <f t="shared" si="12"/>
        <v>1570</v>
      </c>
    </row>
    <row r="117" spans="1:6" x14ac:dyDescent="0.3">
      <c r="A117" s="25">
        <v>45106</v>
      </c>
      <c r="B117" s="23" t="s">
        <v>469</v>
      </c>
      <c r="C117" s="23" t="s">
        <v>481</v>
      </c>
      <c r="E117" s="23">
        <v>37</v>
      </c>
      <c r="F117" s="23">
        <f t="shared" si="12"/>
        <v>1533</v>
      </c>
    </row>
    <row r="118" spans="1:6" x14ac:dyDescent="0.3">
      <c r="A118" s="25">
        <v>45106</v>
      </c>
      <c r="B118" s="23" t="s">
        <v>469</v>
      </c>
      <c r="C118" s="23" t="s">
        <v>341</v>
      </c>
      <c r="E118" s="23">
        <v>110</v>
      </c>
      <c r="F118" s="23">
        <f t="shared" si="12"/>
        <v>1423</v>
      </c>
    </row>
    <row r="119" spans="1:6" x14ac:dyDescent="0.3">
      <c r="A119" s="25">
        <v>45108</v>
      </c>
      <c r="B119" s="23" t="s">
        <v>469</v>
      </c>
      <c r="C119" s="23" t="s">
        <v>322</v>
      </c>
      <c r="E119" s="23">
        <v>80</v>
      </c>
      <c r="F119" s="23">
        <f t="shared" si="12"/>
        <v>1343</v>
      </c>
    </row>
    <row r="120" spans="1:6" x14ac:dyDescent="0.3">
      <c r="A120" s="25">
        <v>45108</v>
      </c>
      <c r="B120" s="23" t="s">
        <v>469</v>
      </c>
      <c r="C120" s="23" t="s">
        <v>484</v>
      </c>
      <c r="E120" s="23">
        <v>100</v>
      </c>
      <c r="F120" s="23">
        <f t="shared" si="12"/>
        <v>1243</v>
      </c>
    </row>
    <row r="121" spans="1:6" x14ac:dyDescent="0.3">
      <c r="A121" s="25">
        <v>45110</v>
      </c>
      <c r="B121" s="23" t="s">
        <v>251</v>
      </c>
      <c r="C121" s="23" t="s">
        <v>488</v>
      </c>
      <c r="E121" s="23">
        <v>100</v>
      </c>
      <c r="F121" s="23">
        <f t="shared" ref="F121:F125" si="13">F120-E121</f>
        <v>1143</v>
      </c>
    </row>
    <row r="122" spans="1:6" x14ac:dyDescent="0.3">
      <c r="A122" s="25">
        <v>45110</v>
      </c>
      <c r="B122" s="23" t="s">
        <v>251</v>
      </c>
      <c r="C122" s="23" t="s">
        <v>485</v>
      </c>
      <c r="E122" s="23">
        <v>50</v>
      </c>
      <c r="F122" s="23">
        <f t="shared" si="13"/>
        <v>1093</v>
      </c>
    </row>
    <row r="123" spans="1:6" x14ac:dyDescent="0.3">
      <c r="A123" s="25">
        <v>45111</v>
      </c>
      <c r="B123" s="23" t="s">
        <v>312</v>
      </c>
      <c r="C123" s="23" t="s">
        <v>252</v>
      </c>
      <c r="E123" s="23">
        <v>100</v>
      </c>
      <c r="F123" s="23">
        <f t="shared" si="13"/>
        <v>993</v>
      </c>
    </row>
    <row r="124" spans="1:6" x14ac:dyDescent="0.3">
      <c r="A124" s="25">
        <v>45111</v>
      </c>
      <c r="B124" s="23" t="s">
        <v>312</v>
      </c>
      <c r="C124" s="23" t="s">
        <v>485</v>
      </c>
      <c r="E124" s="23">
        <v>50</v>
      </c>
      <c r="F124" s="23">
        <f t="shared" si="13"/>
        <v>943</v>
      </c>
    </row>
    <row r="125" spans="1:6" x14ac:dyDescent="0.3">
      <c r="A125" s="25">
        <v>45111</v>
      </c>
      <c r="B125" s="23" t="s">
        <v>312</v>
      </c>
      <c r="C125" s="23" t="s">
        <v>485</v>
      </c>
      <c r="E125" s="23">
        <v>290</v>
      </c>
      <c r="F125" s="23">
        <f t="shared" si="13"/>
        <v>653</v>
      </c>
    </row>
    <row r="126" spans="1:6" x14ac:dyDescent="0.3">
      <c r="A126" s="25">
        <v>45111</v>
      </c>
      <c r="B126" s="23" t="s">
        <v>469</v>
      </c>
      <c r="C126" s="23" t="s">
        <v>490</v>
      </c>
      <c r="E126" s="23">
        <v>100</v>
      </c>
      <c r="F126" s="23">
        <f>F124-E126</f>
        <v>843</v>
      </c>
    </row>
    <row r="127" spans="1:6" x14ac:dyDescent="0.3">
      <c r="A127" s="25">
        <v>45111</v>
      </c>
      <c r="B127" s="23" t="s">
        <v>469</v>
      </c>
      <c r="C127" s="23" t="s">
        <v>400</v>
      </c>
      <c r="E127" s="23">
        <v>140</v>
      </c>
      <c r="F127" s="23">
        <f>F126-E127</f>
        <v>703</v>
      </c>
    </row>
    <row r="128" spans="1:6" x14ac:dyDescent="0.3">
      <c r="A128" s="25">
        <v>45111</v>
      </c>
      <c r="B128" s="23" t="s">
        <v>254</v>
      </c>
      <c r="C128" s="23" t="s">
        <v>322</v>
      </c>
      <c r="E128" s="23">
        <v>100</v>
      </c>
      <c r="F128" s="23">
        <f>F127-E128</f>
        <v>603</v>
      </c>
    </row>
    <row r="129" spans="1:6" x14ac:dyDescent="0.3">
      <c r="A129" s="25">
        <v>45112</v>
      </c>
      <c r="B129" s="23" t="s">
        <v>254</v>
      </c>
      <c r="C129" s="23" t="s">
        <v>255</v>
      </c>
      <c r="E129" s="23">
        <v>283</v>
      </c>
      <c r="F129" s="23">
        <f>F128-E129</f>
        <v>320</v>
      </c>
    </row>
    <row r="130" spans="1:6" x14ac:dyDescent="0.3">
      <c r="A130" s="25">
        <v>45112</v>
      </c>
      <c r="D130" s="23">
        <v>2000</v>
      </c>
      <c r="F130" s="23">
        <f>F129+D130</f>
        <v>2320</v>
      </c>
    </row>
    <row r="131" spans="1:6" x14ac:dyDescent="0.3">
      <c r="A131" s="25">
        <v>45112</v>
      </c>
      <c r="B131" s="23" t="s">
        <v>264</v>
      </c>
      <c r="C131" s="23" t="s">
        <v>329</v>
      </c>
      <c r="E131" s="23">
        <v>1500</v>
      </c>
      <c r="F131" s="23">
        <f t="shared" ref="F131:F137" si="14">F130-E131</f>
        <v>820</v>
      </c>
    </row>
    <row r="132" spans="1:6" x14ac:dyDescent="0.3">
      <c r="A132" s="25">
        <v>45112</v>
      </c>
      <c r="B132" s="23" t="s">
        <v>312</v>
      </c>
      <c r="C132" s="23" t="s">
        <v>491</v>
      </c>
      <c r="E132" s="23">
        <v>100</v>
      </c>
      <c r="F132" s="23">
        <f t="shared" si="14"/>
        <v>720</v>
      </c>
    </row>
    <row r="133" spans="1:6" x14ac:dyDescent="0.3">
      <c r="A133" s="25">
        <v>45113</v>
      </c>
      <c r="B133" s="23" t="s">
        <v>469</v>
      </c>
      <c r="C133" s="23" t="s">
        <v>493</v>
      </c>
      <c r="E133" s="23">
        <v>100</v>
      </c>
      <c r="F133" s="23">
        <f t="shared" si="14"/>
        <v>620</v>
      </c>
    </row>
    <row r="134" spans="1:6" x14ac:dyDescent="0.3">
      <c r="A134" s="25">
        <v>45115</v>
      </c>
      <c r="B134" s="23" t="s">
        <v>312</v>
      </c>
      <c r="C134" s="23" t="s">
        <v>322</v>
      </c>
      <c r="E134" s="23">
        <v>90</v>
      </c>
      <c r="F134" s="23">
        <f t="shared" si="14"/>
        <v>530</v>
      </c>
    </row>
    <row r="135" spans="1:6" x14ac:dyDescent="0.3">
      <c r="A135" s="25">
        <v>45115</v>
      </c>
      <c r="B135" s="23" t="s">
        <v>312</v>
      </c>
      <c r="C135" s="23" t="s">
        <v>495</v>
      </c>
      <c r="E135" s="23">
        <v>100</v>
      </c>
      <c r="F135" s="23">
        <f t="shared" si="14"/>
        <v>430</v>
      </c>
    </row>
    <row r="136" spans="1:6" x14ac:dyDescent="0.3">
      <c r="A136" s="25">
        <v>45115</v>
      </c>
      <c r="B136" s="23" t="s">
        <v>469</v>
      </c>
      <c r="C136" s="23" t="s">
        <v>322</v>
      </c>
      <c r="E136" s="23">
        <v>80</v>
      </c>
      <c r="F136" s="23">
        <f t="shared" si="14"/>
        <v>350</v>
      </c>
    </row>
    <row r="137" spans="1:6" x14ac:dyDescent="0.3">
      <c r="A137" s="25">
        <v>45115</v>
      </c>
      <c r="B137" s="23" t="s">
        <v>469</v>
      </c>
      <c r="C137" s="23" t="s">
        <v>496</v>
      </c>
      <c r="E137" s="23">
        <v>100</v>
      </c>
      <c r="F137" s="23">
        <f t="shared" si="14"/>
        <v>250</v>
      </c>
    </row>
    <row r="138" spans="1:6" x14ac:dyDescent="0.3">
      <c r="A138" s="25">
        <v>45117</v>
      </c>
      <c r="B138" s="23" t="s">
        <v>312</v>
      </c>
      <c r="C138" s="23" t="s">
        <v>499</v>
      </c>
      <c r="E138" s="23">
        <v>100</v>
      </c>
      <c r="F138" s="23">
        <f>F137-E138</f>
        <v>150</v>
      </c>
    </row>
    <row r="139" spans="1:6" x14ac:dyDescent="0.3">
      <c r="A139" s="25">
        <v>45118</v>
      </c>
      <c r="D139" s="23">
        <v>100</v>
      </c>
      <c r="F139" s="23">
        <f>F138+D139</f>
        <v>250</v>
      </c>
    </row>
    <row r="140" spans="1:6" x14ac:dyDescent="0.3">
      <c r="A140" s="25">
        <v>45118</v>
      </c>
      <c r="B140" s="23" t="s">
        <v>312</v>
      </c>
      <c r="C140" s="23" t="s">
        <v>500</v>
      </c>
      <c r="E140" s="23">
        <v>100</v>
      </c>
      <c r="F140" s="23">
        <f>F139-E140</f>
        <v>150</v>
      </c>
    </row>
    <row r="141" spans="1:6" x14ac:dyDescent="0.3">
      <c r="A141" s="25">
        <v>45118</v>
      </c>
      <c r="D141" s="23">
        <v>2000</v>
      </c>
      <c r="F141" s="23">
        <f>F140+D141</f>
        <v>2150</v>
      </c>
    </row>
    <row r="142" spans="1:6" x14ac:dyDescent="0.3">
      <c r="A142" s="25">
        <v>45119</v>
      </c>
      <c r="B142" s="23" t="s">
        <v>312</v>
      </c>
      <c r="C142" s="23" t="s">
        <v>313</v>
      </c>
      <c r="E142" s="23">
        <v>280</v>
      </c>
      <c r="F142" s="23">
        <f>F141-E142</f>
        <v>1870</v>
      </c>
    </row>
    <row r="143" spans="1:6" x14ac:dyDescent="0.3">
      <c r="A143" s="25">
        <v>45119</v>
      </c>
      <c r="B143" s="23" t="s">
        <v>312</v>
      </c>
      <c r="C143" s="23" t="s">
        <v>501</v>
      </c>
      <c r="E143" s="23">
        <v>800</v>
      </c>
      <c r="F143" s="23">
        <f>F142-E143</f>
        <v>1070</v>
      </c>
    </row>
    <row r="144" spans="1:6" x14ac:dyDescent="0.3">
      <c r="A144" s="25">
        <v>45119</v>
      </c>
      <c r="B144" s="23" t="s">
        <v>312</v>
      </c>
      <c r="C144" s="23" t="s">
        <v>503</v>
      </c>
      <c r="E144" s="23">
        <v>100</v>
      </c>
      <c r="F144" s="23">
        <f t="shared" ref="F144:F145" si="15">F143-E144</f>
        <v>970</v>
      </c>
    </row>
    <row r="145" spans="1:6" x14ac:dyDescent="0.3">
      <c r="A145" s="25">
        <v>45120</v>
      </c>
      <c r="B145" s="23" t="s">
        <v>312</v>
      </c>
      <c r="C145" s="23" t="s">
        <v>504</v>
      </c>
      <c r="E145" s="23">
        <v>250</v>
      </c>
      <c r="F145" s="23">
        <f t="shared" si="15"/>
        <v>720</v>
      </c>
    </row>
    <row r="146" spans="1:6" x14ac:dyDescent="0.3">
      <c r="A146" s="25">
        <v>45122</v>
      </c>
      <c r="B146" s="23" t="s">
        <v>312</v>
      </c>
      <c r="C146" s="23" t="s">
        <v>313</v>
      </c>
      <c r="E146" s="23">
        <v>280</v>
      </c>
      <c r="F146" s="23">
        <f>F145-E146</f>
        <v>440</v>
      </c>
    </row>
    <row r="147" spans="1:6" x14ac:dyDescent="0.3">
      <c r="A147" s="25">
        <v>45122</v>
      </c>
      <c r="B147" s="23" t="s">
        <v>312</v>
      </c>
      <c r="C147" s="23" t="s">
        <v>511</v>
      </c>
      <c r="E147" s="23">
        <v>100</v>
      </c>
      <c r="F147" s="23">
        <f>F146-E147</f>
        <v>340</v>
      </c>
    </row>
    <row r="148" spans="1:6" x14ac:dyDescent="0.3">
      <c r="A148" s="25">
        <v>45125</v>
      </c>
      <c r="D148" s="23">
        <v>500</v>
      </c>
      <c r="F148" s="23">
        <f>F147+D148</f>
        <v>840</v>
      </c>
    </row>
    <row r="149" spans="1:6" x14ac:dyDescent="0.3">
      <c r="A149" s="25">
        <v>45125</v>
      </c>
      <c r="B149" s="23" t="s">
        <v>469</v>
      </c>
      <c r="C149" s="23" t="s">
        <v>512</v>
      </c>
      <c r="E149" s="23">
        <v>500</v>
      </c>
      <c r="F149" s="23">
        <f>F148-E149</f>
        <v>340</v>
      </c>
    </row>
    <row r="150" spans="1:6" x14ac:dyDescent="0.3">
      <c r="A150" s="25">
        <v>45126</v>
      </c>
      <c r="B150" s="23" t="s">
        <v>469</v>
      </c>
      <c r="C150" s="23" t="s">
        <v>411</v>
      </c>
      <c r="E150" s="23">
        <v>20</v>
      </c>
      <c r="F150" s="23">
        <f>F149-E150</f>
        <v>320</v>
      </c>
    </row>
    <row r="151" spans="1:6" x14ac:dyDescent="0.3">
      <c r="A151" s="25">
        <v>45126</v>
      </c>
      <c r="B151" s="23" t="s">
        <v>469</v>
      </c>
      <c r="C151" s="23" t="s">
        <v>322</v>
      </c>
      <c r="E151" s="23">
        <v>90</v>
      </c>
      <c r="F151" s="23">
        <f>F150-E151</f>
        <v>230</v>
      </c>
    </row>
    <row r="152" spans="1:6" x14ac:dyDescent="0.3">
      <c r="A152" s="25">
        <v>45128</v>
      </c>
      <c r="B152" s="23" t="s">
        <v>254</v>
      </c>
      <c r="C152" s="23" t="s">
        <v>255</v>
      </c>
      <c r="E152" s="23">
        <v>130</v>
      </c>
      <c r="F152" s="23">
        <f>F151-E152</f>
        <v>100</v>
      </c>
    </row>
    <row r="153" spans="1:6" x14ac:dyDescent="0.3">
      <c r="A153" s="136">
        <v>45131</v>
      </c>
      <c r="B153" s="23" t="s">
        <v>469</v>
      </c>
      <c r="C153" s="23" t="s">
        <v>518</v>
      </c>
      <c r="E153" s="23">
        <v>100</v>
      </c>
      <c r="F153" s="23">
        <f>F152-E153</f>
        <v>0</v>
      </c>
    </row>
    <row r="154" spans="1:6" x14ac:dyDescent="0.3">
      <c r="A154" s="136">
        <v>45131</v>
      </c>
      <c r="D154" s="23">
        <v>100</v>
      </c>
      <c r="F154" s="23">
        <v>100</v>
      </c>
    </row>
    <row r="155" spans="1:6" x14ac:dyDescent="0.3">
      <c r="A155" s="136">
        <v>45132</v>
      </c>
      <c r="B155" s="23" t="s">
        <v>312</v>
      </c>
      <c r="C155" s="23" t="s">
        <v>322</v>
      </c>
      <c r="E155" s="23">
        <v>80</v>
      </c>
      <c r="F155" s="23">
        <f>F154-E155</f>
        <v>20</v>
      </c>
    </row>
    <row r="156" spans="1:6" x14ac:dyDescent="0.3">
      <c r="A156" s="136">
        <v>45132</v>
      </c>
      <c r="D156" s="23">
        <v>1000</v>
      </c>
      <c r="F156" s="23">
        <f>F155+D156</f>
        <v>1020</v>
      </c>
    </row>
    <row r="157" spans="1:6" x14ac:dyDescent="0.3">
      <c r="A157" s="136">
        <v>45132</v>
      </c>
      <c r="D157" s="23">
        <v>200</v>
      </c>
      <c r="F157" s="23">
        <f>F156+D157</f>
        <v>1220</v>
      </c>
    </row>
    <row r="158" spans="1:6" x14ac:dyDescent="0.3">
      <c r="A158" s="136">
        <v>45132</v>
      </c>
      <c r="B158" s="23" t="s">
        <v>251</v>
      </c>
      <c r="C158" s="23" t="s">
        <v>520</v>
      </c>
      <c r="E158" s="23">
        <v>100</v>
      </c>
      <c r="F158" s="23">
        <f>F157-E158</f>
        <v>1120</v>
      </c>
    </row>
    <row r="159" spans="1:6" x14ac:dyDescent="0.3">
      <c r="A159" s="136">
        <v>45132</v>
      </c>
      <c r="B159" s="23" t="s">
        <v>469</v>
      </c>
      <c r="C159" s="23" t="s">
        <v>519</v>
      </c>
      <c r="E159" s="23">
        <v>100</v>
      </c>
      <c r="F159" s="23">
        <f>F158-E159</f>
        <v>1020</v>
      </c>
    </row>
    <row r="160" spans="1:6" x14ac:dyDescent="0.3">
      <c r="A160" s="136">
        <v>45133</v>
      </c>
      <c r="B160" s="23" t="s">
        <v>469</v>
      </c>
      <c r="C160" s="23" t="s">
        <v>313</v>
      </c>
      <c r="E160" s="23">
        <v>280</v>
      </c>
      <c r="F160" s="23">
        <f>F159-E160</f>
        <v>740</v>
      </c>
    </row>
    <row r="161" spans="1:6" x14ac:dyDescent="0.3">
      <c r="A161" s="136">
        <v>45133</v>
      </c>
      <c r="B161" s="23" t="s">
        <v>469</v>
      </c>
      <c r="C161" s="23" t="s">
        <v>522</v>
      </c>
      <c r="E161" s="23">
        <v>20</v>
      </c>
      <c r="F161" s="23">
        <f>F160-E161</f>
        <v>720</v>
      </c>
    </row>
    <row r="162" spans="1:6" x14ac:dyDescent="0.3">
      <c r="A162" s="136">
        <v>45133</v>
      </c>
      <c r="B162" s="23" t="s">
        <v>469</v>
      </c>
      <c r="C162" s="23" t="s">
        <v>521</v>
      </c>
      <c r="E162" s="23">
        <v>200</v>
      </c>
      <c r="F162" s="23">
        <f t="shared" ref="F162:F165" si="16">F161-E162</f>
        <v>520</v>
      </c>
    </row>
    <row r="163" spans="1:6" x14ac:dyDescent="0.3">
      <c r="A163" s="136">
        <v>45133</v>
      </c>
      <c r="B163" s="23" t="s">
        <v>312</v>
      </c>
      <c r="C163" s="23" t="s">
        <v>485</v>
      </c>
      <c r="E163" s="23">
        <v>100</v>
      </c>
      <c r="F163" s="23">
        <f t="shared" si="16"/>
        <v>420</v>
      </c>
    </row>
    <row r="164" spans="1:6" x14ac:dyDescent="0.3">
      <c r="A164" s="136">
        <v>45133</v>
      </c>
      <c r="B164" s="23" t="s">
        <v>312</v>
      </c>
      <c r="C164" s="23" t="s">
        <v>485</v>
      </c>
      <c r="E164" s="23">
        <v>200</v>
      </c>
      <c r="F164" s="23">
        <f t="shared" si="16"/>
        <v>220</v>
      </c>
    </row>
    <row r="165" spans="1:6" x14ac:dyDescent="0.3">
      <c r="A165" s="136">
        <v>45133</v>
      </c>
      <c r="B165" s="23" t="s">
        <v>312</v>
      </c>
      <c r="C165" s="23" t="s">
        <v>485</v>
      </c>
      <c r="E165" s="23">
        <v>45</v>
      </c>
      <c r="F165" s="23">
        <f t="shared" si="16"/>
        <v>175</v>
      </c>
    </row>
    <row r="166" spans="1:6" x14ac:dyDescent="0.3">
      <c r="A166" s="136">
        <v>45133</v>
      </c>
      <c r="C166" s="23" t="s">
        <v>517</v>
      </c>
      <c r="D166" s="23">
        <v>200</v>
      </c>
      <c r="F166" s="23">
        <f>F165+D166</f>
        <v>375</v>
      </c>
    </row>
    <row r="167" spans="1:6" x14ac:dyDescent="0.3">
      <c r="A167" s="136">
        <v>45133</v>
      </c>
      <c r="B167" s="23" t="s">
        <v>469</v>
      </c>
      <c r="C167" s="23" t="s">
        <v>524</v>
      </c>
      <c r="E167" s="23">
        <v>200</v>
      </c>
      <c r="F167" s="23">
        <f>F166-E167</f>
        <v>175</v>
      </c>
    </row>
    <row r="168" spans="1:6" x14ac:dyDescent="0.3">
      <c r="A168" s="136">
        <v>45133</v>
      </c>
      <c r="B168" s="23" t="s">
        <v>469</v>
      </c>
      <c r="C168" s="23" t="s">
        <v>525</v>
      </c>
      <c r="E168" s="23">
        <v>10</v>
      </c>
      <c r="F168" s="23">
        <f>F167-E168</f>
        <v>165</v>
      </c>
    </row>
    <row r="169" spans="1:6" x14ac:dyDescent="0.3">
      <c r="A169" s="136">
        <v>45135</v>
      </c>
      <c r="B169" s="23" t="s">
        <v>312</v>
      </c>
      <c r="C169" s="23" t="s">
        <v>485</v>
      </c>
      <c r="E169" s="23">
        <v>90</v>
      </c>
      <c r="F169" s="23">
        <f>F168-E169</f>
        <v>75</v>
      </c>
    </row>
    <row r="170" spans="1:6" x14ac:dyDescent="0.3">
      <c r="A170" s="136">
        <v>45135</v>
      </c>
      <c r="D170" s="23">
        <v>1000</v>
      </c>
      <c r="F170" s="23">
        <f>F169+D170</f>
        <v>1075</v>
      </c>
    </row>
    <row r="171" spans="1:6" x14ac:dyDescent="0.3">
      <c r="A171" s="136">
        <v>45135</v>
      </c>
      <c r="B171" s="23" t="s">
        <v>469</v>
      </c>
      <c r="C171" s="23" t="s">
        <v>485</v>
      </c>
      <c r="E171" s="23">
        <v>100</v>
      </c>
      <c r="F171" s="23">
        <f>F170-E171</f>
        <v>975</v>
      </c>
    </row>
    <row r="172" spans="1:6" x14ac:dyDescent="0.3">
      <c r="A172" s="136">
        <v>45135</v>
      </c>
      <c r="B172" s="23" t="s">
        <v>469</v>
      </c>
      <c r="C172" s="23" t="s">
        <v>485</v>
      </c>
      <c r="E172" s="23">
        <v>100</v>
      </c>
      <c r="F172" s="23">
        <f t="shared" ref="F172:F174" si="17">F171-E172</f>
        <v>875</v>
      </c>
    </row>
    <row r="173" spans="1:6" x14ac:dyDescent="0.3">
      <c r="A173" s="136">
        <v>45136</v>
      </c>
      <c r="B173" s="23" t="s">
        <v>469</v>
      </c>
      <c r="C173" s="23" t="s">
        <v>527</v>
      </c>
      <c r="E173" s="23">
        <v>160</v>
      </c>
      <c r="F173" s="23">
        <f t="shared" si="17"/>
        <v>715</v>
      </c>
    </row>
    <row r="174" spans="1:6" x14ac:dyDescent="0.3">
      <c r="A174" s="136">
        <v>45136</v>
      </c>
      <c r="B174" s="23" t="s">
        <v>469</v>
      </c>
      <c r="C174" s="23" t="s">
        <v>528</v>
      </c>
      <c r="E174" s="23">
        <v>200</v>
      </c>
      <c r="F174" s="23">
        <f t="shared" si="17"/>
        <v>515</v>
      </c>
    </row>
    <row r="175" spans="1:6" x14ac:dyDescent="0.3">
      <c r="A175" s="136">
        <v>45138</v>
      </c>
      <c r="D175" s="23">
        <v>1000</v>
      </c>
      <c r="F175" s="23">
        <f>F174+D175</f>
        <v>1515</v>
      </c>
    </row>
    <row r="176" spans="1:6" x14ac:dyDescent="0.3">
      <c r="A176" s="136">
        <v>45138</v>
      </c>
      <c r="B176" s="23" t="s">
        <v>312</v>
      </c>
      <c r="C176" s="23" t="s">
        <v>400</v>
      </c>
      <c r="E176" s="23">
        <v>76</v>
      </c>
      <c r="F176" s="23">
        <f>F175-E176</f>
        <v>1439</v>
      </c>
    </row>
    <row r="177" spans="1:6" x14ac:dyDescent="0.3">
      <c r="A177" s="136">
        <v>45138</v>
      </c>
      <c r="B177" s="23" t="s">
        <v>254</v>
      </c>
      <c r="C177" s="23" t="s">
        <v>255</v>
      </c>
      <c r="E177" s="23">
        <v>109</v>
      </c>
      <c r="F177" s="23">
        <f>F176-E177</f>
        <v>1330</v>
      </c>
    </row>
    <row r="178" spans="1:6" x14ac:dyDescent="0.3">
      <c r="A178" s="136">
        <v>45138</v>
      </c>
      <c r="B178" s="23" t="s">
        <v>254</v>
      </c>
      <c r="C178" s="23" t="s">
        <v>255</v>
      </c>
      <c r="E178" s="23">
        <v>815</v>
      </c>
      <c r="F178" s="23">
        <f t="shared" ref="F178:F183" si="18">F177-E178</f>
        <v>515</v>
      </c>
    </row>
    <row r="179" spans="1:6" x14ac:dyDescent="0.3">
      <c r="A179" s="136">
        <v>45138</v>
      </c>
      <c r="D179" s="23">
        <v>1750</v>
      </c>
      <c r="F179" s="23">
        <f>F178+D179</f>
        <v>2265</v>
      </c>
    </row>
    <row r="180" spans="1:6" x14ac:dyDescent="0.3">
      <c r="A180" s="136">
        <v>45138</v>
      </c>
      <c r="B180" s="23" t="s">
        <v>312</v>
      </c>
      <c r="C180" s="23" t="s">
        <v>530</v>
      </c>
      <c r="E180" s="23">
        <v>1380</v>
      </c>
      <c r="F180" s="23">
        <f>F179-E180</f>
        <v>885</v>
      </c>
    </row>
    <row r="181" spans="1:6" x14ac:dyDescent="0.3">
      <c r="A181" s="136">
        <v>45138</v>
      </c>
      <c r="B181" s="23" t="s">
        <v>312</v>
      </c>
      <c r="C181" s="23" t="s">
        <v>328</v>
      </c>
      <c r="E181" s="23">
        <v>370</v>
      </c>
      <c r="F181" s="23">
        <f t="shared" si="18"/>
        <v>515</v>
      </c>
    </row>
    <row r="182" spans="1:6" x14ac:dyDescent="0.3">
      <c r="A182" s="136">
        <v>45139</v>
      </c>
      <c r="B182" s="23" t="s">
        <v>469</v>
      </c>
      <c r="C182" s="23" t="s">
        <v>322</v>
      </c>
      <c r="E182" s="23">
        <v>80</v>
      </c>
      <c r="F182" s="23">
        <f t="shared" si="18"/>
        <v>435</v>
      </c>
    </row>
    <row r="183" spans="1:6" x14ac:dyDescent="0.3">
      <c r="A183" s="136">
        <v>45139</v>
      </c>
      <c r="B183" s="23" t="s">
        <v>251</v>
      </c>
      <c r="C183" s="23" t="s">
        <v>529</v>
      </c>
      <c r="E183" s="23">
        <v>100</v>
      </c>
      <c r="F183" s="23">
        <f t="shared" si="18"/>
        <v>335</v>
      </c>
    </row>
    <row r="184" spans="1:6" x14ac:dyDescent="0.3">
      <c r="A184" s="136">
        <v>45139</v>
      </c>
      <c r="D184" s="23">
        <v>2000</v>
      </c>
      <c r="F184" s="23">
        <f>F183+D184</f>
        <v>2335</v>
      </c>
    </row>
    <row r="185" spans="1:6" x14ac:dyDescent="0.3">
      <c r="A185" s="25">
        <v>45140</v>
      </c>
      <c r="B185" s="23" t="s">
        <v>469</v>
      </c>
      <c r="C185" s="23" t="s">
        <v>532</v>
      </c>
      <c r="E185" s="23">
        <v>100</v>
      </c>
      <c r="F185" s="23">
        <f>F184-E185</f>
        <v>2235</v>
      </c>
    </row>
    <row r="186" spans="1:6" x14ac:dyDescent="0.3">
      <c r="A186" s="25">
        <v>45140</v>
      </c>
      <c r="B186" s="23" t="s">
        <v>469</v>
      </c>
      <c r="C186" s="23" t="s">
        <v>533</v>
      </c>
      <c r="E186" s="23">
        <v>200</v>
      </c>
      <c r="F186" s="23">
        <f>F185-E186</f>
        <v>2035</v>
      </c>
    </row>
    <row r="187" spans="1:6" x14ac:dyDescent="0.3">
      <c r="A187" s="25">
        <v>45140</v>
      </c>
      <c r="B187" s="23" t="s">
        <v>469</v>
      </c>
      <c r="C187" s="23" t="s">
        <v>534</v>
      </c>
      <c r="D187" s="23">
        <v>200</v>
      </c>
      <c r="F187" s="23">
        <f>F186+D187</f>
        <v>2235</v>
      </c>
    </row>
    <row r="188" spans="1:6" x14ac:dyDescent="0.3">
      <c r="A188" s="25">
        <v>45140</v>
      </c>
      <c r="B188" s="23" t="s">
        <v>469</v>
      </c>
      <c r="C188" s="23" t="s">
        <v>534</v>
      </c>
      <c r="D188" s="23">
        <v>3850</v>
      </c>
      <c r="F188" s="23">
        <f>F187+D188</f>
        <v>6085</v>
      </c>
    </row>
    <row r="189" spans="1:6" x14ac:dyDescent="0.3">
      <c r="A189" s="25">
        <v>45140</v>
      </c>
      <c r="B189" s="23" t="s">
        <v>264</v>
      </c>
      <c r="C189" s="23" t="s">
        <v>329</v>
      </c>
      <c r="E189" s="23">
        <v>1500</v>
      </c>
      <c r="F189" s="23">
        <f>F188-E189</f>
        <v>4585</v>
      </c>
    </row>
    <row r="190" spans="1:6" x14ac:dyDescent="0.3">
      <c r="A190" s="25">
        <v>45140</v>
      </c>
      <c r="B190" s="23" t="s">
        <v>312</v>
      </c>
      <c r="C190" s="23" t="s">
        <v>411</v>
      </c>
      <c r="E190" s="23">
        <v>30</v>
      </c>
      <c r="F190" s="23">
        <f>F189-E190</f>
        <v>4555</v>
      </c>
    </row>
    <row r="191" spans="1:6" x14ac:dyDescent="0.3">
      <c r="A191" s="25">
        <v>45141</v>
      </c>
      <c r="B191" s="23" t="s">
        <v>254</v>
      </c>
      <c r="C191" s="23" t="s">
        <v>255</v>
      </c>
      <c r="E191" s="23">
        <v>500</v>
      </c>
      <c r="F191" s="23">
        <f>F190-E191</f>
        <v>4055</v>
      </c>
    </row>
    <row r="192" spans="1:6" x14ac:dyDescent="0.3">
      <c r="A192" s="25">
        <v>45141</v>
      </c>
      <c r="B192" s="23" t="s">
        <v>254</v>
      </c>
      <c r="C192" s="23" t="s">
        <v>255</v>
      </c>
      <c r="E192" s="23">
        <v>100</v>
      </c>
      <c r="F192" s="23">
        <f>F191-E192</f>
        <v>3955</v>
      </c>
    </row>
    <row r="193" spans="1:6" x14ac:dyDescent="0.3">
      <c r="A193" s="25">
        <v>45142</v>
      </c>
      <c r="B193" s="23" t="s">
        <v>469</v>
      </c>
      <c r="C193" s="23" t="s">
        <v>535</v>
      </c>
      <c r="E193" s="23">
        <v>200</v>
      </c>
      <c r="F193" s="23">
        <f>F192-E193</f>
        <v>3755</v>
      </c>
    </row>
    <row r="194" spans="1:6" x14ac:dyDescent="0.3">
      <c r="A194" s="25">
        <v>45142</v>
      </c>
      <c r="B194" s="23" t="s">
        <v>469</v>
      </c>
      <c r="C194" s="23" t="s">
        <v>536</v>
      </c>
      <c r="E194" s="23">
        <v>105</v>
      </c>
      <c r="F194" s="23">
        <f t="shared" ref="F194:F198" si="19">F193-E194</f>
        <v>3650</v>
      </c>
    </row>
    <row r="195" spans="1:6" x14ac:dyDescent="0.3">
      <c r="A195" s="25">
        <v>45142</v>
      </c>
      <c r="B195" s="23" t="s">
        <v>469</v>
      </c>
      <c r="C195" s="23" t="s">
        <v>537</v>
      </c>
      <c r="E195" s="23">
        <v>100</v>
      </c>
      <c r="F195" s="23">
        <f t="shared" si="19"/>
        <v>3550</v>
      </c>
    </row>
    <row r="196" spans="1:6" x14ac:dyDescent="0.3">
      <c r="A196" s="25">
        <v>45142</v>
      </c>
      <c r="B196" s="23" t="s">
        <v>469</v>
      </c>
      <c r="C196" s="23" t="s">
        <v>536</v>
      </c>
      <c r="E196" s="23">
        <v>80</v>
      </c>
      <c r="F196" s="23">
        <f t="shared" si="19"/>
        <v>3470</v>
      </c>
    </row>
    <row r="197" spans="1:6" x14ac:dyDescent="0.3">
      <c r="A197" s="25">
        <v>45142</v>
      </c>
      <c r="B197" s="23" t="s">
        <v>469</v>
      </c>
      <c r="C197" s="23" t="s">
        <v>538</v>
      </c>
      <c r="E197" s="23">
        <v>160</v>
      </c>
      <c r="F197" s="23">
        <f t="shared" si="19"/>
        <v>3310</v>
      </c>
    </row>
    <row r="198" spans="1:6" x14ac:dyDescent="0.3">
      <c r="A198" s="25">
        <v>45142</v>
      </c>
      <c r="B198" s="23" t="s">
        <v>312</v>
      </c>
      <c r="C198" s="23" t="s">
        <v>400</v>
      </c>
      <c r="E198" s="23">
        <v>76</v>
      </c>
      <c r="F198" s="23">
        <f t="shared" si="19"/>
        <v>3234</v>
      </c>
    </row>
    <row r="199" spans="1:6" x14ac:dyDescent="0.3">
      <c r="A199" s="25">
        <v>45142</v>
      </c>
      <c r="B199" s="23" t="s">
        <v>469</v>
      </c>
      <c r="C199" s="23" t="s">
        <v>541</v>
      </c>
      <c r="E199" s="23">
        <v>500</v>
      </c>
      <c r="F199" s="23">
        <f t="shared" ref="F199:F204" si="20">F198-E199</f>
        <v>2734</v>
      </c>
    </row>
    <row r="200" spans="1:6" x14ac:dyDescent="0.3">
      <c r="A200" s="25">
        <v>45142</v>
      </c>
      <c r="B200" s="23" t="s">
        <v>469</v>
      </c>
      <c r="C200" s="23" t="s">
        <v>539</v>
      </c>
      <c r="E200" s="23">
        <v>170</v>
      </c>
      <c r="F200" s="23">
        <f t="shared" si="20"/>
        <v>2564</v>
      </c>
    </row>
    <row r="201" spans="1:6" x14ac:dyDescent="0.3">
      <c r="A201" s="25">
        <v>45142</v>
      </c>
      <c r="B201" s="23" t="s">
        <v>312</v>
      </c>
      <c r="C201" s="23" t="s">
        <v>313</v>
      </c>
      <c r="E201" s="23">
        <v>380</v>
      </c>
      <c r="F201" s="23">
        <f t="shared" si="20"/>
        <v>2184</v>
      </c>
    </row>
    <row r="202" spans="1:6" x14ac:dyDescent="0.3">
      <c r="A202" s="25">
        <v>45143</v>
      </c>
      <c r="B202" s="23" t="s">
        <v>469</v>
      </c>
      <c r="C202" s="23" t="s">
        <v>322</v>
      </c>
      <c r="E202" s="23">
        <v>90</v>
      </c>
      <c r="F202" s="23">
        <f t="shared" si="20"/>
        <v>2094</v>
      </c>
    </row>
    <row r="203" spans="1:6" x14ac:dyDescent="0.3">
      <c r="A203" s="25">
        <v>45143</v>
      </c>
      <c r="B203" s="23" t="s">
        <v>469</v>
      </c>
      <c r="C203" s="23" t="s">
        <v>322</v>
      </c>
      <c r="E203" s="23">
        <v>80</v>
      </c>
      <c r="F203" s="23">
        <f t="shared" si="20"/>
        <v>2014</v>
      </c>
    </row>
    <row r="204" spans="1:6" x14ac:dyDescent="0.3">
      <c r="A204" s="25">
        <v>45143</v>
      </c>
      <c r="B204" s="23" t="s">
        <v>312</v>
      </c>
      <c r="C204" s="23" t="s">
        <v>542</v>
      </c>
      <c r="E204" s="23">
        <v>1000</v>
      </c>
      <c r="F204" s="23">
        <f t="shared" si="20"/>
        <v>1014</v>
      </c>
    </row>
    <row r="205" spans="1:6" x14ac:dyDescent="0.3">
      <c r="A205" s="25">
        <v>45143</v>
      </c>
      <c r="D205" s="23">
        <v>3400</v>
      </c>
      <c r="F205" s="23">
        <f>F204+D205</f>
        <v>4414</v>
      </c>
    </row>
    <row r="206" spans="1:6" x14ac:dyDescent="0.3">
      <c r="A206" s="25">
        <v>45143</v>
      </c>
      <c r="B206" s="23" t="s">
        <v>312</v>
      </c>
      <c r="C206" s="23" t="s">
        <v>313</v>
      </c>
      <c r="E206" s="23">
        <v>2210</v>
      </c>
      <c r="F206" s="23">
        <f t="shared" ref="F206:F211" si="21">F205-E206</f>
        <v>2204</v>
      </c>
    </row>
    <row r="207" spans="1:6" x14ac:dyDescent="0.3">
      <c r="A207" s="25">
        <v>45145</v>
      </c>
      <c r="B207" s="23" t="s">
        <v>469</v>
      </c>
      <c r="C207" s="23" t="s">
        <v>543</v>
      </c>
      <c r="E207" s="23">
        <v>100</v>
      </c>
      <c r="F207" s="23">
        <f t="shared" si="21"/>
        <v>2104</v>
      </c>
    </row>
    <row r="208" spans="1:6" x14ac:dyDescent="0.3">
      <c r="A208" s="25">
        <v>45145</v>
      </c>
      <c r="B208" s="23" t="s">
        <v>312</v>
      </c>
      <c r="C208" s="23" t="s">
        <v>313</v>
      </c>
      <c r="E208" s="23">
        <v>330</v>
      </c>
      <c r="F208" s="23">
        <f t="shared" si="21"/>
        <v>1774</v>
      </c>
    </row>
    <row r="209" spans="1:6" x14ac:dyDescent="0.3">
      <c r="A209" s="25">
        <v>45145</v>
      </c>
      <c r="B209" s="23" t="s">
        <v>312</v>
      </c>
      <c r="C209" s="23" t="s">
        <v>313</v>
      </c>
      <c r="E209" s="23">
        <v>750</v>
      </c>
      <c r="F209" s="23">
        <f t="shared" si="21"/>
        <v>1024</v>
      </c>
    </row>
    <row r="210" spans="1:6" x14ac:dyDescent="0.3">
      <c r="A210" s="25">
        <v>45146</v>
      </c>
      <c r="B210" s="23" t="s">
        <v>469</v>
      </c>
      <c r="C210" s="23" t="s">
        <v>550</v>
      </c>
      <c r="E210" s="23">
        <v>100</v>
      </c>
      <c r="F210" s="23">
        <f t="shared" si="21"/>
        <v>924</v>
      </c>
    </row>
    <row r="211" spans="1:6" x14ac:dyDescent="0.3">
      <c r="A211" s="25">
        <v>45147</v>
      </c>
      <c r="B211" s="23" t="s">
        <v>469</v>
      </c>
      <c r="C211" s="23" t="s">
        <v>411</v>
      </c>
      <c r="E211" s="23">
        <v>80</v>
      </c>
      <c r="F211" s="23">
        <f t="shared" si="21"/>
        <v>844</v>
      </c>
    </row>
    <row r="212" spans="1:6" x14ac:dyDescent="0.3">
      <c r="A212" s="25">
        <v>45148</v>
      </c>
      <c r="B212" s="23" t="s">
        <v>469</v>
      </c>
      <c r="C212" s="23" t="s">
        <v>313</v>
      </c>
      <c r="E212" s="23">
        <v>390</v>
      </c>
      <c r="F212" s="23">
        <f>F211-E212</f>
        <v>454</v>
      </c>
    </row>
    <row r="213" spans="1:6" x14ac:dyDescent="0.3">
      <c r="A213" s="25">
        <v>45148</v>
      </c>
      <c r="B213" s="23" t="s">
        <v>469</v>
      </c>
      <c r="C213" s="23" t="s">
        <v>551</v>
      </c>
      <c r="E213" s="23">
        <v>400</v>
      </c>
      <c r="F213" s="23">
        <f>F212-E213</f>
        <v>54</v>
      </c>
    </row>
    <row r="214" spans="1:6" x14ac:dyDescent="0.3">
      <c r="A214" s="25">
        <v>45149</v>
      </c>
      <c r="D214" s="23">
        <v>280</v>
      </c>
      <c r="F214" s="23">
        <f>F213+D214</f>
        <v>334</v>
      </c>
    </row>
    <row r="215" spans="1:6" x14ac:dyDescent="0.3">
      <c r="A215" s="25">
        <v>45149</v>
      </c>
      <c r="B215" s="23" t="s">
        <v>469</v>
      </c>
      <c r="C215" s="23" t="s">
        <v>400</v>
      </c>
      <c r="E215" s="23">
        <v>280</v>
      </c>
      <c r="F215" s="23">
        <f t="shared" ref="F215" si="22">F214-E215</f>
        <v>54</v>
      </c>
    </row>
    <row r="216" spans="1:6" x14ac:dyDescent="0.3">
      <c r="A216" s="25">
        <v>45150</v>
      </c>
      <c r="D216" s="23">
        <v>220</v>
      </c>
      <c r="F216" s="23">
        <f>F213+D216</f>
        <v>274</v>
      </c>
    </row>
    <row r="217" spans="1:6" x14ac:dyDescent="0.3">
      <c r="A217" s="25">
        <v>45150</v>
      </c>
      <c r="B217" s="23" t="s">
        <v>469</v>
      </c>
      <c r="C217" s="23" t="s">
        <v>556</v>
      </c>
      <c r="E217" s="23">
        <v>220</v>
      </c>
      <c r="F217" s="23">
        <f>F216-E217</f>
        <v>54</v>
      </c>
    </row>
    <row r="218" spans="1:6" x14ac:dyDescent="0.3">
      <c r="A218" s="25">
        <v>45152</v>
      </c>
      <c r="D218" s="23">
        <v>500</v>
      </c>
      <c r="F218" s="23">
        <f>F213+D218</f>
        <v>554</v>
      </c>
    </row>
    <row r="219" spans="1:6" x14ac:dyDescent="0.3">
      <c r="A219" s="25">
        <v>45152</v>
      </c>
      <c r="B219" s="23" t="s">
        <v>469</v>
      </c>
      <c r="C219" s="23" t="s">
        <v>313</v>
      </c>
      <c r="E219" s="23">
        <v>500</v>
      </c>
      <c r="F219" s="23">
        <f>F218-E219</f>
        <v>54</v>
      </c>
    </row>
    <row r="220" spans="1:6" x14ac:dyDescent="0.3">
      <c r="A220" s="25">
        <v>45154</v>
      </c>
      <c r="D220" s="23">
        <v>1000</v>
      </c>
      <c r="F220" s="23">
        <f>F219+D220</f>
        <v>1054</v>
      </c>
    </row>
    <row r="221" spans="1:6" x14ac:dyDescent="0.3">
      <c r="A221" s="25">
        <v>45154</v>
      </c>
      <c r="B221" s="23" t="s">
        <v>469</v>
      </c>
      <c r="C221" s="23" t="s">
        <v>253</v>
      </c>
      <c r="E221" s="23">
        <v>250</v>
      </c>
      <c r="F221" s="23">
        <f t="shared" ref="F221" si="23">F220-E221</f>
        <v>804</v>
      </c>
    </row>
    <row r="222" spans="1:6" x14ac:dyDescent="0.3">
      <c r="A222" s="25">
        <v>45154</v>
      </c>
      <c r="B222" s="23" t="s">
        <v>469</v>
      </c>
      <c r="C222" s="23" t="s">
        <v>313</v>
      </c>
      <c r="E222" s="23">
        <v>330</v>
      </c>
      <c r="F222" s="23">
        <f>F221-E222</f>
        <v>474</v>
      </c>
    </row>
    <row r="223" spans="1:6" x14ac:dyDescent="0.3">
      <c r="A223" s="25">
        <v>45156</v>
      </c>
      <c r="D223" s="23">
        <v>371</v>
      </c>
      <c r="F223" s="23">
        <f>F222+D223</f>
        <v>845</v>
      </c>
    </row>
    <row r="224" spans="1:6" x14ac:dyDescent="0.3">
      <c r="A224" s="25">
        <v>45156</v>
      </c>
      <c r="B224" s="23" t="s">
        <v>469</v>
      </c>
      <c r="C224" s="23" t="s">
        <v>557</v>
      </c>
      <c r="E224" s="23">
        <v>371</v>
      </c>
      <c r="F224" s="23">
        <f>F223-E224</f>
        <v>474</v>
      </c>
    </row>
    <row r="225" spans="1:6" x14ac:dyDescent="0.3">
      <c r="A225" s="25">
        <v>45157</v>
      </c>
      <c r="D225" s="23">
        <v>1025</v>
      </c>
      <c r="F225" s="23">
        <f>F224+D225</f>
        <v>1499</v>
      </c>
    </row>
    <row r="226" spans="1:6" x14ac:dyDescent="0.3">
      <c r="A226" s="25">
        <v>45157</v>
      </c>
      <c r="B226" s="23" t="s">
        <v>469</v>
      </c>
      <c r="C226" s="23" t="s">
        <v>400</v>
      </c>
      <c r="E226" s="23">
        <v>1025</v>
      </c>
      <c r="F226" s="23">
        <f>F225-E226</f>
        <v>474</v>
      </c>
    </row>
    <row r="227" spans="1:6" x14ac:dyDescent="0.3">
      <c r="A227" s="25">
        <v>45157</v>
      </c>
      <c r="B227" s="23" t="s">
        <v>469</v>
      </c>
      <c r="C227" s="23" t="s">
        <v>558</v>
      </c>
      <c r="E227" s="23">
        <v>100</v>
      </c>
      <c r="F227" s="23">
        <f>F226-E227</f>
        <v>374</v>
      </c>
    </row>
    <row r="228" spans="1:6" x14ac:dyDescent="0.3">
      <c r="A228" s="25">
        <v>45158</v>
      </c>
      <c r="D228" s="23">
        <v>800</v>
      </c>
      <c r="F228" s="23">
        <f>F227+D228</f>
        <v>1174</v>
      </c>
    </row>
    <row r="229" spans="1:6" x14ac:dyDescent="0.3">
      <c r="A229" s="25">
        <v>45158</v>
      </c>
      <c r="B229" s="23" t="s">
        <v>469</v>
      </c>
      <c r="C229" s="23" t="s">
        <v>400</v>
      </c>
      <c r="E229" s="23">
        <v>240</v>
      </c>
      <c r="F229" s="23">
        <f>F228-E229</f>
        <v>934</v>
      </c>
    </row>
    <row r="230" spans="1:6" x14ac:dyDescent="0.3">
      <c r="A230" s="25">
        <v>45158</v>
      </c>
      <c r="B230" s="23" t="s">
        <v>469</v>
      </c>
      <c r="C230" s="23" t="s">
        <v>400</v>
      </c>
      <c r="E230" s="23">
        <v>340</v>
      </c>
      <c r="F230" s="23">
        <f t="shared" ref="F230:F231" si="24">F229-E230</f>
        <v>594</v>
      </c>
    </row>
    <row r="231" spans="1:6" x14ac:dyDescent="0.3">
      <c r="A231" s="25">
        <v>45158</v>
      </c>
      <c r="B231" s="23" t="s">
        <v>469</v>
      </c>
      <c r="C231" s="23" t="s">
        <v>561</v>
      </c>
      <c r="E231" s="23">
        <v>220</v>
      </c>
      <c r="F231" s="23">
        <f t="shared" si="24"/>
        <v>374</v>
      </c>
    </row>
    <row r="232" spans="1:6" x14ac:dyDescent="0.3">
      <c r="A232" s="25">
        <v>45161</v>
      </c>
      <c r="B232" s="23" t="s">
        <v>469</v>
      </c>
      <c r="C232" s="23" t="s">
        <v>560</v>
      </c>
      <c r="E232" s="23">
        <v>100</v>
      </c>
      <c r="F232" s="23">
        <f>F231-E232</f>
        <v>274</v>
      </c>
    </row>
    <row r="233" spans="1:6" x14ac:dyDescent="0.3">
      <c r="A233" s="25">
        <v>45163</v>
      </c>
      <c r="B233" s="23" t="s">
        <v>469</v>
      </c>
      <c r="C233" s="23" t="s">
        <v>559</v>
      </c>
      <c r="E233" s="23">
        <v>100</v>
      </c>
      <c r="F233" s="23">
        <f>F232-E233</f>
        <v>174</v>
      </c>
    </row>
    <row r="234" spans="1:6" x14ac:dyDescent="0.3">
      <c r="A234" s="25">
        <v>45164</v>
      </c>
      <c r="C234" s="23" t="s">
        <v>577</v>
      </c>
      <c r="D234" s="23">
        <v>330</v>
      </c>
      <c r="F234" s="23">
        <f>F233+D234</f>
        <v>504</v>
      </c>
    </row>
    <row r="235" spans="1:6" x14ac:dyDescent="0.3">
      <c r="A235" s="25">
        <v>45164</v>
      </c>
      <c r="B235" s="23" t="s">
        <v>469</v>
      </c>
      <c r="C235" s="23" t="s">
        <v>313</v>
      </c>
      <c r="E235" s="23">
        <v>280</v>
      </c>
      <c r="F235" s="23">
        <f>F234-E235</f>
        <v>224</v>
      </c>
    </row>
    <row r="236" spans="1:6" x14ac:dyDescent="0.3">
      <c r="A236" s="25">
        <v>45164</v>
      </c>
      <c r="B236" s="23" t="s">
        <v>469</v>
      </c>
      <c r="C236" s="23" t="s">
        <v>400</v>
      </c>
      <c r="E236" s="23">
        <v>100</v>
      </c>
      <c r="F236" s="23">
        <f>F235-E236</f>
        <v>124</v>
      </c>
    </row>
    <row r="237" spans="1:6" x14ac:dyDescent="0.3">
      <c r="A237" s="25">
        <v>45164</v>
      </c>
      <c r="B237" s="23" t="s">
        <v>469</v>
      </c>
      <c r="C237" s="23" t="s">
        <v>562</v>
      </c>
      <c r="E237" s="23">
        <v>120</v>
      </c>
      <c r="F237" s="23">
        <f>F236-E237</f>
        <v>4</v>
      </c>
    </row>
    <row r="238" spans="1:6" x14ac:dyDescent="0.3">
      <c r="A238" s="25">
        <v>45166</v>
      </c>
      <c r="D238" s="23">
        <v>80</v>
      </c>
      <c r="F238" s="23">
        <f>F237+D238</f>
        <v>84</v>
      </c>
    </row>
    <row r="239" spans="1:6" x14ac:dyDescent="0.3">
      <c r="A239" s="25">
        <v>45166</v>
      </c>
      <c r="B239" s="23" t="s">
        <v>469</v>
      </c>
      <c r="C239" s="23" t="s">
        <v>322</v>
      </c>
      <c r="E239" s="23">
        <v>80</v>
      </c>
      <c r="F239" s="23">
        <f>F238-E239</f>
        <v>4</v>
      </c>
    </row>
    <row r="240" spans="1:6" x14ac:dyDescent="0.3">
      <c r="A240" s="25">
        <v>45167</v>
      </c>
      <c r="D240" s="23">
        <v>400</v>
      </c>
      <c r="F240" s="23">
        <f>F239+D240</f>
        <v>404</v>
      </c>
    </row>
    <row r="241" spans="1:6" x14ac:dyDescent="0.3">
      <c r="A241" s="25">
        <v>45167</v>
      </c>
      <c r="B241" s="23" t="s">
        <v>469</v>
      </c>
      <c r="C241" s="23" t="s">
        <v>569</v>
      </c>
      <c r="E241" s="23">
        <v>120</v>
      </c>
      <c r="F241" s="23">
        <f>F240-E241</f>
        <v>284</v>
      </c>
    </row>
    <row r="242" spans="1:6" x14ac:dyDescent="0.3">
      <c r="A242" s="25">
        <v>45167</v>
      </c>
      <c r="B242" s="23" t="s">
        <v>469</v>
      </c>
      <c r="C242" s="23" t="s">
        <v>568</v>
      </c>
      <c r="E242" s="23">
        <v>160</v>
      </c>
      <c r="F242" s="23">
        <f>F241-E242</f>
        <v>124</v>
      </c>
    </row>
    <row r="243" spans="1:6" x14ac:dyDescent="0.3">
      <c r="A243" s="25">
        <v>45167</v>
      </c>
      <c r="B243" s="23" t="s">
        <v>469</v>
      </c>
      <c r="C243" s="23" t="s">
        <v>400</v>
      </c>
      <c r="E243" s="23">
        <v>20</v>
      </c>
      <c r="F243" s="23">
        <f>F242-E243</f>
        <v>104</v>
      </c>
    </row>
    <row r="244" spans="1:6" x14ac:dyDescent="0.3">
      <c r="A244" s="25">
        <v>45167</v>
      </c>
      <c r="B244" s="23" t="s">
        <v>469</v>
      </c>
      <c r="C244" s="23" t="s">
        <v>322</v>
      </c>
      <c r="E244" s="23">
        <v>100</v>
      </c>
      <c r="F244" s="23">
        <f>F243-E244</f>
        <v>4</v>
      </c>
    </row>
    <row r="245" spans="1:6" x14ac:dyDescent="0.3">
      <c r="A245" s="25">
        <v>45173</v>
      </c>
      <c r="D245" s="23">
        <v>1500</v>
      </c>
      <c r="F245" s="23">
        <f>F244+D245</f>
        <v>1504</v>
      </c>
    </row>
    <row r="246" spans="1:6" x14ac:dyDescent="0.3">
      <c r="A246" s="25">
        <v>45173</v>
      </c>
      <c r="B246" s="23" t="s">
        <v>264</v>
      </c>
      <c r="C246" s="23" t="s">
        <v>329</v>
      </c>
      <c r="E246" s="23">
        <v>1500</v>
      </c>
      <c r="F246" s="23">
        <f>F245-E246</f>
        <v>4</v>
      </c>
    </row>
    <row r="247" spans="1:6" x14ac:dyDescent="0.3">
      <c r="A247" s="25">
        <v>45174</v>
      </c>
      <c r="D247" s="23">
        <v>200</v>
      </c>
      <c r="F247" s="23">
        <f>F246+D247</f>
        <v>204</v>
      </c>
    </row>
    <row r="248" spans="1:6" x14ac:dyDescent="0.3">
      <c r="A248" s="25">
        <v>45174</v>
      </c>
      <c r="B248" s="23" t="s">
        <v>469</v>
      </c>
      <c r="C248" s="23" t="s">
        <v>573</v>
      </c>
      <c r="E248" s="23">
        <v>200</v>
      </c>
      <c r="F248" s="23">
        <f>F247-E248</f>
        <v>4</v>
      </c>
    </row>
    <row r="249" spans="1:6" x14ac:dyDescent="0.3">
      <c r="A249" s="25">
        <v>45175</v>
      </c>
      <c r="D249" s="23">
        <v>400</v>
      </c>
      <c r="F249" s="23">
        <f>F248+D249</f>
        <v>404</v>
      </c>
    </row>
    <row r="250" spans="1:6" x14ac:dyDescent="0.3">
      <c r="A250" s="25">
        <v>45175</v>
      </c>
      <c r="B250" s="23" t="s">
        <v>469</v>
      </c>
      <c r="C250" s="23" t="s">
        <v>574</v>
      </c>
      <c r="E250" s="23">
        <v>400</v>
      </c>
      <c r="F250" s="23">
        <f>F249-E250</f>
        <v>4</v>
      </c>
    </row>
    <row r="251" spans="1:6" x14ac:dyDescent="0.3">
      <c r="A251" s="25">
        <v>45175</v>
      </c>
      <c r="D251" s="23">
        <v>380</v>
      </c>
      <c r="F251" s="23">
        <f>F250+D251</f>
        <v>384</v>
      </c>
    </row>
    <row r="252" spans="1:6" x14ac:dyDescent="0.3">
      <c r="A252" s="25">
        <v>45175</v>
      </c>
      <c r="B252" s="23" t="s">
        <v>469</v>
      </c>
      <c r="C252" s="23" t="s">
        <v>575</v>
      </c>
      <c r="E252" s="23">
        <v>380</v>
      </c>
      <c r="F252" s="23">
        <f>F251-E252</f>
        <v>4</v>
      </c>
    </row>
    <row r="253" spans="1:6" x14ac:dyDescent="0.3">
      <c r="A253" s="25">
        <v>45175</v>
      </c>
      <c r="D253" s="23">
        <v>2000</v>
      </c>
      <c r="F253" s="23">
        <f>F252+D253</f>
        <v>2004</v>
      </c>
    </row>
    <row r="254" spans="1:6" x14ac:dyDescent="0.3">
      <c r="A254" s="25">
        <v>45176</v>
      </c>
      <c r="B254" s="23" t="s">
        <v>251</v>
      </c>
      <c r="C254" s="23" t="s">
        <v>579</v>
      </c>
      <c r="E254" s="23">
        <v>100</v>
      </c>
      <c r="F254" s="23">
        <f>F253-E254</f>
        <v>1904</v>
      </c>
    </row>
    <row r="255" spans="1:6" x14ac:dyDescent="0.3">
      <c r="A255" s="25">
        <v>45176</v>
      </c>
      <c r="B255" s="23" t="s">
        <v>251</v>
      </c>
      <c r="C255" s="23" t="s">
        <v>575</v>
      </c>
      <c r="E255" s="23">
        <v>50</v>
      </c>
      <c r="F255" s="23">
        <f>F254-E255</f>
        <v>1854</v>
      </c>
    </row>
    <row r="256" spans="1:6" x14ac:dyDescent="0.3">
      <c r="A256" s="25">
        <v>45176</v>
      </c>
      <c r="B256" s="23" t="s">
        <v>251</v>
      </c>
      <c r="C256" s="23" t="s">
        <v>575</v>
      </c>
      <c r="E256" s="23">
        <v>500</v>
      </c>
      <c r="F256" s="23">
        <f t="shared" ref="F256:F257" si="25">F255-E256</f>
        <v>1354</v>
      </c>
    </row>
    <row r="257" spans="1:6" x14ac:dyDescent="0.3">
      <c r="A257" s="25">
        <v>45176</v>
      </c>
      <c r="B257" s="23" t="s">
        <v>251</v>
      </c>
      <c r="C257" s="23" t="s">
        <v>575</v>
      </c>
      <c r="E257" s="23">
        <v>410</v>
      </c>
      <c r="F257" s="23">
        <f t="shared" si="25"/>
        <v>944</v>
      </c>
    </row>
    <row r="258" spans="1:6" x14ac:dyDescent="0.3">
      <c r="A258" s="25">
        <v>45181</v>
      </c>
      <c r="B258" s="23" t="s">
        <v>469</v>
      </c>
      <c r="C258" s="23" t="s">
        <v>322</v>
      </c>
      <c r="E258" s="23">
        <v>80</v>
      </c>
      <c r="F258" s="23">
        <f>F257-E258</f>
        <v>864</v>
      </c>
    </row>
    <row r="259" spans="1:6" x14ac:dyDescent="0.3">
      <c r="A259" s="25">
        <v>45181</v>
      </c>
      <c r="B259" s="23" t="s">
        <v>251</v>
      </c>
      <c r="C259" s="23" t="s">
        <v>580</v>
      </c>
      <c r="E259" s="23">
        <v>140</v>
      </c>
      <c r="F259" s="23">
        <f>F258-E259</f>
        <v>724</v>
      </c>
    </row>
    <row r="260" spans="1:6" x14ac:dyDescent="0.3">
      <c r="A260" s="25">
        <v>45181</v>
      </c>
      <c r="B260" s="23" t="s">
        <v>251</v>
      </c>
      <c r="C260" s="23" t="s">
        <v>575</v>
      </c>
      <c r="E260" s="23">
        <v>240</v>
      </c>
      <c r="F260" s="23">
        <f>F259-E260</f>
        <v>484</v>
      </c>
    </row>
    <row r="261" spans="1:6" x14ac:dyDescent="0.3">
      <c r="A261" s="25">
        <v>45182</v>
      </c>
      <c r="B261" s="23" t="s">
        <v>469</v>
      </c>
      <c r="C261" s="23" t="s">
        <v>581</v>
      </c>
      <c r="E261" s="23">
        <v>100</v>
      </c>
      <c r="F261" s="23">
        <f>F260-E261</f>
        <v>384</v>
      </c>
    </row>
    <row r="262" spans="1:6" x14ac:dyDescent="0.3">
      <c r="A262" s="25">
        <v>45182</v>
      </c>
      <c r="B262" s="23" t="s">
        <v>469</v>
      </c>
      <c r="C262" s="23" t="s">
        <v>313</v>
      </c>
      <c r="E262" s="23">
        <v>280</v>
      </c>
      <c r="F262" s="23">
        <f>F261-E262</f>
        <v>104</v>
      </c>
    </row>
    <row r="263" spans="1:6" x14ac:dyDescent="0.3">
      <c r="A263" s="25">
        <v>45182</v>
      </c>
      <c r="D263" s="23">
        <v>500</v>
      </c>
      <c r="F263" s="23">
        <f>F262+D263</f>
        <v>604</v>
      </c>
    </row>
    <row r="264" spans="1:6" x14ac:dyDescent="0.3">
      <c r="A264" s="25">
        <v>45182</v>
      </c>
      <c r="B264" s="23" t="s">
        <v>254</v>
      </c>
      <c r="C264" s="23" t="s">
        <v>313</v>
      </c>
      <c r="E264" s="23">
        <v>200</v>
      </c>
      <c r="F264" s="23">
        <f>F263-E264</f>
        <v>404</v>
      </c>
    </row>
    <row r="265" spans="1:6" x14ac:dyDescent="0.3">
      <c r="A265" s="25">
        <v>45182</v>
      </c>
      <c r="B265" s="23" t="s">
        <v>251</v>
      </c>
      <c r="C265" s="23" t="s">
        <v>575</v>
      </c>
      <c r="D265" s="23">
        <v>240</v>
      </c>
      <c r="F265" s="23">
        <f>F264+D265</f>
        <v>644</v>
      </c>
    </row>
    <row r="266" spans="1:6" x14ac:dyDescent="0.3">
      <c r="A266" s="25">
        <v>45182</v>
      </c>
      <c r="B266" s="23" t="s">
        <v>251</v>
      </c>
      <c r="C266" s="23" t="s">
        <v>575</v>
      </c>
      <c r="E266" s="23">
        <v>11</v>
      </c>
      <c r="F266" s="23">
        <f>F265-E266</f>
        <v>633</v>
      </c>
    </row>
    <row r="267" spans="1:6" x14ac:dyDescent="0.3">
      <c r="A267" s="25">
        <v>45183</v>
      </c>
      <c r="B267" s="23" t="s">
        <v>469</v>
      </c>
      <c r="C267" s="23" t="s">
        <v>255</v>
      </c>
      <c r="E267" s="23">
        <v>30</v>
      </c>
      <c r="F267" s="23">
        <f t="shared" ref="F267:F268" si="26">F266-E267</f>
        <v>603</v>
      </c>
    </row>
    <row r="268" spans="1:6" x14ac:dyDescent="0.3">
      <c r="A268" s="25">
        <v>45183</v>
      </c>
      <c r="B268" s="23" t="s">
        <v>469</v>
      </c>
      <c r="C268" s="23" t="s">
        <v>593</v>
      </c>
      <c r="E268" s="23">
        <v>200</v>
      </c>
      <c r="F268" s="23">
        <f t="shared" si="26"/>
        <v>403</v>
      </c>
    </row>
    <row r="269" spans="1:6" x14ac:dyDescent="0.3">
      <c r="A269" s="25">
        <v>45183</v>
      </c>
      <c r="B269" s="23" t="s">
        <v>251</v>
      </c>
      <c r="C269" s="23" t="s">
        <v>575</v>
      </c>
      <c r="E269" s="23">
        <v>300</v>
      </c>
      <c r="F269" s="23">
        <f>F268-E269</f>
        <v>103</v>
      </c>
    </row>
    <row r="270" spans="1:6" x14ac:dyDescent="0.3">
      <c r="A270" s="25">
        <v>45183</v>
      </c>
      <c r="D270" s="23">
        <v>1500</v>
      </c>
      <c r="F270" s="23">
        <f>F269+D270</f>
        <v>1603</v>
      </c>
    </row>
    <row r="271" spans="1:6" x14ac:dyDescent="0.3">
      <c r="A271" s="25">
        <v>45184</v>
      </c>
      <c r="B271" s="23" t="s">
        <v>469</v>
      </c>
      <c r="C271" s="23" t="s">
        <v>411</v>
      </c>
      <c r="E271" s="23">
        <v>430</v>
      </c>
      <c r="F271" s="23">
        <f>F270-E271</f>
        <v>1173</v>
      </c>
    </row>
    <row r="272" spans="1:6" x14ac:dyDescent="0.3">
      <c r="A272" s="25">
        <v>45184</v>
      </c>
      <c r="B272" s="23" t="s">
        <v>469</v>
      </c>
      <c r="C272" s="23" t="s">
        <v>313</v>
      </c>
      <c r="E272" s="23">
        <v>280</v>
      </c>
      <c r="F272" s="23">
        <f>F271-E272</f>
        <v>893</v>
      </c>
    </row>
    <row r="273" spans="1:6" x14ac:dyDescent="0.3">
      <c r="A273" s="25">
        <v>45184</v>
      </c>
      <c r="B273" s="23" t="s">
        <v>469</v>
      </c>
      <c r="C273" s="23" t="s">
        <v>255</v>
      </c>
      <c r="D273" s="23">
        <v>30</v>
      </c>
      <c r="F273" s="23">
        <f>F272+D273</f>
        <v>923</v>
      </c>
    </row>
    <row r="274" spans="1:6" x14ac:dyDescent="0.3">
      <c r="A274" s="25">
        <v>45185</v>
      </c>
      <c r="B274" s="23" t="s">
        <v>469</v>
      </c>
      <c r="C274" s="23" t="s">
        <v>322</v>
      </c>
      <c r="E274" s="23">
        <v>60</v>
      </c>
      <c r="F274" s="23">
        <f>F273-E274</f>
        <v>863</v>
      </c>
    </row>
    <row r="275" spans="1:6" x14ac:dyDescent="0.3">
      <c r="A275" s="25">
        <v>45185</v>
      </c>
      <c r="B275" s="23" t="s">
        <v>469</v>
      </c>
      <c r="C275" s="23" t="s">
        <v>599</v>
      </c>
      <c r="E275" s="23">
        <v>100</v>
      </c>
      <c r="F275" s="23">
        <f>F274-E275</f>
        <v>763</v>
      </c>
    </row>
    <row r="276" spans="1:6" x14ac:dyDescent="0.3">
      <c r="A276" s="25">
        <v>45187</v>
      </c>
      <c r="B276" s="23" t="s">
        <v>254</v>
      </c>
      <c r="C276" s="23" t="s">
        <v>255</v>
      </c>
      <c r="E276" s="23">
        <v>600</v>
      </c>
      <c r="F276" s="23">
        <f>F275-E276</f>
        <v>163</v>
      </c>
    </row>
    <row r="277" spans="1:6" x14ac:dyDescent="0.3">
      <c r="A277" s="25">
        <v>45187</v>
      </c>
      <c r="B277" s="23" t="s">
        <v>469</v>
      </c>
      <c r="C277" s="23" t="s">
        <v>600</v>
      </c>
      <c r="E277" s="23">
        <v>100</v>
      </c>
      <c r="F277" s="23">
        <f>F276-E277</f>
        <v>63</v>
      </c>
    </row>
    <row r="278" spans="1:6" x14ac:dyDescent="0.3">
      <c r="A278" s="25">
        <v>45187</v>
      </c>
      <c r="B278" s="23" t="s">
        <v>469</v>
      </c>
      <c r="C278" s="23" t="s">
        <v>1</v>
      </c>
      <c r="E278" s="23">
        <v>59</v>
      </c>
      <c r="F278" s="23">
        <f>F277-E278</f>
        <v>4</v>
      </c>
    </row>
    <row r="279" spans="1:6" x14ac:dyDescent="0.3">
      <c r="A279" s="25">
        <v>45190</v>
      </c>
      <c r="D279" s="23">
        <v>500</v>
      </c>
      <c r="F279" s="23">
        <f>F278+D279</f>
        <v>504</v>
      </c>
    </row>
    <row r="280" spans="1:6" x14ac:dyDescent="0.3">
      <c r="A280" s="25">
        <v>45190</v>
      </c>
      <c r="B280" s="23" t="s">
        <v>601</v>
      </c>
      <c r="C280" s="23" t="s">
        <v>602</v>
      </c>
      <c r="E280" s="23">
        <v>100</v>
      </c>
      <c r="F280" s="23">
        <f>F279-E280</f>
        <v>404</v>
      </c>
    </row>
    <row r="281" spans="1:6" x14ac:dyDescent="0.3">
      <c r="A281" s="25">
        <v>45190</v>
      </c>
      <c r="B281" s="23" t="s">
        <v>469</v>
      </c>
      <c r="C281" s="23" t="s">
        <v>604</v>
      </c>
      <c r="E281" s="23">
        <v>220</v>
      </c>
      <c r="F281" s="23">
        <f>F280-E281</f>
        <v>184</v>
      </c>
    </row>
    <row r="282" spans="1:6" x14ac:dyDescent="0.3">
      <c r="A282" s="25">
        <v>45190</v>
      </c>
      <c r="B282" s="23" t="s">
        <v>469</v>
      </c>
      <c r="C282" s="23" t="s">
        <v>400</v>
      </c>
      <c r="E282" s="23">
        <v>40</v>
      </c>
      <c r="F282" s="23">
        <f>F281-E282</f>
        <v>144</v>
      </c>
    </row>
    <row r="283" spans="1:6" x14ac:dyDescent="0.3">
      <c r="A283" s="25">
        <v>45191</v>
      </c>
      <c r="D283" s="23">
        <v>400</v>
      </c>
      <c r="F283" s="23">
        <f>F282+D283</f>
        <v>544</v>
      </c>
    </row>
    <row r="284" spans="1:6" x14ac:dyDescent="0.3">
      <c r="A284" s="25">
        <v>45191</v>
      </c>
      <c r="B284" s="23" t="s">
        <v>469</v>
      </c>
      <c r="C284" s="23" t="s">
        <v>605</v>
      </c>
      <c r="E284" s="23">
        <v>400</v>
      </c>
      <c r="F284" s="23">
        <f>F283-E284</f>
        <v>144</v>
      </c>
    </row>
    <row r="285" spans="1:6" x14ac:dyDescent="0.3">
      <c r="A285" s="25">
        <v>45194</v>
      </c>
      <c r="B285" s="23" t="s">
        <v>251</v>
      </c>
      <c r="C285" s="23" t="s">
        <v>609</v>
      </c>
      <c r="E285" s="23">
        <v>100</v>
      </c>
      <c r="F285" s="23">
        <f>F284-E285</f>
        <v>44</v>
      </c>
    </row>
    <row r="286" spans="1:6" x14ac:dyDescent="0.3">
      <c r="A286" s="25">
        <v>45194</v>
      </c>
      <c r="D286" s="23">
        <v>80</v>
      </c>
      <c r="F286" s="23">
        <f>F285+D286</f>
        <v>124</v>
      </c>
    </row>
    <row r="287" spans="1:6" x14ac:dyDescent="0.3">
      <c r="A287" s="25">
        <v>45194</v>
      </c>
      <c r="B287" s="23" t="s">
        <v>251</v>
      </c>
      <c r="C287" s="23" t="s">
        <v>608</v>
      </c>
      <c r="E287" s="23">
        <v>80</v>
      </c>
      <c r="F287" s="23">
        <f>F286-E287</f>
        <v>44</v>
      </c>
    </row>
    <row r="288" spans="1:6" x14ac:dyDescent="0.3">
      <c r="A288" s="25">
        <v>45196</v>
      </c>
      <c r="C288" s="23" t="s">
        <v>577</v>
      </c>
      <c r="D288" s="23">
        <v>100</v>
      </c>
      <c r="F288" s="23">
        <f>F287+D288</f>
        <v>144</v>
      </c>
    </row>
    <row r="289" spans="1:6" x14ac:dyDescent="0.3">
      <c r="A289" s="25">
        <v>45196</v>
      </c>
      <c r="B289" s="23" t="s">
        <v>469</v>
      </c>
      <c r="C289" s="23" t="s">
        <v>610</v>
      </c>
      <c r="E289" s="23">
        <v>100</v>
      </c>
      <c r="F289" s="23">
        <f>F288-E289</f>
        <v>44</v>
      </c>
    </row>
    <row r="290" spans="1:6" x14ac:dyDescent="0.3">
      <c r="A290" s="25">
        <v>45196</v>
      </c>
      <c r="D290" s="23">
        <v>80</v>
      </c>
      <c r="F290" s="23">
        <f>F289+D290</f>
        <v>124</v>
      </c>
    </row>
    <row r="291" spans="1:6" x14ac:dyDescent="0.3">
      <c r="A291" s="25">
        <v>45196</v>
      </c>
      <c r="B291" s="23" t="s">
        <v>469</v>
      </c>
      <c r="C291" s="23" t="s">
        <v>322</v>
      </c>
      <c r="E291" s="23">
        <v>80</v>
      </c>
      <c r="F291" s="23">
        <f>F290-E291</f>
        <v>44</v>
      </c>
    </row>
    <row r="292" spans="1:6" ht="14.4" customHeight="1" x14ac:dyDescent="0.3">
      <c r="A292" s="25">
        <v>45197</v>
      </c>
      <c r="D292" s="23">
        <v>200</v>
      </c>
      <c r="F292" s="23">
        <f>F289+D292</f>
        <v>244</v>
      </c>
    </row>
    <row r="293" spans="1:6" x14ac:dyDescent="0.3">
      <c r="A293" s="25">
        <v>45197</v>
      </c>
      <c r="B293" s="23" t="s">
        <v>251</v>
      </c>
      <c r="C293" s="23" t="s">
        <v>614</v>
      </c>
      <c r="E293" s="23">
        <v>200</v>
      </c>
      <c r="F293" s="23">
        <f>F292-E293</f>
        <v>44</v>
      </c>
    </row>
    <row r="294" spans="1:6" x14ac:dyDescent="0.3">
      <c r="A294" s="25">
        <v>45197</v>
      </c>
      <c r="D294" s="23">
        <v>262</v>
      </c>
      <c r="F294" s="23">
        <f>F293+D294</f>
        <v>306</v>
      </c>
    </row>
    <row r="295" spans="1:6" x14ac:dyDescent="0.3">
      <c r="A295" s="25">
        <v>45197</v>
      </c>
      <c r="B295" s="23" t="s">
        <v>251</v>
      </c>
      <c r="C295" s="23" t="s">
        <v>613</v>
      </c>
      <c r="E295" s="23">
        <v>262</v>
      </c>
      <c r="F295" s="23">
        <f>F294-E295</f>
        <v>44</v>
      </c>
    </row>
    <row r="296" spans="1:6" x14ac:dyDescent="0.3">
      <c r="A296" s="25">
        <v>45197</v>
      </c>
      <c r="D296" s="23">
        <v>200</v>
      </c>
      <c r="F296" s="23">
        <f>F295+D296</f>
        <v>244</v>
      </c>
    </row>
    <row r="297" spans="1:6" x14ac:dyDescent="0.3">
      <c r="A297" s="25">
        <v>45197</v>
      </c>
      <c r="B297" s="23" t="s">
        <v>469</v>
      </c>
      <c r="C297" s="23" t="s">
        <v>615</v>
      </c>
      <c r="E297" s="23">
        <v>200</v>
      </c>
      <c r="F297" s="23">
        <f>F296-E297</f>
        <v>44</v>
      </c>
    </row>
    <row r="298" spans="1:6" x14ac:dyDescent="0.3">
      <c r="A298" s="25">
        <v>45198</v>
      </c>
      <c r="D298" s="23">
        <v>300</v>
      </c>
      <c r="F298" s="23">
        <f>F297+D298</f>
        <v>344</v>
      </c>
    </row>
    <row r="299" spans="1:6" x14ac:dyDescent="0.3">
      <c r="A299" s="25">
        <v>45198</v>
      </c>
      <c r="B299" s="23" t="s">
        <v>469</v>
      </c>
      <c r="C299" s="23" t="s">
        <v>313</v>
      </c>
      <c r="E299" s="23">
        <v>330</v>
      </c>
      <c r="F299" s="23">
        <f>F298-E299</f>
        <v>14</v>
      </c>
    </row>
    <row r="300" spans="1:6" x14ac:dyDescent="0.3">
      <c r="A300" s="25">
        <v>45199</v>
      </c>
      <c r="D300" s="23">
        <v>1500</v>
      </c>
      <c r="F300" s="23">
        <f>F299+D300</f>
        <v>1514</v>
      </c>
    </row>
    <row r="301" spans="1:6" x14ac:dyDescent="0.3">
      <c r="A301" s="25">
        <v>45199</v>
      </c>
      <c r="B301" s="23" t="s">
        <v>264</v>
      </c>
      <c r="C301" s="23" t="s">
        <v>329</v>
      </c>
      <c r="E301" s="23">
        <v>1500</v>
      </c>
      <c r="F301" s="23">
        <f>F300-E301</f>
        <v>14</v>
      </c>
    </row>
    <row r="302" spans="1:6" x14ac:dyDescent="0.3">
      <c r="A302" s="25">
        <v>45199</v>
      </c>
      <c r="D302" s="23">
        <v>400</v>
      </c>
      <c r="F302" s="23">
        <f>F299+D302</f>
        <v>414</v>
      </c>
    </row>
    <row r="303" spans="1:6" x14ac:dyDescent="0.3">
      <c r="A303" s="25">
        <v>45199</v>
      </c>
      <c r="B303" s="23" t="s">
        <v>469</v>
      </c>
      <c r="C303" s="23" t="s">
        <v>620</v>
      </c>
      <c r="E303" s="23">
        <v>400</v>
      </c>
      <c r="F303" s="23">
        <f>F302-E303</f>
        <v>14</v>
      </c>
    </row>
    <row r="304" spans="1:6" x14ac:dyDescent="0.3">
      <c r="A304" s="25">
        <v>45199</v>
      </c>
      <c r="D304" s="23">
        <v>150</v>
      </c>
      <c r="F304" s="23">
        <f>F303+D304</f>
        <v>164</v>
      </c>
    </row>
    <row r="305" spans="1:6" x14ac:dyDescent="0.3">
      <c r="A305" s="25">
        <v>45199</v>
      </c>
      <c r="B305" s="23" t="s">
        <v>251</v>
      </c>
      <c r="C305" s="23" t="s">
        <v>252</v>
      </c>
      <c r="E305" s="23">
        <v>150</v>
      </c>
      <c r="F305" s="23">
        <f>F304-E305</f>
        <v>14</v>
      </c>
    </row>
    <row r="306" spans="1:6" x14ac:dyDescent="0.3">
      <c r="A306" s="25">
        <v>45199</v>
      </c>
      <c r="D306" s="23">
        <v>200</v>
      </c>
      <c r="F306" s="23">
        <f>F305+D306</f>
        <v>214</v>
      </c>
    </row>
    <row r="307" spans="1:6" x14ac:dyDescent="0.3">
      <c r="A307" s="25">
        <v>45199</v>
      </c>
      <c r="B307" s="23" t="s">
        <v>469</v>
      </c>
      <c r="C307" s="23" t="s">
        <v>252</v>
      </c>
      <c r="E307" s="23">
        <v>200</v>
      </c>
      <c r="F307" s="23">
        <f>F306-E307</f>
        <v>14</v>
      </c>
    </row>
    <row r="308" spans="1:6" ht="14.4" x14ac:dyDescent="0.3">
      <c r="A308" s="25">
        <v>45201</v>
      </c>
      <c r="D308" s="23">
        <v>100</v>
      </c>
      <c r="E308" s="157"/>
      <c r="F308" s="23">
        <f>F307+D308</f>
        <v>114</v>
      </c>
    </row>
    <row r="309" spans="1:6" x14ac:dyDescent="0.3">
      <c r="A309" s="25">
        <v>45201</v>
      </c>
      <c r="B309" s="23" t="s">
        <v>469</v>
      </c>
      <c r="C309" s="23" t="s">
        <v>629</v>
      </c>
      <c r="E309" s="23">
        <v>50</v>
      </c>
      <c r="F309" s="23">
        <f>F308-E309</f>
        <v>64</v>
      </c>
    </row>
    <row r="310" spans="1:6" x14ac:dyDescent="0.3">
      <c r="A310" s="25">
        <v>45202</v>
      </c>
      <c r="B310" s="23" t="s">
        <v>251</v>
      </c>
      <c r="C310" s="23" t="s">
        <v>635</v>
      </c>
      <c r="E310" s="23">
        <v>50</v>
      </c>
      <c r="F310" s="23">
        <f>F309-E310</f>
        <v>14</v>
      </c>
    </row>
    <row r="311" spans="1:6" x14ac:dyDescent="0.3">
      <c r="A311" s="25">
        <v>45203</v>
      </c>
      <c r="D311" s="23">
        <v>728</v>
      </c>
      <c r="F311" s="23">
        <f>F310+D311</f>
        <v>742</v>
      </c>
    </row>
    <row r="312" spans="1:6" x14ac:dyDescent="0.3">
      <c r="A312" s="25">
        <v>45203</v>
      </c>
      <c r="B312" s="23" t="s">
        <v>469</v>
      </c>
      <c r="C312" s="23" t="s">
        <v>438</v>
      </c>
      <c r="E312" s="23">
        <v>728</v>
      </c>
      <c r="F312" s="23">
        <f>F311-E312</f>
        <v>14</v>
      </c>
    </row>
    <row r="313" spans="1:6" x14ac:dyDescent="0.3">
      <c r="A313" s="25">
        <v>45203</v>
      </c>
      <c r="D313" s="23">
        <v>590</v>
      </c>
      <c r="F313" s="23">
        <f>F312+D313</f>
        <v>604</v>
      </c>
    </row>
    <row r="314" spans="1:6" x14ac:dyDescent="0.3">
      <c r="A314" s="25">
        <v>45203</v>
      </c>
      <c r="B314" s="23" t="s">
        <v>469</v>
      </c>
      <c r="C314" s="23" t="s">
        <v>618</v>
      </c>
      <c r="E314" s="23">
        <v>590</v>
      </c>
      <c r="F314" s="23">
        <f>F313-E314</f>
        <v>14</v>
      </c>
    </row>
    <row r="315" spans="1:6" x14ac:dyDescent="0.3">
      <c r="A315" s="25">
        <v>45203</v>
      </c>
      <c r="D315" s="23">
        <v>250</v>
      </c>
      <c r="F315" s="23">
        <f>F314+D315</f>
        <v>264</v>
      </c>
    </row>
    <row r="316" spans="1:6" x14ac:dyDescent="0.3">
      <c r="A316" s="25">
        <v>45203</v>
      </c>
      <c r="B316" s="23" t="s">
        <v>469</v>
      </c>
      <c r="C316" s="23" t="s">
        <v>638</v>
      </c>
      <c r="E316" s="23">
        <v>250</v>
      </c>
      <c r="F316" s="23">
        <f>F315-E316</f>
        <v>14</v>
      </c>
    </row>
    <row r="317" spans="1:6" x14ac:dyDescent="0.3">
      <c r="A317" s="25">
        <v>45203</v>
      </c>
      <c r="D317" s="23">
        <v>500</v>
      </c>
      <c r="F317" s="23">
        <f>F316+D317</f>
        <v>514</v>
      </c>
    </row>
    <row r="318" spans="1:6" x14ac:dyDescent="0.3">
      <c r="A318" s="25">
        <v>45203</v>
      </c>
      <c r="B318" s="23" t="s">
        <v>469</v>
      </c>
      <c r="C318" s="23" t="s">
        <v>639</v>
      </c>
      <c r="E318" s="23">
        <v>500</v>
      </c>
      <c r="F318" s="23">
        <f>F317-E318</f>
        <v>14</v>
      </c>
    </row>
    <row r="319" spans="1:6" x14ac:dyDescent="0.3">
      <c r="A319" s="25">
        <v>45203</v>
      </c>
      <c r="D319" s="23">
        <v>400</v>
      </c>
      <c r="F319" s="23">
        <f>F318+D319</f>
        <v>414</v>
      </c>
    </row>
    <row r="320" spans="1:6" x14ac:dyDescent="0.3">
      <c r="A320" s="25">
        <v>45203</v>
      </c>
      <c r="B320" s="23" t="s">
        <v>469</v>
      </c>
      <c r="C320" s="23" t="s">
        <v>641</v>
      </c>
      <c r="E320" s="23">
        <v>400</v>
      </c>
      <c r="F320" s="23">
        <f>F319-E320</f>
        <v>14</v>
      </c>
    </row>
    <row r="321" spans="1:6" x14ac:dyDescent="0.3">
      <c r="A321" s="25">
        <v>45204</v>
      </c>
      <c r="D321" s="23">
        <v>200</v>
      </c>
      <c r="F321" s="23">
        <f>F320+D321</f>
        <v>214</v>
      </c>
    </row>
    <row r="322" spans="1:6" x14ac:dyDescent="0.3">
      <c r="A322" s="25">
        <v>45174</v>
      </c>
      <c r="B322" s="23" t="s">
        <v>251</v>
      </c>
      <c r="C322" s="23" t="s">
        <v>640</v>
      </c>
      <c r="E322" s="23">
        <v>200</v>
      </c>
      <c r="F322" s="23">
        <f>F321-E322</f>
        <v>14</v>
      </c>
    </row>
    <row r="323" spans="1:6" x14ac:dyDescent="0.3">
      <c r="A323" s="25">
        <v>45205</v>
      </c>
      <c r="D323" s="23">
        <v>200</v>
      </c>
      <c r="F323" s="23">
        <f>F322+D323</f>
        <v>214</v>
      </c>
    </row>
    <row r="324" spans="1:6" x14ac:dyDescent="0.3">
      <c r="A324" s="25">
        <v>45205</v>
      </c>
      <c r="B324" s="23" t="s">
        <v>469</v>
      </c>
      <c r="C324" s="23" t="s">
        <v>642</v>
      </c>
      <c r="E324" s="23">
        <v>170</v>
      </c>
      <c r="F324" s="23">
        <f>F323-E324</f>
        <v>44</v>
      </c>
    </row>
    <row r="325" spans="1:6" x14ac:dyDescent="0.3">
      <c r="A325" s="25">
        <v>45205</v>
      </c>
      <c r="D325" s="23">
        <v>100</v>
      </c>
      <c r="F325" s="23">
        <f>F324+D325</f>
        <v>144</v>
      </c>
    </row>
    <row r="326" spans="1:6" x14ac:dyDescent="0.3">
      <c r="A326" s="25">
        <v>45205</v>
      </c>
      <c r="B326" s="23" t="s">
        <v>469</v>
      </c>
      <c r="C326" s="23" t="s">
        <v>643</v>
      </c>
      <c r="E326" s="23">
        <v>100</v>
      </c>
      <c r="F326" s="23">
        <f>F325-E326</f>
        <v>44</v>
      </c>
    </row>
    <row r="327" spans="1:6" x14ac:dyDescent="0.3">
      <c r="A327" s="25">
        <v>45206</v>
      </c>
      <c r="D327" s="23">
        <v>200</v>
      </c>
      <c r="F327" s="23">
        <f>F326+D327</f>
        <v>244</v>
      </c>
    </row>
    <row r="328" spans="1:6" x14ac:dyDescent="0.3">
      <c r="A328" s="25">
        <v>45206</v>
      </c>
      <c r="B328" s="23" t="s">
        <v>251</v>
      </c>
      <c r="C328" s="23" t="s">
        <v>649</v>
      </c>
      <c r="E328" s="23">
        <v>200</v>
      </c>
      <c r="F328" s="23">
        <f>F327-E328</f>
        <v>44</v>
      </c>
    </row>
    <row r="329" spans="1:6" x14ac:dyDescent="0.3">
      <c r="A329" s="25">
        <v>45206</v>
      </c>
      <c r="D329" s="23">
        <v>300</v>
      </c>
      <c r="F329" s="23">
        <f>F328+D329</f>
        <v>344</v>
      </c>
    </row>
    <row r="330" spans="1:6" x14ac:dyDescent="0.3">
      <c r="A330" s="25">
        <v>45206</v>
      </c>
      <c r="B330" s="23" t="s">
        <v>469</v>
      </c>
      <c r="C330" s="23" t="s">
        <v>328</v>
      </c>
      <c r="E330" s="23">
        <v>300</v>
      </c>
      <c r="F330" s="23">
        <f>F329-E330</f>
        <v>44</v>
      </c>
    </row>
    <row r="331" spans="1:6" x14ac:dyDescent="0.3">
      <c r="A331" s="25">
        <v>45206</v>
      </c>
      <c r="D331" s="23">
        <v>100</v>
      </c>
      <c r="F331" s="23">
        <f>F330+D331</f>
        <v>144</v>
      </c>
    </row>
    <row r="332" spans="1:6" x14ac:dyDescent="0.3">
      <c r="A332" s="25">
        <v>45206</v>
      </c>
      <c r="B332" s="23" t="s">
        <v>469</v>
      </c>
      <c r="C332" s="23" t="s">
        <v>647</v>
      </c>
      <c r="E332" s="23">
        <v>100</v>
      </c>
      <c r="F332" s="23">
        <f>F331-E332</f>
        <v>44</v>
      </c>
    </row>
    <row r="333" spans="1:6" x14ac:dyDescent="0.3">
      <c r="A333" s="25">
        <v>45206</v>
      </c>
      <c r="D333" s="23">
        <v>100</v>
      </c>
      <c r="F333" s="23">
        <f>F332+D333</f>
        <v>144</v>
      </c>
    </row>
    <row r="334" spans="1:6" x14ac:dyDescent="0.3">
      <c r="A334" s="25">
        <v>45206</v>
      </c>
      <c r="B334" s="23" t="s">
        <v>469</v>
      </c>
      <c r="C334" s="23" t="s">
        <v>648</v>
      </c>
      <c r="E334" s="23">
        <v>100</v>
      </c>
      <c r="F334" s="23">
        <f>F333-E334</f>
        <v>44</v>
      </c>
    </row>
    <row r="335" spans="1:6" x14ac:dyDescent="0.3">
      <c r="A335" s="25">
        <v>45208</v>
      </c>
      <c r="D335" s="23">
        <v>200</v>
      </c>
      <c r="F335" s="23">
        <f>F328+D335</f>
        <v>244</v>
      </c>
    </row>
    <row r="336" spans="1:6" x14ac:dyDescent="0.3">
      <c r="A336" s="25">
        <v>45208</v>
      </c>
      <c r="B336" s="23" t="s">
        <v>469</v>
      </c>
      <c r="C336" s="23" t="s">
        <v>646</v>
      </c>
      <c r="E336" s="23">
        <v>200</v>
      </c>
      <c r="F336" s="23">
        <f>F335-E336</f>
        <v>44</v>
      </c>
    </row>
    <row r="337" spans="1:6" x14ac:dyDescent="0.3">
      <c r="A337" s="25">
        <v>45208</v>
      </c>
      <c r="D337" s="23">
        <v>800</v>
      </c>
      <c r="F337" s="23">
        <f>F336+D337</f>
        <v>844</v>
      </c>
    </row>
    <row r="338" spans="1:6" x14ac:dyDescent="0.3">
      <c r="A338" s="25">
        <v>45208</v>
      </c>
      <c r="B338" s="23" t="s">
        <v>254</v>
      </c>
      <c r="C338" s="23" t="s">
        <v>644</v>
      </c>
      <c r="E338" s="23">
        <v>800</v>
      </c>
      <c r="F338" s="23">
        <f>F337-E338</f>
        <v>44</v>
      </c>
    </row>
    <row r="339" spans="1:6" x14ac:dyDescent="0.3">
      <c r="A339" s="25">
        <v>45208</v>
      </c>
      <c r="D339" s="23">
        <v>700</v>
      </c>
      <c r="F339" s="23">
        <f>F338+D339</f>
        <v>744</v>
      </c>
    </row>
    <row r="340" spans="1:6" x14ac:dyDescent="0.3">
      <c r="A340" s="25">
        <v>45208</v>
      </c>
      <c r="B340" s="23" t="s">
        <v>469</v>
      </c>
      <c r="C340" s="23" t="s">
        <v>645</v>
      </c>
      <c r="E340" s="23">
        <v>700</v>
      </c>
      <c r="F340" s="23">
        <f>F339-E340</f>
        <v>44</v>
      </c>
    </row>
    <row r="341" spans="1:6" x14ac:dyDescent="0.3">
      <c r="A341" s="25">
        <v>45209</v>
      </c>
      <c r="D341" s="23">
        <v>400</v>
      </c>
      <c r="F341" s="23">
        <f>F340+D341</f>
        <v>444</v>
      </c>
    </row>
    <row r="342" spans="1:6" x14ac:dyDescent="0.3">
      <c r="A342" s="25">
        <v>45209</v>
      </c>
      <c r="B342" s="23" t="s">
        <v>469</v>
      </c>
      <c r="C342" s="23" t="s">
        <v>651</v>
      </c>
      <c r="E342" s="23">
        <v>400</v>
      </c>
      <c r="F342" s="23">
        <f>F341-E342</f>
        <v>44</v>
      </c>
    </row>
    <row r="343" spans="1:6" x14ac:dyDescent="0.3">
      <c r="A343" s="25">
        <v>45209</v>
      </c>
      <c r="D343" s="23">
        <v>100</v>
      </c>
      <c r="F343" s="23">
        <f>F342+D343</f>
        <v>144</v>
      </c>
    </row>
    <row r="344" spans="1:6" x14ac:dyDescent="0.3">
      <c r="A344" s="25">
        <v>45209</v>
      </c>
      <c r="B344" s="23" t="s">
        <v>251</v>
      </c>
      <c r="C344" s="23" t="s">
        <v>650</v>
      </c>
      <c r="E344" s="23">
        <v>100</v>
      </c>
      <c r="F344" s="23">
        <f>F343-E344</f>
        <v>44</v>
      </c>
    </row>
    <row r="345" spans="1:6" x14ac:dyDescent="0.3">
      <c r="A345" s="25">
        <v>45209</v>
      </c>
      <c r="B345" s="23" t="s">
        <v>469</v>
      </c>
      <c r="C345" s="23" t="s">
        <v>328</v>
      </c>
      <c r="D345" s="23">
        <v>300</v>
      </c>
      <c r="F345" s="23">
        <f>F344+D345</f>
        <v>344</v>
      </c>
    </row>
    <row r="346" spans="1:6" x14ac:dyDescent="0.3">
      <c r="A346" s="25">
        <v>45209</v>
      </c>
      <c r="B346" s="23" t="s">
        <v>469</v>
      </c>
      <c r="C346" s="23" t="s">
        <v>671</v>
      </c>
      <c r="E346" s="23">
        <v>100</v>
      </c>
      <c r="F346" s="23">
        <f>F345-E346</f>
        <v>244</v>
      </c>
    </row>
    <row r="347" spans="1:6" x14ac:dyDescent="0.3">
      <c r="A347" s="25">
        <v>45209</v>
      </c>
      <c r="B347" s="23" t="s">
        <v>469</v>
      </c>
      <c r="C347" s="23" t="s">
        <v>400</v>
      </c>
      <c r="E347" s="23">
        <v>30</v>
      </c>
      <c r="F347" s="23">
        <f>F346-E347</f>
        <v>214</v>
      </c>
    </row>
    <row r="348" spans="1:6" x14ac:dyDescent="0.3">
      <c r="A348" s="25">
        <v>45210</v>
      </c>
      <c r="D348" s="23">
        <v>520</v>
      </c>
      <c r="F348" s="23">
        <f>F347+D348</f>
        <v>734</v>
      </c>
    </row>
    <row r="349" spans="1:6" x14ac:dyDescent="0.3">
      <c r="A349" s="25">
        <v>45210</v>
      </c>
      <c r="B349" s="23" t="s">
        <v>469</v>
      </c>
      <c r="C349" s="23" t="s">
        <v>438</v>
      </c>
      <c r="E349" s="23">
        <v>520</v>
      </c>
      <c r="F349" s="23">
        <f>F348-E349</f>
        <v>214</v>
      </c>
    </row>
    <row r="350" spans="1:6" x14ac:dyDescent="0.3">
      <c r="A350" s="25">
        <v>45210</v>
      </c>
      <c r="D350" s="23">
        <v>8</v>
      </c>
      <c r="F350" s="23">
        <f>F349+D350</f>
        <v>222</v>
      </c>
    </row>
    <row r="351" spans="1:6" x14ac:dyDescent="0.3">
      <c r="A351" s="25">
        <v>45210</v>
      </c>
      <c r="D351" s="23">
        <v>80</v>
      </c>
      <c r="F351" s="23">
        <f>F350+D351</f>
        <v>302</v>
      </c>
    </row>
    <row r="352" spans="1:6" x14ac:dyDescent="0.3">
      <c r="A352" s="25">
        <v>45210</v>
      </c>
      <c r="B352" s="23" t="s">
        <v>469</v>
      </c>
      <c r="C352" s="23" t="s">
        <v>322</v>
      </c>
      <c r="E352" s="23">
        <v>80</v>
      </c>
      <c r="F352" s="23">
        <f>F351-E352</f>
        <v>222</v>
      </c>
    </row>
    <row r="353" spans="1:8" x14ac:dyDescent="0.3">
      <c r="A353" s="25">
        <v>45210</v>
      </c>
      <c r="D353" s="23">
        <v>1000</v>
      </c>
      <c r="F353" s="23">
        <f>F352+D353</f>
        <v>1222</v>
      </c>
    </row>
    <row r="354" spans="1:8" x14ac:dyDescent="0.3">
      <c r="A354" s="25">
        <v>45210</v>
      </c>
      <c r="B354" s="23" t="s">
        <v>469</v>
      </c>
      <c r="C354" s="23" t="s">
        <v>438</v>
      </c>
      <c r="E354" s="23">
        <v>60</v>
      </c>
      <c r="F354" s="23">
        <f>F353-E354</f>
        <v>1162</v>
      </c>
    </row>
    <row r="355" spans="1:8" x14ac:dyDescent="0.3">
      <c r="A355" s="25">
        <v>45210</v>
      </c>
      <c r="B355" s="23" t="s">
        <v>251</v>
      </c>
      <c r="C355" s="23" t="s">
        <v>652</v>
      </c>
      <c r="E355" s="23">
        <v>200</v>
      </c>
      <c r="F355" s="23">
        <f>F354-E355</f>
        <v>962</v>
      </c>
    </row>
    <row r="356" spans="1:8" x14ac:dyDescent="0.3">
      <c r="A356" s="25">
        <v>45210</v>
      </c>
      <c r="B356" s="23" t="s">
        <v>469</v>
      </c>
      <c r="C356" s="23" t="s">
        <v>653</v>
      </c>
      <c r="E356" s="23">
        <v>100</v>
      </c>
      <c r="F356" s="23">
        <f>F355-E356</f>
        <v>862</v>
      </c>
    </row>
    <row r="357" spans="1:8" x14ac:dyDescent="0.3">
      <c r="A357" s="25">
        <v>45211</v>
      </c>
      <c r="B357" s="23" t="s">
        <v>251</v>
      </c>
      <c r="C357" s="23" t="s">
        <v>658</v>
      </c>
      <c r="D357" s="23">
        <v>650</v>
      </c>
      <c r="F357" s="23">
        <f>F356+D357</f>
        <v>1512</v>
      </c>
    </row>
    <row r="358" spans="1:8" x14ac:dyDescent="0.3">
      <c r="A358" s="25">
        <v>45213</v>
      </c>
      <c r="B358" s="23" t="s">
        <v>254</v>
      </c>
      <c r="C358" s="23" t="s">
        <v>255</v>
      </c>
      <c r="E358" s="23">
        <v>51</v>
      </c>
      <c r="F358" s="23">
        <f t="shared" ref="F358:F363" si="27">F357-E358</f>
        <v>1461</v>
      </c>
    </row>
    <row r="359" spans="1:8" x14ac:dyDescent="0.3">
      <c r="A359" s="25">
        <v>45213</v>
      </c>
      <c r="B359" s="23" t="s">
        <v>469</v>
      </c>
      <c r="C359" s="23" t="s">
        <v>438</v>
      </c>
      <c r="E359" s="23">
        <v>60</v>
      </c>
      <c r="F359" s="23">
        <f t="shared" si="27"/>
        <v>1401</v>
      </c>
    </row>
    <row r="360" spans="1:8" x14ac:dyDescent="0.3">
      <c r="A360" s="25">
        <v>45213</v>
      </c>
      <c r="B360" s="23" t="s">
        <v>254</v>
      </c>
      <c r="C360" s="23" t="s">
        <v>255</v>
      </c>
      <c r="E360" s="23">
        <v>85</v>
      </c>
      <c r="F360" s="23">
        <f t="shared" si="27"/>
        <v>1316</v>
      </c>
    </row>
    <row r="361" spans="1:8" x14ac:dyDescent="0.3">
      <c r="A361" s="25">
        <v>45213</v>
      </c>
      <c r="B361" s="23" t="s">
        <v>469</v>
      </c>
      <c r="C361" s="23" t="s">
        <v>568</v>
      </c>
      <c r="E361" s="23">
        <v>160</v>
      </c>
      <c r="F361" s="23">
        <f t="shared" si="27"/>
        <v>1156</v>
      </c>
    </row>
    <row r="362" spans="1:8" x14ac:dyDescent="0.3">
      <c r="A362" s="25">
        <v>45213</v>
      </c>
      <c r="B362" s="23" t="s">
        <v>254</v>
      </c>
      <c r="C362" s="23" t="s">
        <v>255</v>
      </c>
      <c r="E362" s="23">
        <v>45</v>
      </c>
      <c r="F362" s="23">
        <f t="shared" si="27"/>
        <v>1111</v>
      </c>
    </row>
    <row r="363" spans="1:8" x14ac:dyDescent="0.3">
      <c r="A363" s="25">
        <v>45215</v>
      </c>
      <c r="B363" s="23" t="s">
        <v>469</v>
      </c>
      <c r="C363" s="23" t="s">
        <v>659</v>
      </c>
      <c r="E363" s="23">
        <v>200</v>
      </c>
      <c r="F363" s="23">
        <f t="shared" si="27"/>
        <v>911</v>
      </c>
    </row>
    <row r="364" spans="1:8" x14ac:dyDescent="0.3">
      <c r="A364" s="25">
        <v>45216</v>
      </c>
      <c r="B364" s="23" t="s">
        <v>469</v>
      </c>
      <c r="C364" s="23" t="s">
        <v>322</v>
      </c>
      <c r="E364" s="23">
        <v>80</v>
      </c>
      <c r="F364" s="23">
        <f>F363-E364</f>
        <v>831</v>
      </c>
    </row>
    <row r="365" spans="1:8" x14ac:dyDescent="0.3">
      <c r="A365" s="25">
        <v>45217</v>
      </c>
      <c r="B365" s="23" t="s">
        <v>469</v>
      </c>
      <c r="C365" s="23" t="s">
        <v>660</v>
      </c>
      <c r="E365" s="23">
        <v>100</v>
      </c>
      <c r="F365" s="23">
        <f>F364-E365</f>
        <v>731</v>
      </c>
    </row>
    <row r="366" spans="1:8" x14ac:dyDescent="0.3">
      <c r="A366" s="25">
        <v>45217</v>
      </c>
      <c r="B366" s="23" t="s">
        <v>251</v>
      </c>
      <c r="C366" s="23" t="s">
        <v>662</v>
      </c>
      <c r="E366" s="23">
        <v>200</v>
      </c>
      <c r="F366" s="23">
        <f>F365-E366</f>
        <v>531</v>
      </c>
    </row>
    <row r="367" spans="1:8" x14ac:dyDescent="0.3">
      <c r="A367" s="25">
        <v>45217</v>
      </c>
      <c r="D367" s="23">
        <v>3360</v>
      </c>
      <c r="F367" s="23">
        <f>F366+D367</f>
        <v>3891</v>
      </c>
    </row>
    <row r="368" spans="1:8" x14ac:dyDescent="0.3">
      <c r="A368" s="25">
        <v>45217</v>
      </c>
      <c r="D368" s="23">
        <v>640</v>
      </c>
      <c r="F368" s="23">
        <f>F367+D368</f>
        <v>4531</v>
      </c>
      <c r="H368" s="23">
        <f>1000-60-200-100+650-51-60</f>
        <v>1179</v>
      </c>
    </row>
    <row r="369" spans="1:8" x14ac:dyDescent="0.3">
      <c r="A369" s="25">
        <v>45217</v>
      </c>
      <c r="B369" s="23" t="s">
        <v>254</v>
      </c>
      <c r="C369" s="23" t="s">
        <v>255</v>
      </c>
      <c r="E369" s="23">
        <v>3360</v>
      </c>
      <c r="F369" s="23">
        <f t="shared" ref="F369:F374" si="28">F368-E369</f>
        <v>1171</v>
      </c>
      <c r="H369" s="23">
        <f>H368-85-160-45-200-80-100-200</f>
        <v>309</v>
      </c>
    </row>
    <row r="370" spans="1:8" x14ac:dyDescent="0.3">
      <c r="A370" s="25">
        <v>45218</v>
      </c>
      <c r="B370" s="23" t="s">
        <v>251</v>
      </c>
      <c r="C370" s="23" t="s">
        <v>663</v>
      </c>
      <c r="E370" s="23">
        <v>200</v>
      </c>
      <c r="F370" s="23">
        <f t="shared" si="28"/>
        <v>971</v>
      </c>
      <c r="H370" s="23">
        <f>H369+640-200</f>
        <v>749</v>
      </c>
    </row>
    <row r="371" spans="1:8" x14ac:dyDescent="0.3">
      <c r="A371" s="25">
        <v>45219</v>
      </c>
      <c r="B371" s="23" t="s">
        <v>254</v>
      </c>
      <c r="C371" s="23" t="s">
        <v>255</v>
      </c>
      <c r="E371" s="23">
        <v>599</v>
      </c>
      <c r="F371" s="23">
        <f t="shared" si="28"/>
        <v>372</v>
      </c>
      <c r="H371" s="23">
        <f>H370-599</f>
        <v>150</v>
      </c>
    </row>
    <row r="372" spans="1:8" x14ac:dyDescent="0.3">
      <c r="A372" s="25">
        <v>45219</v>
      </c>
      <c r="B372" s="23" t="s">
        <v>469</v>
      </c>
      <c r="C372" s="23" t="s">
        <v>379</v>
      </c>
      <c r="E372" s="23">
        <v>120</v>
      </c>
      <c r="F372" s="23">
        <f t="shared" si="28"/>
        <v>252</v>
      </c>
      <c r="H372" s="23">
        <f>H371-120</f>
        <v>30</v>
      </c>
    </row>
    <row r="373" spans="1:8" x14ac:dyDescent="0.3">
      <c r="A373" s="25">
        <v>45222</v>
      </c>
      <c r="B373" s="23" t="s">
        <v>469</v>
      </c>
      <c r="C373" s="23" t="s">
        <v>322</v>
      </c>
      <c r="E373" s="23">
        <v>80</v>
      </c>
      <c r="F373" s="23">
        <f t="shared" si="28"/>
        <v>172</v>
      </c>
      <c r="H373" s="23">
        <f>839-29</f>
        <v>810</v>
      </c>
    </row>
    <row r="374" spans="1:8" x14ac:dyDescent="0.3">
      <c r="A374" s="25">
        <v>45222</v>
      </c>
      <c r="B374" s="23" t="s">
        <v>469</v>
      </c>
      <c r="C374" s="23" t="s">
        <v>495</v>
      </c>
      <c r="E374" s="23">
        <v>40</v>
      </c>
      <c r="F374" s="23">
        <f t="shared" si="28"/>
        <v>132</v>
      </c>
      <c r="H374" s="23">
        <f>2029-839</f>
        <v>1190</v>
      </c>
    </row>
    <row r="375" spans="1:8" x14ac:dyDescent="0.3">
      <c r="A375" s="25">
        <v>45222</v>
      </c>
      <c r="D375" s="23">
        <v>2000</v>
      </c>
      <c r="F375" s="23">
        <f>F374+D375</f>
        <v>2132</v>
      </c>
      <c r="H375" s="23">
        <f>H374-100-120-200-200-198</f>
        <v>372</v>
      </c>
    </row>
    <row r="376" spans="1:8" x14ac:dyDescent="0.3">
      <c r="A376" s="25">
        <v>45222</v>
      </c>
      <c r="B376" s="23" t="s">
        <v>254</v>
      </c>
      <c r="C376" s="23" t="s">
        <v>255</v>
      </c>
      <c r="E376" s="23">
        <v>839</v>
      </c>
      <c r="F376" s="23">
        <f t="shared" ref="F376:F382" si="29">F375-E376</f>
        <v>1293</v>
      </c>
      <c r="H376" s="23">
        <f>H375-80</f>
        <v>292</v>
      </c>
    </row>
    <row r="377" spans="1:8" x14ac:dyDescent="0.3">
      <c r="A377" s="25">
        <v>45224</v>
      </c>
      <c r="B377" s="23" t="s">
        <v>254</v>
      </c>
      <c r="C377" s="23" t="s">
        <v>255</v>
      </c>
      <c r="E377" s="23">
        <v>100</v>
      </c>
      <c r="F377" s="23">
        <f t="shared" si="29"/>
        <v>1193</v>
      </c>
      <c r="H377" s="23">
        <f>H376-200</f>
        <v>92</v>
      </c>
    </row>
    <row r="378" spans="1:8" x14ac:dyDescent="0.3">
      <c r="A378" s="25">
        <v>45224</v>
      </c>
      <c r="B378" s="23" t="s">
        <v>469</v>
      </c>
      <c r="C378" s="23" t="s">
        <v>666</v>
      </c>
      <c r="E378" s="23">
        <v>100</v>
      </c>
      <c r="F378" s="23">
        <f t="shared" si="29"/>
        <v>1093</v>
      </c>
      <c r="H378" s="23">
        <f>H377-30</f>
        <v>62</v>
      </c>
    </row>
    <row r="379" spans="1:8" x14ac:dyDescent="0.3">
      <c r="A379" s="25">
        <v>45224</v>
      </c>
      <c r="B379" s="23" t="s">
        <v>469</v>
      </c>
      <c r="C379" s="23" t="s">
        <v>400</v>
      </c>
      <c r="E379" s="23">
        <v>120</v>
      </c>
      <c r="F379" s="23">
        <f t="shared" si="29"/>
        <v>973</v>
      </c>
      <c r="H379" s="23">
        <f>H378+718</f>
        <v>780</v>
      </c>
    </row>
    <row r="380" spans="1:8" x14ac:dyDescent="0.3">
      <c r="A380" s="25">
        <v>45224</v>
      </c>
      <c r="B380" s="23" t="s">
        <v>251</v>
      </c>
      <c r="C380" s="23" t="s">
        <v>667</v>
      </c>
      <c r="E380" s="23">
        <v>200</v>
      </c>
      <c r="F380" s="23">
        <f t="shared" si="29"/>
        <v>773</v>
      </c>
      <c r="H380" s="23">
        <f>H379-400-20</f>
        <v>360</v>
      </c>
    </row>
    <row r="381" spans="1:8" x14ac:dyDescent="0.3">
      <c r="A381" s="25">
        <v>45224</v>
      </c>
      <c r="B381" s="23" t="s">
        <v>469</v>
      </c>
      <c r="C381" s="23" t="s">
        <v>400</v>
      </c>
      <c r="E381" s="23">
        <v>200</v>
      </c>
      <c r="F381" s="23">
        <f t="shared" si="29"/>
        <v>573</v>
      </c>
      <c r="H381" s="23">
        <f>H380-360</f>
        <v>0</v>
      </c>
    </row>
    <row r="382" spans="1:8" x14ac:dyDescent="0.3">
      <c r="A382" s="25">
        <v>45224</v>
      </c>
      <c r="B382" s="23" t="s">
        <v>469</v>
      </c>
      <c r="C382" s="23" t="s">
        <v>400</v>
      </c>
      <c r="E382" s="23">
        <v>198</v>
      </c>
      <c r="F382" s="23">
        <f t="shared" si="29"/>
        <v>375</v>
      </c>
    </row>
    <row r="383" spans="1:8" x14ac:dyDescent="0.3">
      <c r="A383" s="25">
        <v>45230</v>
      </c>
      <c r="B383" s="23" t="s">
        <v>469</v>
      </c>
      <c r="C383" s="23" t="s">
        <v>322</v>
      </c>
      <c r="E383" s="23">
        <v>80</v>
      </c>
      <c r="F383" s="23">
        <f>F382-E383</f>
        <v>295</v>
      </c>
    </row>
    <row r="384" spans="1:8" x14ac:dyDescent="0.3">
      <c r="A384" s="25">
        <v>45231</v>
      </c>
      <c r="B384" s="23" t="s">
        <v>251</v>
      </c>
      <c r="C384" s="23" t="s">
        <v>669</v>
      </c>
      <c r="E384" s="23">
        <v>200</v>
      </c>
      <c r="F384" s="23">
        <f>F383-E384</f>
        <v>95</v>
      </c>
    </row>
    <row r="385" spans="1:6" x14ac:dyDescent="0.3">
      <c r="A385" s="25">
        <v>45231</v>
      </c>
      <c r="D385" s="23">
        <v>3000</v>
      </c>
      <c r="F385" s="23">
        <f>F384+D385</f>
        <v>3095</v>
      </c>
    </row>
    <row r="386" spans="1:6" x14ac:dyDescent="0.3">
      <c r="A386" s="25">
        <v>45231</v>
      </c>
      <c r="B386" s="23" t="s">
        <v>469</v>
      </c>
      <c r="C386" s="23" t="s">
        <v>313</v>
      </c>
      <c r="E386" s="23">
        <v>500</v>
      </c>
      <c r="F386" s="23">
        <f>F385-E386</f>
        <v>2595</v>
      </c>
    </row>
    <row r="387" spans="1:6" x14ac:dyDescent="0.3">
      <c r="A387" s="25">
        <v>45232</v>
      </c>
      <c r="B387" s="23" t="s">
        <v>672</v>
      </c>
      <c r="C387" s="23" t="s">
        <v>329</v>
      </c>
      <c r="E387" s="23">
        <v>1500</v>
      </c>
      <c r="F387" s="23">
        <f>F386-E387</f>
        <v>1095</v>
      </c>
    </row>
    <row r="388" spans="1:6" x14ac:dyDescent="0.3">
      <c r="A388" s="25">
        <v>45232</v>
      </c>
      <c r="B388" s="23" t="s">
        <v>469</v>
      </c>
      <c r="C388" s="23" t="s">
        <v>313</v>
      </c>
      <c r="E388" s="23">
        <v>500</v>
      </c>
      <c r="F388" s="23">
        <f>F387-E388</f>
        <v>595</v>
      </c>
    </row>
    <row r="389" spans="1:6" x14ac:dyDescent="0.3">
      <c r="A389" s="25">
        <v>45232</v>
      </c>
      <c r="B389" s="23" t="s">
        <v>469</v>
      </c>
      <c r="C389" s="23" t="s">
        <v>313</v>
      </c>
      <c r="E389" s="23">
        <v>30</v>
      </c>
      <c r="F389" s="23">
        <f>F388-E389</f>
        <v>565</v>
      </c>
    </row>
    <row r="390" spans="1:6" x14ac:dyDescent="0.3">
      <c r="A390" s="25">
        <v>45232</v>
      </c>
      <c r="B390" s="23" t="s">
        <v>469</v>
      </c>
      <c r="C390" s="23" t="s">
        <v>313</v>
      </c>
      <c r="E390" s="23">
        <v>380</v>
      </c>
      <c r="F390" s="23">
        <f>F389-E390</f>
        <v>185</v>
      </c>
    </row>
    <row r="391" spans="1:6" x14ac:dyDescent="0.3">
      <c r="A391" s="25">
        <v>45232</v>
      </c>
      <c r="D391" s="23">
        <v>400</v>
      </c>
      <c r="F391" s="23">
        <f>F390+D391</f>
        <v>585</v>
      </c>
    </row>
    <row r="392" spans="1:6" x14ac:dyDescent="0.3">
      <c r="A392" s="25">
        <v>45232</v>
      </c>
      <c r="D392" s="23">
        <v>380</v>
      </c>
      <c r="F392" s="23">
        <f>F391+D392</f>
        <v>965</v>
      </c>
    </row>
    <row r="393" spans="1:6" x14ac:dyDescent="0.3">
      <c r="A393" s="25">
        <v>45232</v>
      </c>
      <c r="B393" s="23" t="s">
        <v>469</v>
      </c>
      <c r="C393" s="23" t="s">
        <v>675</v>
      </c>
      <c r="E393" s="23">
        <v>400</v>
      </c>
      <c r="F393" s="23">
        <f>F392-E393</f>
        <v>565</v>
      </c>
    </row>
    <row r="394" spans="1:6" x14ac:dyDescent="0.3">
      <c r="A394" s="25">
        <v>45232</v>
      </c>
      <c r="B394" s="23" t="s">
        <v>254</v>
      </c>
      <c r="C394" s="23" t="s">
        <v>255</v>
      </c>
      <c r="E394" s="23">
        <v>80</v>
      </c>
      <c r="F394" s="23">
        <f>F393-E394</f>
        <v>485</v>
      </c>
    </row>
    <row r="395" spans="1:6" x14ac:dyDescent="0.3">
      <c r="A395" s="25">
        <v>45232</v>
      </c>
      <c r="B395" s="23" t="s">
        <v>469</v>
      </c>
      <c r="C395" s="23" t="s">
        <v>313</v>
      </c>
      <c r="E395" s="23">
        <v>380</v>
      </c>
      <c r="F395" s="23">
        <f>F394-E395</f>
        <v>105</v>
      </c>
    </row>
    <row r="396" spans="1:6" x14ac:dyDescent="0.3">
      <c r="A396" s="25">
        <v>45232</v>
      </c>
      <c r="D396" s="23">
        <v>200</v>
      </c>
      <c r="F396" s="23">
        <f>F395+D396</f>
        <v>305</v>
      </c>
    </row>
    <row r="397" spans="1:6" x14ac:dyDescent="0.3">
      <c r="A397" s="25">
        <v>45232</v>
      </c>
      <c r="B397" s="23" t="s">
        <v>469</v>
      </c>
      <c r="C397" s="23" t="s">
        <v>683</v>
      </c>
      <c r="E397" s="23">
        <v>200</v>
      </c>
      <c r="F397" s="23">
        <f>F396-E397</f>
        <v>105</v>
      </c>
    </row>
    <row r="398" spans="1:6" x14ac:dyDescent="0.3">
      <c r="A398" s="25">
        <v>45236</v>
      </c>
      <c r="B398" s="23" t="s">
        <v>254</v>
      </c>
      <c r="C398" s="23" t="s">
        <v>255</v>
      </c>
      <c r="E398" s="23">
        <v>100</v>
      </c>
      <c r="F398" s="23">
        <f>F397-E398</f>
        <v>5</v>
      </c>
    </row>
    <row r="399" spans="1:6" x14ac:dyDescent="0.3">
      <c r="A399" s="25">
        <v>45239</v>
      </c>
      <c r="D399" s="23">
        <v>710</v>
      </c>
      <c r="F399" s="23">
        <f>F398+D399</f>
        <v>715</v>
      </c>
    </row>
    <row r="400" spans="1:6" x14ac:dyDescent="0.3">
      <c r="A400" s="25">
        <v>45239</v>
      </c>
      <c r="B400" s="23" t="s">
        <v>469</v>
      </c>
      <c r="C400" s="23" t="s">
        <v>313</v>
      </c>
      <c r="E400" s="23">
        <v>710</v>
      </c>
      <c r="F400" s="23">
        <f>F399-E400</f>
        <v>5</v>
      </c>
    </row>
    <row r="401" spans="1:8" x14ac:dyDescent="0.3">
      <c r="A401" s="25">
        <v>45239</v>
      </c>
      <c r="D401" s="23">
        <v>200</v>
      </c>
      <c r="F401" s="23">
        <f>F400+D401</f>
        <v>205</v>
      </c>
    </row>
    <row r="402" spans="1:8" x14ac:dyDescent="0.3">
      <c r="A402" s="25">
        <v>45239</v>
      </c>
      <c r="B402" s="23" t="s">
        <v>251</v>
      </c>
      <c r="C402" s="23" t="s">
        <v>688</v>
      </c>
      <c r="E402" s="23">
        <v>200</v>
      </c>
      <c r="F402" s="23">
        <f>F401-E402</f>
        <v>5</v>
      </c>
    </row>
    <row r="403" spans="1:8" x14ac:dyDescent="0.3">
      <c r="A403" s="25">
        <v>45240</v>
      </c>
      <c r="D403" s="23">
        <v>1000</v>
      </c>
      <c r="F403" s="23">
        <f>F402+D403</f>
        <v>1005</v>
      </c>
    </row>
    <row r="404" spans="1:8" x14ac:dyDescent="0.3">
      <c r="A404" s="25">
        <v>45240</v>
      </c>
      <c r="B404" s="23" t="s">
        <v>469</v>
      </c>
      <c r="C404" s="23" t="s">
        <v>400</v>
      </c>
      <c r="E404" s="23">
        <v>1000</v>
      </c>
      <c r="F404" s="23">
        <f>F403-E404</f>
        <v>5</v>
      </c>
    </row>
    <row r="405" spans="1:8" x14ac:dyDescent="0.3">
      <c r="A405" s="25">
        <v>45241</v>
      </c>
      <c r="D405" s="23">
        <v>1000</v>
      </c>
      <c r="F405" s="23">
        <f>F404+D405</f>
        <v>1005</v>
      </c>
    </row>
    <row r="406" spans="1:8" x14ac:dyDescent="0.3">
      <c r="A406" s="25">
        <v>45241</v>
      </c>
      <c r="B406" s="23" t="s">
        <v>469</v>
      </c>
      <c r="C406" s="23" t="s">
        <v>400</v>
      </c>
      <c r="E406" s="23">
        <v>425</v>
      </c>
      <c r="F406" s="23">
        <f>F405-E406</f>
        <v>580</v>
      </c>
    </row>
    <row r="407" spans="1:8" x14ac:dyDescent="0.3">
      <c r="A407" s="25">
        <v>45241</v>
      </c>
      <c r="B407" s="23" t="s">
        <v>469</v>
      </c>
      <c r="C407" s="23" t="s">
        <v>400</v>
      </c>
      <c r="D407" s="23">
        <v>70</v>
      </c>
      <c r="F407" s="23">
        <f>F406+D407</f>
        <v>650</v>
      </c>
      <c r="H407" s="23">
        <f>1000-425</f>
        <v>575</v>
      </c>
    </row>
    <row r="408" spans="1:8" x14ac:dyDescent="0.3">
      <c r="A408" s="25">
        <v>45241</v>
      </c>
      <c r="B408" s="23" t="s">
        <v>469</v>
      </c>
      <c r="C408" s="23" t="s">
        <v>693</v>
      </c>
      <c r="E408" s="23">
        <v>200</v>
      </c>
      <c r="F408" s="23">
        <f>F407-E408</f>
        <v>450</v>
      </c>
      <c r="H408" s="23">
        <f>H407-200</f>
        <v>375</v>
      </c>
    </row>
    <row r="409" spans="1:8" x14ac:dyDescent="0.3">
      <c r="A409" s="25">
        <v>45244</v>
      </c>
      <c r="D409" s="23">
        <v>3000</v>
      </c>
      <c r="F409" s="23">
        <f>F408+D409</f>
        <v>3450</v>
      </c>
    </row>
    <row r="410" spans="1:8" x14ac:dyDescent="0.3">
      <c r="A410" s="25">
        <v>45244</v>
      </c>
      <c r="B410" s="23" t="s">
        <v>254</v>
      </c>
      <c r="C410" s="23" t="s">
        <v>400</v>
      </c>
      <c r="E410" s="23">
        <v>699</v>
      </c>
      <c r="F410" s="23">
        <f t="shared" ref="F410:F418" si="30">F409-E410</f>
        <v>2751</v>
      </c>
    </row>
    <row r="411" spans="1:8" x14ac:dyDescent="0.3">
      <c r="A411" s="25">
        <v>45244</v>
      </c>
      <c r="B411" s="23" t="s">
        <v>254</v>
      </c>
      <c r="C411" s="23" t="s">
        <v>400</v>
      </c>
      <c r="E411" s="23">
        <v>400</v>
      </c>
      <c r="F411" s="23">
        <f t="shared" si="30"/>
        <v>2351</v>
      </c>
      <c r="H411" s="23">
        <f>699+400+80+900+60</f>
        <v>2139</v>
      </c>
    </row>
    <row r="412" spans="1:8" x14ac:dyDescent="0.3">
      <c r="A412" s="25">
        <v>45244</v>
      </c>
      <c r="B412" s="23" t="s">
        <v>254</v>
      </c>
      <c r="C412" s="23" t="s">
        <v>400</v>
      </c>
      <c r="E412" s="23">
        <v>80</v>
      </c>
      <c r="F412" s="23">
        <f t="shared" si="30"/>
        <v>2271</v>
      </c>
      <c r="H412" s="23">
        <f>H411-375</f>
        <v>1764</v>
      </c>
    </row>
    <row r="413" spans="1:8" x14ac:dyDescent="0.3">
      <c r="A413" s="25">
        <v>45244</v>
      </c>
      <c r="B413" s="23" t="s">
        <v>469</v>
      </c>
      <c r="C413" s="23" t="s">
        <v>712</v>
      </c>
      <c r="E413" s="23">
        <v>900</v>
      </c>
      <c r="F413" s="23">
        <f t="shared" si="30"/>
        <v>1371</v>
      </c>
      <c r="H413" s="23">
        <f>3000-H412</f>
        <v>1236</v>
      </c>
    </row>
    <row r="414" spans="1:8" x14ac:dyDescent="0.3">
      <c r="A414" s="25">
        <v>45244</v>
      </c>
      <c r="B414" s="23" t="s">
        <v>469</v>
      </c>
      <c r="C414" s="23" t="s">
        <v>438</v>
      </c>
      <c r="E414" s="23">
        <v>60</v>
      </c>
      <c r="F414" s="23">
        <f t="shared" si="30"/>
        <v>1311</v>
      </c>
      <c r="H414" s="23">
        <f>H413-200-40-350-425</f>
        <v>221</v>
      </c>
    </row>
    <row r="415" spans="1:8" x14ac:dyDescent="0.3">
      <c r="A415" s="25">
        <v>45245</v>
      </c>
      <c r="B415" s="23" t="s">
        <v>251</v>
      </c>
      <c r="C415" s="23" t="s">
        <v>708</v>
      </c>
      <c r="E415" s="23">
        <v>200</v>
      </c>
      <c r="F415" s="23">
        <f t="shared" si="30"/>
        <v>1111</v>
      </c>
      <c r="H415" s="23">
        <f>600+399-221</f>
        <v>778</v>
      </c>
    </row>
    <row r="416" spans="1:8" x14ac:dyDescent="0.3">
      <c r="A416" s="25">
        <v>45245</v>
      </c>
      <c r="B416" s="23" t="s">
        <v>469</v>
      </c>
      <c r="C416" s="23" t="s">
        <v>438</v>
      </c>
      <c r="E416" s="23">
        <v>40</v>
      </c>
      <c r="F416" s="23">
        <f t="shared" si="30"/>
        <v>1071</v>
      </c>
    </row>
    <row r="417" spans="1:8" x14ac:dyDescent="0.3">
      <c r="A417" s="25">
        <v>45245</v>
      </c>
      <c r="B417" s="23" t="s">
        <v>469</v>
      </c>
      <c r="C417" s="23" t="s">
        <v>438</v>
      </c>
      <c r="E417" s="23">
        <v>350</v>
      </c>
      <c r="F417" s="23">
        <f t="shared" si="30"/>
        <v>721</v>
      </c>
      <c r="H417" s="23">
        <f>2000-778</f>
        <v>1222</v>
      </c>
    </row>
    <row r="418" spans="1:8" x14ac:dyDescent="0.3">
      <c r="A418" s="25">
        <v>45245</v>
      </c>
      <c r="B418" s="23" t="s">
        <v>469</v>
      </c>
      <c r="C418" s="23" t="s">
        <v>692</v>
      </c>
      <c r="E418" s="23">
        <v>425</v>
      </c>
      <c r="F418" s="23">
        <f t="shared" si="30"/>
        <v>296</v>
      </c>
      <c r="H418" s="23">
        <f>2000+221-600-399</f>
        <v>1222</v>
      </c>
    </row>
    <row r="419" spans="1:8" x14ac:dyDescent="0.3">
      <c r="A419" s="25">
        <v>45246</v>
      </c>
      <c r="D419" s="23">
        <v>2000</v>
      </c>
      <c r="F419" s="23">
        <f>F418+D419</f>
        <v>2296</v>
      </c>
    </row>
    <row r="420" spans="1:8" x14ac:dyDescent="0.3">
      <c r="A420" s="25">
        <v>45246</v>
      </c>
      <c r="B420" s="23" t="s">
        <v>469</v>
      </c>
      <c r="C420" s="23" t="s">
        <v>710</v>
      </c>
      <c r="E420" s="23">
        <v>600</v>
      </c>
      <c r="F420" s="23">
        <f>F419-E420</f>
        <v>1696</v>
      </c>
    </row>
    <row r="421" spans="1:8" x14ac:dyDescent="0.3">
      <c r="A421" s="25">
        <v>45246</v>
      </c>
      <c r="B421" s="23" t="s">
        <v>469</v>
      </c>
      <c r="C421" s="23" t="s">
        <v>710</v>
      </c>
      <c r="E421" s="23">
        <v>8</v>
      </c>
      <c r="F421" s="23">
        <f>F420-E421</f>
        <v>1688</v>
      </c>
    </row>
    <row r="422" spans="1:8" x14ac:dyDescent="0.3">
      <c r="A422" s="25">
        <v>45246</v>
      </c>
      <c r="B422" s="23" t="s">
        <v>469</v>
      </c>
      <c r="C422" s="23" t="s">
        <v>711</v>
      </c>
      <c r="E422" s="23">
        <v>10</v>
      </c>
      <c r="F422" s="23">
        <f>F421-E422</f>
        <v>1678</v>
      </c>
    </row>
    <row r="423" spans="1:8" x14ac:dyDescent="0.3">
      <c r="A423" s="25">
        <v>45246</v>
      </c>
      <c r="B423" s="23" t="s">
        <v>254</v>
      </c>
      <c r="C423" s="23" t="s">
        <v>400</v>
      </c>
      <c r="E423" s="23">
        <v>399</v>
      </c>
      <c r="F423" s="23">
        <f>F422-E423</f>
        <v>1279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"/>
  <sheetViews>
    <sheetView workbookViewId="0">
      <pane ySplit="1" topLeftCell="A182" activePane="bottomLeft" state="frozen"/>
      <selection pane="bottomLeft" activeCell="A202" sqref="A202"/>
    </sheetView>
  </sheetViews>
  <sheetFormatPr defaultColWidth="9.109375" defaultRowHeight="15.6" x14ac:dyDescent="0.3"/>
  <cols>
    <col min="1" max="1" width="9.109375" style="11" customWidth="1"/>
    <col min="2" max="2" width="11.5546875" style="11" customWidth="1"/>
    <col min="3" max="3" width="14.6640625" style="11" customWidth="1"/>
    <col min="4" max="4" width="50.109375" style="11" customWidth="1"/>
    <col min="5" max="5" width="11.6640625" style="11" customWidth="1"/>
    <col min="6" max="6" width="15.33203125" style="11" customWidth="1"/>
    <col min="7" max="7" width="16.6640625" style="11" customWidth="1"/>
    <col min="8" max="8" width="16.44140625" style="11" customWidth="1"/>
    <col min="9" max="9" width="9.109375" style="11" customWidth="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x14ac:dyDescent="0.3">
      <c r="A2" s="11">
        <v>1</v>
      </c>
      <c r="D2" s="11" t="s">
        <v>202</v>
      </c>
      <c r="E2" s="11">
        <v>6</v>
      </c>
      <c r="F2" s="11" t="s">
        <v>44</v>
      </c>
      <c r="I2" s="11">
        <f t="shared" ref="I2:I44" si="0">E2-H2</f>
        <v>6</v>
      </c>
    </row>
    <row r="3" spans="1:9" x14ac:dyDescent="0.3">
      <c r="A3" s="11">
        <v>2</v>
      </c>
      <c r="D3" s="11" t="s">
        <v>203</v>
      </c>
      <c r="E3" s="11">
        <v>1</v>
      </c>
      <c r="F3" s="11" t="s">
        <v>44</v>
      </c>
      <c r="I3" s="11">
        <f t="shared" si="0"/>
        <v>1</v>
      </c>
    </row>
    <row r="4" spans="1:9" x14ac:dyDescent="0.3">
      <c r="A4" s="11">
        <v>3</v>
      </c>
      <c r="D4" s="11" t="s">
        <v>204</v>
      </c>
      <c r="E4" s="11">
        <v>2</v>
      </c>
      <c r="F4" s="11" t="s">
        <v>44</v>
      </c>
      <c r="I4" s="11">
        <f t="shared" si="0"/>
        <v>2</v>
      </c>
    </row>
    <row r="5" spans="1:9" x14ac:dyDescent="0.3">
      <c r="A5" s="11">
        <v>4</v>
      </c>
      <c r="D5" s="11" t="s">
        <v>205</v>
      </c>
      <c r="E5" s="11">
        <v>2</v>
      </c>
      <c r="F5" s="11" t="s">
        <v>44</v>
      </c>
      <c r="I5" s="11">
        <f t="shared" si="0"/>
        <v>2</v>
      </c>
    </row>
    <row r="6" spans="1:9" x14ac:dyDescent="0.3">
      <c r="A6" s="11">
        <v>5</v>
      </c>
      <c r="D6" s="11" t="s">
        <v>206</v>
      </c>
      <c r="E6" s="11">
        <v>2</v>
      </c>
      <c r="F6" s="11" t="s">
        <v>44</v>
      </c>
      <c r="I6" s="11">
        <f t="shared" si="0"/>
        <v>2</v>
      </c>
    </row>
    <row r="7" spans="1:9" x14ac:dyDescent="0.3">
      <c r="A7" s="11">
        <v>6</v>
      </c>
      <c r="D7" s="11" t="s">
        <v>207</v>
      </c>
      <c r="E7" s="11">
        <v>1</v>
      </c>
      <c r="F7" s="11" t="s">
        <v>44</v>
      </c>
      <c r="I7" s="11">
        <f t="shared" si="0"/>
        <v>1</v>
      </c>
    </row>
    <row r="8" spans="1:9" x14ac:dyDescent="0.3">
      <c r="A8" s="11">
        <v>7</v>
      </c>
      <c r="D8" s="11" t="s">
        <v>208</v>
      </c>
      <c r="E8" s="11">
        <v>1</v>
      </c>
      <c r="F8" s="11" t="s">
        <v>44</v>
      </c>
      <c r="I8" s="11">
        <f t="shared" si="0"/>
        <v>1</v>
      </c>
    </row>
    <row r="9" spans="1:9" x14ac:dyDescent="0.3">
      <c r="A9" s="11">
        <v>8</v>
      </c>
      <c r="D9" s="11" t="s">
        <v>209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210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211</v>
      </c>
      <c r="E11" s="11">
        <v>3</v>
      </c>
      <c r="F11" s="11" t="s">
        <v>44</v>
      </c>
      <c r="I11" s="11">
        <f t="shared" si="0"/>
        <v>3</v>
      </c>
    </row>
    <row r="12" spans="1:9" x14ac:dyDescent="0.3">
      <c r="A12" s="11">
        <v>11</v>
      </c>
      <c r="D12" s="11" t="s">
        <v>694</v>
      </c>
      <c r="E12" s="11">
        <v>1</v>
      </c>
      <c r="F12" s="11" t="s">
        <v>44</v>
      </c>
      <c r="I12" s="11">
        <f t="shared" si="0"/>
        <v>1</v>
      </c>
    </row>
    <row r="13" spans="1:9" x14ac:dyDescent="0.3">
      <c r="A13" s="11">
        <v>12</v>
      </c>
      <c r="D13" s="11" t="s">
        <v>695</v>
      </c>
      <c r="E13" s="11">
        <v>1</v>
      </c>
      <c r="F13" s="11" t="s">
        <v>44</v>
      </c>
      <c r="I13" s="11">
        <f t="shared" si="0"/>
        <v>1</v>
      </c>
    </row>
    <row r="14" spans="1:9" x14ac:dyDescent="0.3">
      <c r="A14" s="11">
        <v>13</v>
      </c>
      <c r="D14" s="11" t="s">
        <v>696</v>
      </c>
      <c r="E14" s="11">
        <v>1</v>
      </c>
      <c r="F14" s="11" t="s">
        <v>44</v>
      </c>
      <c r="I14" s="11">
        <f t="shared" si="0"/>
        <v>1</v>
      </c>
    </row>
    <row r="15" spans="1:9" x14ac:dyDescent="0.3">
      <c r="A15" s="11">
        <v>14</v>
      </c>
      <c r="D15" s="11" t="s">
        <v>697</v>
      </c>
      <c r="E15" s="11">
        <v>2</v>
      </c>
      <c r="F15" s="11" t="s">
        <v>44</v>
      </c>
      <c r="I15" s="11">
        <f t="shared" si="0"/>
        <v>2</v>
      </c>
    </row>
    <row r="16" spans="1:9" x14ac:dyDescent="0.3">
      <c r="A16" s="11">
        <v>15</v>
      </c>
      <c r="D16" s="11" t="s">
        <v>698</v>
      </c>
      <c r="E16" s="11">
        <v>1</v>
      </c>
      <c r="F16" s="11" t="s">
        <v>44</v>
      </c>
      <c r="I16" s="11">
        <f t="shared" si="0"/>
        <v>1</v>
      </c>
    </row>
    <row r="17" spans="1:9" x14ac:dyDescent="0.3">
      <c r="A17" s="11">
        <v>16</v>
      </c>
      <c r="D17" s="11" t="s">
        <v>699</v>
      </c>
      <c r="E17" s="11">
        <v>1</v>
      </c>
      <c r="F17" s="11" t="s">
        <v>44</v>
      </c>
      <c r="I17" s="11">
        <f t="shared" si="0"/>
        <v>1</v>
      </c>
    </row>
    <row r="18" spans="1:9" x14ac:dyDescent="0.3">
      <c r="A18" s="11">
        <v>17</v>
      </c>
      <c r="D18" s="11" t="s">
        <v>700</v>
      </c>
      <c r="E18" s="11">
        <v>1</v>
      </c>
      <c r="F18" s="11" t="s">
        <v>44</v>
      </c>
      <c r="I18" s="11">
        <f t="shared" si="0"/>
        <v>1</v>
      </c>
    </row>
    <row r="19" spans="1:9" x14ac:dyDescent="0.3">
      <c r="A19" s="11">
        <v>18</v>
      </c>
      <c r="D19" s="11" t="s">
        <v>701</v>
      </c>
      <c r="E19" s="11">
        <v>1</v>
      </c>
      <c r="F19" s="11" t="s">
        <v>44</v>
      </c>
      <c r="I19" s="11">
        <f t="shared" si="0"/>
        <v>1</v>
      </c>
    </row>
    <row r="20" spans="1:9" x14ac:dyDescent="0.3">
      <c r="A20" s="11">
        <v>19</v>
      </c>
      <c r="D20" s="11" t="s">
        <v>702</v>
      </c>
      <c r="E20" s="11">
        <v>1</v>
      </c>
      <c r="F20" s="11" t="s">
        <v>44</v>
      </c>
      <c r="I20" s="11">
        <f t="shared" si="0"/>
        <v>1</v>
      </c>
    </row>
    <row r="21" spans="1:9" x14ac:dyDescent="0.3">
      <c r="A21" s="11">
        <v>20</v>
      </c>
      <c r="D21" s="11" t="s">
        <v>703</v>
      </c>
      <c r="E21" s="11">
        <v>2</v>
      </c>
      <c r="F21" s="11" t="s">
        <v>44</v>
      </c>
      <c r="I21" s="11">
        <f t="shared" si="0"/>
        <v>2</v>
      </c>
    </row>
    <row r="22" spans="1:9" x14ac:dyDescent="0.3">
      <c r="A22" s="11">
        <v>21</v>
      </c>
      <c r="D22" s="11" t="s">
        <v>704</v>
      </c>
      <c r="E22" s="11">
        <v>2</v>
      </c>
      <c r="F22" s="11" t="s">
        <v>44</v>
      </c>
      <c r="I22" s="11">
        <f t="shared" si="0"/>
        <v>2</v>
      </c>
    </row>
    <row r="23" spans="1:9" x14ac:dyDescent="0.3">
      <c r="A23" s="11">
        <v>22</v>
      </c>
      <c r="D23" s="11" t="s">
        <v>212</v>
      </c>
      <c r="E23" s="11">
        <v>1</v>
      </c>
      <c r="F23" s="11" t="s">
        <v>45</v>
      </c>
      <c r="I23" s="11">
        <f t="shared" si="0"/>
        <v>1</v>
      </c>
    </row>
    <row r="24" spans="1:9" x14ac:dyDescent="0.3">
      <c r="A24" s="11">
        <v>23</v>
      </c>
      <c r="D24" s="11" t="s">
        <v>168</v>
      </c>
      <c r="E24" s="11">
        <v>1</v>
      </c>
      <c r="F24" s="11" t="s">
        <v>46</v>
      </c>
      <c r="I24" s="11">
        <f t="shared" si="0"/>
        <v>1</v>
      </c>
    </row>
    <row r="25" spans="1:9" x14ac:dyDescent="0.3">
      <c r="A25" s="11">
        <v>24</v>
      </c>
      <c r="D25" s="11" t="s">
        <v>169</v>
      </c>
      <c r="E25" s="11">
        <v>1</v>
      </c>
      <c r="F25" s="11" t="s">
        <v>46</v>
      </c>
      <c r="I25" s="11">
        <f t="shared" si="0"/>
        <v>1</v>
      </c>
    </row>
    <row r="26" spans="1:9" x14ac:dyDescent="0.3">
      <c r="A26" s="11">
        <v>25</v>
      </c>
      <c r="D26" s="11" t="s">
        <v>52</v>
      </c>
      <c r="E26" s="11">
        <v>1</v>
      </c>
      <c r="F26" s="11" t="s">
        <v>46</v>
      </c>
      <c r="I26" s="11">
        <f t="shared" si="0"/>
        <v>1</v>
      </c>
    </row>
    <row r="27" spans="1:9" x14ac:dyDescent="0.3">
      <c r="A27" s="11">
        <v>26</v>
      </c>
      <c r="D27" s="11" t="s">
        <v>162</v>
      </c>
      <c r="E27" s="11">
        <v>3</v>
      </c>
      <c r="F27" s="11" t="s">
        <v>46</v>
      </c>
      <c r="I27" s="11">
        <f t="shared" si="0"/>
        <v>3</v>
      </c>
    </row>
    <row r="28" spans="1:9" x14ac:dyDescent="0.3">
      <c r="A28" s="11">
        <v>27</v>
      </c>
      <c r="D28" s="11" t="s">
        <v>170</v>
      </c>
      <c r="E28" s="11">
        <v>2</v>
      </c>
      <c r="F28" s="11" t="s">
        <v>46</v>
      </c>
      <c r="I28" s="11">
        <f t="shared" si="0"/>
        <v>2</v>
      </c>
    </row>
    <row r="29" spans="1:9" x14ac:dyDescent="0.3">
      <c r="A29" s="11">
        <v>28</v>
      </c>
      <c r="D29" s="11" t="s">
        <v>171</v>
      </c>
      <c r="E29" s="11">
        <v>1</v>
      </c>
      <c r="F29" s="11" t="s">
        <v>46</v>
      </c>
      <c r="I29" s="11">
        <f t="shared" si="0"/>
        <v>1</v>
      </c>
    </row>
    <row r="30" spans="1:9" x14ac:dyDescent="0.3">
      <c r="A30" s="11">
        <v>29</v>
      </c>
      <c r="D30" s="11" t="s">
        <v>172</v>
      </c>
      <c r="E30" s="11">
        <v>1</v>
      </c>
      <c r="F30" s="11" t="s">
        <v>46</v>
      </c>
      <c r="I30" s="11">
        <f t="shared" si="0"/>
        <v>1</v>
      </c>
    </row>
    <row r="31" spans="1:9" x14ac:dyDescent="0.3">
      <c r="A31" s="11">
        <v>30</v>
      </c>
      <c r="D31" s="11" t="s">
        <v>173</v>
      </c>
      <c r="E31" s="11">
        <v>1</v>
      </c>
      <c r="F31" s="11" t="s">
        <v>46</v>
      </c>
      <c r="I31" s="11">
        <f t="shared" si="0"/>
        <v>1</v>
      </c>
    </row>
    <row r="32" spans="1:9" x14ac:dyDescent="0.3">
      <c r="A32" s="11">
        <v>31</v>
      </c>
      <c r="D32" s="11" t="s">
        <v>174</v>
      </c>
      <c r="E32" s="11">
        <v>1</v>
      </c>
      <c r="F32" s="11" t="s">
        <v>46</v>
      </c>
      <c r="I32" s="11">
        <f t="shared" si="0"/>
        <v>1</v>
      </c>
    </row>
    <row r="33" spans="1:9" x14ac:dyDescent="0.3">
      <c r="A33" s="11">
        <v>32</v>
      </c>
      <c r="D33" s="11" t="s">
        <v>175</v>
      </c>
      <c r="E33" s="11">
        <v>2</v>
      </c>
      <c r="F33" s="11" t="s">
        <v>46</v>
      </c>
      <c r="I33" s="11">
        <f t="shared" si="0"/>
        <v>2</v>
      </c>
    </row>
    <row r="34" spans="1:9" x14ac:dyDescent="0.3">
      <c r="A34" s="11">
        <v>33</v>
      </c>
      <c r="D34" s="11" t="s">
        <v>53</v>
      </c>
      <c r="E34" s="11">
        <v>2</v>
      </c>
      <c r="F34" s="11" t="s">
        <v>46</v>
      </c>
      <c r="I34" s="11">
        <f t="shared" si="0"/>
        <v>2</v>
      </c>
    </row>
    <row r="35" spans="1:9" x14ac:dyDescent="0.3">
      <c r="A35" s="11">
        <v>34</v>
      </c>
      <c r="D35" s="11" t="s">
        <v>176</v>
      </c>
      <c r="E35" s="11">
        <v>1</v>
      </c>
      <c r="F35" s="11" t="s">
        <v>46</v>
      </c>
      <c r="I35" s="11">
        <f t="shared" si="0"/>
        <v>1</v>
      </c>
    </row>
    <row r="36" spans="1:9" x14ac:dyDescent="0.3">
      <c r="A36" s="11">
        <v>35</v>
      </c>
      <c r="D36" s="11" t="s">
        <v>177</v>
      </c>
      <c r="E36" s="11">
        <v>1</v>
      </c>
      <c r="F36" s="11" t="s">
        <v>46</v>
      </c>
      <c r="I36" s="11">
        <f t="shared" si="0"/>
        <v>1</v>
      </c>
    </row>
    <row r="37" spans="1:9" x14ac:dyDescent="0.3">
      <c r="A37" s="11">
        <v>36</v>
      </c>
      <c r="D37" s="11" t="s">
        <v>178</v>
      </c>
      <c r="E37" s="11">
        <v>1</v>
      </c>
      <c r="F37" s="11" t="s">
        <v>46</v>
      </c>
      <c r="I37" s="11">
        <f t="shared" si="0"/>
        <v>1</v>
      </c>
    </row>
    <row r="38" spans="1:9" x14ac:dyDescent="0.3">
      <c r="A38" s="11">
        <v>37</v>
      </c>
      <c r="D38" s="11" t="s">
        <v>179</v>
      </c>
      <c r="E38" s="11">
        <v>1</v>
      </c>
      <c r="F38" s="11" t="s">
        <v>46</v>
      </c>
      <c r="I38" s="11">
        <f t="shared" si="0"/>
        <v>1</v>
      </c>
    </row>
    <row r="39" spans="1:9" x14ac:dyDescent="0.3">
      <c r="A39" s="11">
        <v>38</v>
      </c>
      <c r="D39" s="11" t="s">
        <v>180</v>
      </c>
      <c r="E39" s="11">
        <v>1</v>
      </c>
      <c r="F39" s="11" t="s">
        <v>46</v>
      </c>
      <c r="I39" s="11">
        <f t="shared" si="0"/>
        <v>1</v>
      </c>
    </row>
    <row r="40" spans="1:9" x14ac:dyDescent="0.3">
      <c r="A40" s="11">
        <v>39</v>
      </c>
      <c r="D40" s="11" t="s">
        <v>181</v>
      </c>
      <c r="E40" s="11">
        <v>52</v>
      </c>
      <c r="F40" s="11" t="s">
        <v>46</v>
      </c>
      <c r="I40" s="11">
        <f t="shared" si="0"/>
        <v>52</v>
      </c>
    </row>
    <row r="41" spans="1:9" x14ac:dyDescent="0.3">
      <c r="A41" s="11">
        <v>40</v>
      </c>
      <c r="D41" s="11" t="s">
        <v>182</v>
      </c>
      <c r="E41" s="11">
        <v>1</v>
      </c>
      <c r="F41" s="11" t="s">
        <v>46</v>
      </c>
      <c r="I41" s="11">
        <f t="shared" si="0"/>
        <v>1</v>
      </c>
    </row>
    <row r="42" spans="1:9" x14ac:dyDescent="0.3">
      <c r="A42" s="11">
        <v>41</v>
      </c>
      <c r="D42" s="11" t="s">
        <v>183</v>
      </c>
      <c r="E42" s="11">
        <v>1</v>
      </c>
      <c r="F42" s="11" t="s">
        <v>46</v>
      </c>
      <c r="I42" s="11">
        <f t="shared" si="0"/>
        <v>1</v>
      </c>
    </row>
    <row r="43" spans="1:9" x14ac:dyDescent="0.3">
      <c r="A43" s="11">
        <v>42</v>
      </c>
      <c r="D43" s="11" t="s">
        <v>184</v>
      </c>
      <c r="E43" s="11">
        <v>1</v>
      </c>
      <c r="F43" s="11" t="s">
        <v>46</v>
      </c>
      <c r="I43" s="11">
        <f t="shared" si="0"/>
        <v>1</v>
      </c>
    </row>
    <row r="44" spans="1:9" x14ac:dyDescent="0.3">
      <c r="A44" s="11">
        <v>43</v>
      </c>
      <c r="D44" s="11" t="s">
        <v>138</v>
      </c>
      <c r="E44" s="11">
        <v>1</v>
      </c>
      <c r="F44" s="11" t="s">
        <v>46</v>
      </c>
      <c r="I44" s="11">
        <f t="shared" si="0"/>
        <v>1</v>
      </c>
    </row>
    <row r="45" spans="1:9" x14ac:dyDescent="0.3">
      <c r="A45" s="11">
        <v>44</v>
      </c>
      <c r="D45" s="11" t="s">
        <v>185</v>
      </c>
      <c r="E45" s="11">
        <v>1</v>
      </c>
      <c r="F45" s="11" t="s">
        <v>46</v>
      </c>
      <c r="I45" s="11">
        <f t="shared" ref="I45:I77" si="1">E45-H45</f>
        <v>1</v>
      </c>
    </row>
    <row r="46" spans="1:9" x14ac:dyDescent="0.3">
      <c r="A46" s="11">
        <v>45</v>
      </c>
      <c r="D46" s="11" t="s">
        <v>186</v>
      </c>
      <c r="E46" s="11">
        <v>1</v>
      </c>
      <c r="F46" s="11" t="s">
        <v>46</v>
      </c>
      <c r="I46" s="11">
        <f t="shared" si="1"/>
        <v>1</v>
      </c>
    </row>
    <row r="47" spans="1:9" x14ac:dyDescent="0.3">
      <c r="A47" s="11">
        <v>46</v>
      </c>
      <c r="D47" s="11" t="s">
        <v>159</v>
      </c>
      <c r="E47" s="11">
        <v>6</v>
      </c>
      <c r="F47" s="11" t="s">
        <v>46</v>
      </c>
      <c r="I47" s="11">
        <f t="shared" si="1"/>
        <v>6</v>
      </c>
    </row>
    <row r="48" spans="1:9" x14ac:dyDescent="0.3">
      <c r="A48" s="11">
        <v>47</v>
      </c>
      <c r="D48" s="11" t="s">
        <v>187</v>
      </c>
      <c r="E48" s="11">
        <v>1</v>
      </c>
      <c r="F48" s="11" t="s">
        <v>46</v>
      </c>
      <c r="I48" s="11">
        <f t="shared" si="1"/>
        <v>1</v>
      </c>
    </row>
    <row r="49" spans="1:9" x14ac:dyDescent="0.3">
      <c r="A49" s="11">
        <v>48</v>
      </c>
      <c r="D49" s="11" t="s">
        <v>188</v>
      </c>
      <c r="E49" s="11">
        <v>1</v>
      </c>
      <c r="F49" s="11" t="s">
        <v>46</v>
      </c>
      <c r="I49" s="11">
        <f t="shared" si="1"/>
        <v>1</v>
      </c>
    </row>
    <row r="50" spans="1:9" x14ac:dyDescent="0.3">
      <c r="A50" s="11">
        <v>49</v>
      </c>
      <c r="D50" s="11" t="s">
        <v>189</v>
      </c>
      <c r="E50" s="11">
        <v>86</v>
      </c>
      <c r="F50" s="11" t="s">
        <v>46</v>
      </c>
      <c r="I50" s="11">
        <f t="shared" si="1"/>
        <v>86</v>
      </c>
    </row>
    <row r="51" spans="1:9" x14ac:dyDescent="0.3">
      <c r="A51" s="11">
        <v>50</v>
      </c>
      <c r="D51" s="11" t="s">
        <v>190</v>
      </c>
      <c r="E51" s="11">
        <v>35</v>
      </c>
      <c r="F51" s="11" t="s">
        <v>46</v>
      </c>
      <c r="I51" s="11">
        <f t="shared" si="1"/>
        <v>35</v>
      </c>
    </row>
    <row r="52" spans="1:9" x14ac:dyDescent="0.3">
      <c r="A52" s="11">
        <v>51</v>
      </c>
      <c r="D52" s="11" t="s">
        <v>191</v>
      </c>
      <c r="E52" s="11">
        <v>1</v>
      </c>
      <c r="F52" s="11" t="s">
        <v>46</v>
      </c>
      <c r="I52" s="11">
        <f t="shared" si="1"/>
        <v>1</v>
      </c>
    </row>
    <row r="53" spans="1:9" x14ac:dyDescent="0.3">
      <c r="A53" s="11">
        <v>52</v>
      </c>
      <c r="D53" s="11" t="s">
        <v>192</v>
      </c>
      <c r="E53" s="11">
        <v>1</v>
      </c>
      <c r="F53" s="11" t="s">
        <v>46</v>
      </c>
      <c r="I53" s="11">
        <f t="shared" si="1"/>
        <v>1</v>
      </c>
    </row>
    <row r="54" spans="1:9" x14ac:dyDescent="0.3">
      <c r="A54" s="11">
        <v>53</v>
      </c>
      <c r="D54" s="11" t="s">
        <v>193</v>
      </c>
      <c r="E54" s="11">
        <v>4</v>
      </c>
      <c r="F54" s="11" t="s">
        <v>46</v>
      </c>
      <c r="I54" s="11">
        <f t="shared" si="1"/>
        <v>4</v>
      </c>
    </row>
    <row r="55" spans="1:9" x14ac:dyDescent="0.3">
      <c r="A55" s="11">
        <v>54</v>
      </c>
      <c r="D55" s="11" t="s">
        <v>194</v>
      </c>
      <c r="E55" s="11">
        <v>4</v>
      </c>
      <c r="F55" s="11" t="s">
        <v>46</v>
      </c>
      <c r="I55" s="11">
        <f t="shared" si="1"/>
        <v>4</v>
      </c>
    </row>
    <row r="56" spans="1:9" x14ac:dyDescent="0.3">
      <c r="A56" s="11">
        <v>55</v>
      </c>
      <c r="D56" s="11" t="s">
        <v>195</v>
      </c>
      <c r="E56" s="11">
        <v>1</v>
      </c>
      <c r="F56" s="11" t="s">
        <v>46</v>
      </c>
      <c r="I56" s="11">
        <f t="shared" si="1"/>
        <v>1</v>
      </c>
    </row>
    <row r="57" spans="1:9" x14ac:dyDescent="0.3">
      <c r="A57" s="11">
        <v>56</v>
      </c>
      <c r="D57" s="11" t="s">
        <v>196</v>
      </c>
      <c r="E57" s="11">
        <v>1</v>
      </c>
      <c r="F57" s="11" t="s">
        <v>46</v>
      </c>
      <c r="I57" s="11">
        <f t="shared" si="1"/>
        <v>1</v>
      </c>
    </row>
    <row r="58" spans="1:9" x14ac:dyDescent="0.3">
      <c r="A58" s="11">
        <v>57</v>
      </c>
      <c r="D58" s="11" t="s">
        <v>213</v>
      </c>
      <c r="E58" s="11">
        <v>85</v>
      </c>
      <c r="F58" s="11" t="s">
        <v>705</v>
      </c>
      <c r="I58" s="11">
        <f t="shared" si="1"/>
        <v>85</v>
      </c>
    </row>
    <row r="59" spans="1:9" x14ac:dyDescent="0.3">
      <c r="A59" s="11">
        <v>58</v>
      </c>
      <c r="D59" s="11" t="s">
        <v>214</v>
      </c>
      <c r="E59" s="11">
        <v>1</v>
      </c>
      <c r="F59" s="11" t="s">
        <v>47</v>
      </c>
      <c r="I59" s="11">
        <f t="shared" si="1"/>
        <v>1</v>
      </c>
    </row>
    <row r="60" spans="1:9" x14ac:dyDescent="0.3">
      <c r="A60" s="11">
        <v>59</v>
      </c>
      <c r="D60" s="11" t="s">
        <v>215</v>
      </c>
      <c r="E60" s="11">
        <v>1</v>
      </c>
      <c r="F60" s="11" t="s">
        <v>47</v>
      </c>
      <c r="I60" s="11">
        <f t="shared" si="1"/>
        <v>1</v>
      </c>
    </row>
    <row r="61" spans="1:9" x14ac:dyDescent="0.3">
      <c r="A61" s="11">
        <v>60</v>
      </c>
      <c r="D61" s="11" t="s">
        <v>216</v>
      </c>
      <c r="E61" s="11">
        <v>1</v>
      </c>
      <c r="F61" s="11" t="s">
        <v>47</v>
      </c>
      <c r="I61" s="11">
        <f t="shared" si="1"/>
        <v>1</v>
      </c>
    </row>
    <row r="62" spans="1:9" x14ac:dyDescent="0.3">
      <c r="A62" s="11">
        <v>61</v>
      </c>
      <c r="D62" s="11" t="s">
        <v>198</v>
      </c>
      <c r="E62" s="11">
        <v>6</v>
      </c>
      <c r="F62" s="11" t="s">
        <v>705</v>
      </c>
      <c r="I62" s="11">
        <f t="shared" si="1"/>
        <v>6</v>
      </c>
    </row>
    <row r="63" spans="1:9" x14ac:dyDescent="0.3">
      <c r="A63" s="11">
        <v>62</v>
      </c>
      <c r="D63" s="11" t="s">
        <v>199</v>
      </c>
      <c r="E63" s="11">
        <v>3</v>
      </c>
      <c r="F63" s="11" t="s">
        <v>705</v>
      </c>
      <c r="I63" s="11">
        <f t="shared" si="1"/>
        <v>3</v>
      </c>
    </row>
    <row r="64" spans="1:9" x14ac:dyDescent="0.3">
      <c r="A64" s="11">
        <v>63</v>
      </c>
      <c r="D64" s="11" t="s">
        <v>200</v>
      </c>
      <c r="E64" s="11">
        <v>1</v>
      </c>
      <c r="F64" s="11" t="s">
        <v>705</v>
      </c>
      <c r="I64" s="11">
        <f t="shared" si="1"/>
        <v>1</v>
      </c>
    </row>
    <row r="65" spans="1:9" x14ac:dyDescent="0.3">
      <c r="A65" s="11">
        <v>64</v>
      </c>
      <c r="D65" s="11" t="s">
        <v>67</v>
      </c>
      <c r="E65" s="11">
        <v>1</v>
      </c>
      <c r="F65" s="11" t="s">
        <v>705</v>
      </c>
      <c r="I65" s="11">
        <f t="shared" si="1"/>
        <v>1</v>
      </c>
    </row>
    <row r="66" spans="1:9" x14ac:dyDescent="0.3">
      <c r="A66" s="11">
        <v>65</v>
      </c>
      <c r="D66" s="11" t="s">
        <v>201</v>
      </c>
      <c r="E66" s="11">
        <v>1</v>
      </c>
      <c r="F66" s="11" t="s">
        <v>705</v>
      </c>
      <c r="I66" s="11">
        <f t="shared" si="1"/>
        <v>1</v>
      </c>
    </row>
    <row r="67" spans="1:9" x14ac:dyDescent="0.3">
      <c r="A67" s="11">
        <v>66</v>
      </c>
      <c r="D67" s="11" t="s">
        <v>217</v>
      </c>
      <c r="E67" s="11">
        <v>1</v>
      </c>
      <c r="F67" s="11" t="s">
        <v>705</v>
      </c>
      <c r="I67" s="11">
        <f t="shared" si="1"/>
        <v>1</v>
      </c>
    </row>
    <row r="68" spans="1:9" x14ac:dyDescent="0.3">
      <c r="A68" s="11">
        <v>67</v>
      </c>
      <c r="D68" s="11" t="s">
        <v>218</v>
      </c>
      <c r="E68" s="11">
        <v>1</v>
      </c>
      <c r="F68" s="11" t="s">
        <v>705</v>
      </c>
      <c r="I68" s="11">
        <f t="shared" si="1"/>
        <v>1</v>
      </c>
    </row>
    <row r="69" spans="1:9" x14ac:dyDescent="0.3">
      <c r="A69" s="11">
        <v>68</v>
      </c>
      <c r="D69" s="11" t="s">
        <v>219</v>
      </c>
      <c r="E69" s="11">
        <v>1</v>
      </c>
      <c r="F69" s="11" t="s">
        <v>705</v>
      </c>
      <c r="I69" s="11">
        <f t="shared" si="1"/>
        <v>1</v>
      </c>
    </row>
    <row r="70" spans="1:9" x14ac:dyDescent="0.3">
      <c r="A70" s="11">
        <v>69</v>
      </c>
      <c r="D70" s="11" t="s">
        <v>604</v>
      </c>
      <c r="F70" s="11" t="s">
        <v>197</v>
      </c>
    </row>
    <row r="71" spans="1:9" x14ac:dyDescent="0.3">
      <c r="A71" s="11">
        <v>70</v>
      </c>
      <c r="D71" s="11" t="s">
        <v>221</v>
      </c>
      <c r="E71" s="11">
        <v>18</v>
      </c>
      <c r="F71" s="11" t="s">
        <v>48</v>
      </c>
      <c r="I71" s="11">
        <f t="shared" si="1"/>
        <v>18</v>
      </c>
    </row>
    <row r="72" spans="1:9" x14ac:dyDescent="0.3">
      <c r="A72" s="11">
        <v>71</v>
      </c>
      <c r="D72" s="11" t="s">
        <v>222</v>
      </c>
      <c r="E72" s="11">
        <v>12</v>
      </c>
      <c r="F72" s="11" t="s">
        <v>48</v>
      </c>
      <c r="I72" s="11">
        <f t="shared" si="1"/>
        <v>12</v>
      </c>
    </row>
    <row r="73" spans="1:9" x14ac:dyDescent="0.3">
      <c r="A73" s="11">
        <v>72</v>
      </c>
      <c r="D73" s="11" t="s">
        <v>223</v>
      </c>
      <c r="E73" s="11">
        <v>2</v>
      </c>
      <c r="F73" s="11" t="s">
        <v>48</v>
      </c>
      <c r="I73" s="11">
        <f t="shared" si="1"/>
        <v>2</v>
      </c>
    </row>
    <row r="74" spans="1:9" x14ac:dyDescent="0.3">
      <c r="A74" s="11">
        <v>73</v>
      </c>
      <c r="D74" s="11" t="s">
        <v>220</v>
      </c>
      <c r="E74" s="11">
        <v>33</v>
      </c>
      <c r="F74" s="11" t="s">
        <v>49</v>
      </c>
      <c r="I74" s="11">
        <f t="shared" si="1"/>
        <v>33</v>
      </c>
    </row>
    <row r="75" spans="1:9" x14ac:dyDescent="0.3">
      <c r="A75" s="11">
        <v>74</v>
      </c>
      <c r="D75" s="11" t="s">
        <v>112</v>
      </c>
      <c r="E75" s="11">
        <v>1</v>
      </c>
      <c r="F75" s="11" t="s">
        <v>23</v>
      </c>
      <c r="I75" s="11">
        <f t="shared" si="1"/>
        <v>1</v>
      </c>
    </row>
    <row r="76" spans="1:9" x14ac:dyDescent="0.3">
      <c r="A76" s="11">
        <v>75</v>
      </c>
      <c r="D76" s="11" t="s">
        <v>113</v>
      </c>
      <c r="E76" s="11">
        <v>1</v>
      </c>
      <c r="F76" s="11" t="s">
        <v>23</v>
      </c>
      <c r="I76" s="11">
        <f t="shared" si="1"/>
        <v>1</v>
      </c>
    </row>
    <row r="77" spans="1:9" x14ac:dyDescent="0.3">
      <c r="A77" s="11">
        <v>76</v>
      </c>
      <c r="D77" s="11" t="s">
        <v>114</v>
      </c>
      <c r="E77" s="11">
        <v>1</v>
      </c>
      <c r="F77" s="11" t="s">
        <v>23</v>
      </c>
      <c r="I77" s="11">
        <f t="shared" si="1"/>
        <v>1</v>
      </c>
    </row>
    <row r="78" spans="1:9" x14ac:dyDescent="0.3">
      <c r="A78" s="11">
        <v>77</v>
      </c>
      <c r="D78" s="11" t="s">
        <v>115</v>
      </c>
      <c r="E78" s="11">
        <v>1</v>
      </c>
      <c r="F78" s="11" t="s">
        <v>23</v>
      </c>
      <c r="I78" s="11">
        <f t="shared" ref="I78:I95" si="2">E78-H78</f>
        <v>1</v>
      </c>
    </row>
    <row r="79" spans="1:9" x14ac:dyDescent="0.3">
      <c r="A79" s="11">
        <v>78</v>
      </c>
      <c r="D79" s="11" t="s">
        <v>116</v>
      </c>
      <c r="E79" s="11">
        <v>1</v>
      </c>
      <c r="F79" s="11" t="s">
        <v>23</v>
      </c>
      <c r="I79" s="11">
        <f t="shared" si="2"/>
        <v>1</v>
      </c>
    </row>
    <row r="80" spans="1:9" x14ac:dyDescent="0.3">
      <c r="A80" s="11">
        <v>79</v>
      </c>
      <c r="D80" s="11" t="s">
        <v>117</v>
      </c>
      <c r="E80" s="11">
        <v>1</v>
      </c>
      <c r="F80" s="11" t="s">
        <v>23</v>
      </c>
      <c r="I80" s="11">
        <f t="shared" si="2"/>
        <v>1</v>
      </c>
    </row>
    <row r="81" spans="1:9" x14ac:dyDescent="0.3">
      <c r="A81" s="11">
        <v>80</v>
      </c>
      <c r="D81" s="11" t="s">
        <v>118</v>
      </c>
      <c r="E81" s="11">
        <v>4</v>
      </c>
      <c r="F81" s="11" t="s">
        <v>23</v>
      </c>
      <c r="I81" s="11">
        <f t="shared" si="2"/>
        <v>4</v>
      </c>
    </row>
    <row r="82" spans="1:9" x14ac:dyDescent="0.3">
      <c r="A82" s="11">
        <v>81</v>
      </c>
      <c r="D82" s="11" t="s">
        <v>67</v>
      </c>
      <c r="E82" s="11">
        <v>1</v>
      </c>
      <c r="F82" s="11" t="s">
        <v>23</v>
      </c>
      <c r="I82" s="11">
        <f t="shared" si="2"/>
        <v>1</v>
      </c>
    </row>
    <row r="83" spans="1:9" x14ac:dyDescent="0.3">
      <c r="A83" s="11">
        <v>82</v>
      </c>
      <c r="D83" s="11" t="s">
        <v>119</v>
      </c>
      <c r="E83" s="11">
        <v>1</v>
      </c>
      <c r="F83" s="11" t="s">
        <v>23</v>
      </c>
      <c r="I83" s="11">
        <f t="shared" si="2"/>
        <v>1</v>
      </c>
    </row>
    <row r="84" spans="1:9" x14ac:dyDescent="0.3">
      <c r="A84" s="11">
        <v>83</v>
      </c>
      <c r="D84" s="11" t="s">
        <v>120</v>
      </c>
      <c r="E84" s="11">
        <v>1</v>
      </c>
      <c r="F84" s="11" t="s">
        <v>23</v>
      </c>
      <c r="I84" s="11">
        <f t="shared" si="2"/>
        <v>1</v>
      </c>
    </row>
    <row r="85" spans="1:9" x14ac:dyDescent="0.3">
      <c r="A85" s="11">
        <v>84</v>
      </c>
      <c r="D85" s="11" t="s">
        <v>121</v>
      </c>
      <c r="E85" s="11">
        <v>1</v>
      </c>
      <c r="F85" s="11" t="s">
        <v>23</v>
      </c>
      <c r="I85" s="11">
        <f t="shared" si="2"/>
        <v>1</v>
      </c>
    </row>
    <row r="86" spans="1:9" x14ac:dyDescent="0.3">
      <c r="A86" s="11">
        <v>85</v>
      </c>
      <c r="D86" s="11" t="s">
        <v>122</v>
      </c>
      <c r="E86" s="11">
        <v>1</v>
      </c>
      <c r="F86" s="11" t="s">
        <v>23</v>
      </c>
      <c r="I86" s="11">
        <f t="shared" si="2"/>
        <v>1</v>
      </c>
    </row>
    <row r="87" spans="1:9" x14ac:dyDescent="0.3">
      <c r="A87" s="11">
        <v>86</v>
      </c>
      <c r="D87" s="11" t="s">
        <v>123</v>
      </c>
      <c r="E87" s="11">
        <v>1</v>
      </c>
      <c r="F87" s="11" t="s">
        <v>23</v>
      </c>
      <c r="I87" s="11">
        <f t="shared" si="2"/>
        <v>1</v>
      </c>
    </row>
    <row r="88" spans="1:9" x14ac:dyDescent="0.3">
      <c r="A88" s="11">
        <v>87</v>
      </c>
      <c r="D88" s="11" t="s">
        <v>124</v>
      </c>
      <c r="E88" s="11">
        <v>28</v>
      </c>
      <c r="F88" s="11" t="s">
        <v>23</v>
      </c>
      <c r="I88" s="11">
        <f t="shared" si="2"/>
        <v>28</v>
      </c>
    </row>
    <row r="89" spans="1:9" x14ac:dyDescent="0.3">
      <c r="A89" s="11">
        <v>88</v>
      </c>
      <c r="D89" s="11" t="s">
        <v>125</v>
      </c>
      <c r="E89" s="11">
        <v>21</v>
      </c>
      <c r="F89" s="11" t="s">
        <v>23</v>
      </c>
      <c r="I89" s="11">
        <f t="shared" si="2"/>
        <v>21</v>
      </c>
    </row>
    <row r="90" spans="1:9" x14ac:dyDescent="0.3">
      <c r="A90" s="11">
        <v>89</v>
      </c>
      <c r="D90" s="11" t="s">
        <v>126</v>
      </c>
      <c r="E90" s="11">
        <v>2</v>
      </c>
      <c r="F90" s="11" t="s">
        <v>23</v>
      </c>
      <c r="I90" s="11">
        <f t="shared" si="2"/>
        <v>2</v>
      </c>
    </row>
    <row r="91" spans="1:9" x14ac:dyDescent="0.3">
      <c r="A91" s="11">
        <v>90</v>
      </c>
      <c r="D91" s="11" t="s">
        <v>127</v>
      </c>
      <c r="E91" s="11">
        <v>1</v>
      </c>
      <c r="F91" s="11" t="s">
        <v>23</v>
      </c>
      <c r="I91" s="11">
        <f t="shared" si="2"/>
        <v>1</v>
      </c>
    </row>
    <row r="92" spans="1:9" x14ac:dyDescent="0.3">
      <c r="A92" s="11">
        <v>91</v>
      </c>
      <c r="D92" s="11" t="s">
        <v>128</v>
      </c>
      <c r="E92" s="11">
        <v>1</v>
      </c>
      <c r="F92" s="11" t="s">
        <v>23</v>
      </c>
      <c r="I92" s="11">
        <f t="shared" si="2"/>
        <v>1</v>
      </c>
    </row>
    <row r="93" spans="1:9" x14ac:dyDescent="0.3">
      <c r="A93" s="11">
        <v>92</v>
      </c>
      <c r="D93" s="11" t="s">
        <v>129</v>
      </c>
      <c r="E93" s="11">
        <v>1</v>
      </c>
      <c r="F93" s="11" t="s">
        <v>23</v>
      </c>
      <c r="I93" s="11">
        <f t="shared" si="2"/>
        <v>1</v>
      </c>
    </row>
    <row r="94" spans="1:9" x14ac:dyDescent="0.3">
      <c r="A94" s="11">
        <v>93</v>
      </c>
      <c r="D94" s="11" t="s">
        <v>51</v>
      </c>
      <c r="E94" s="11">
        <v>1</v>
      </c>
      <c r="F94" s="11" t="s">
        <v>23</v>
      </c>
      <c r="I94" s="11">
        <f t="shared" si="2"/>
        <v>1</v>
      </c>
    </row>
    <row r="95" spans="1:9" x14ac:dyDescent="0.3">
      <c r="A95" s="11">
        <v>94</v>
      </c>
      <c r="D95" s="11" t="s">
        <v>130</v>
      </c>
      <c r="E95" s="11">
        <v>4</v>
      </c>
      <c r="F95" s="11" t="s">
        <v>23</v>
      </c>
      <c r="I95" s="11">
        <f t="shared" si="2"/>
        <v>4</v>
      </c>
    </row>
    <row r="96" spans="1:9" x14ac:dyDescent="0.3">
      <c r="A96" s="11">
        <v>95</v>
      </c>
      <c r="D96" s="11" t="s">
        <v>131</v>
      </c>
      <c r="E96" s="11" t="s">
        <v>132</v>
      </c>
      <c r="F96" s="11" t="s">
        <v>23</v>
      </c>
      <c r="I96" s="11" t="s">
        <v>132</v>
      </c>
    </row>
    <row r="97" spans="1:9" x14ac:dyDescent="0.3">
      <c r="A97" s="11">
        <v>96</v>
      </c>
      <c r="D97" s="11" t="s">
        <v>133</v>
      </c>
      <c r="E97" s="11">
        <v>1</v>
      </c>
      <c r="F97" s="11" t="s">
        <v>23</v>
      </c>
      <c r="I97" s="11">
        <f>E97-H97</f>
        <v>1</v>
      </c>
    </row>
    <row r="98" spans="1:9" x14ac:dyDescent="0.3">
      <c r="A98" s="11">
        <v>97</v>
      </c>
      <c r="D98" s="11" t="s">
        <v>134</v>
      </c>
      <c r="E98" s="11" t="s">
        <v>135</v>
      </c>
      <c r="F98" s="11" t="s">
        <v>23</v>
      </c>
      <c r="I98" s="11" t="s">
        <v>135</v>
      </c>
    </row>
    <row r="99" spans="1:9" x14ac:dyDescent="0.3">
      <c r="A99" s="11">
        <v>98</v>
      </c>
      <c r="D99" s="11" t="s">
        <v>136</v>
      </c>
      <c r="E99" s="11">
        <v>1</v>
      </c>
      <c r="F99" s="11" t="s">
        <v>23</v>
      </c>
      <c r="I99" s="11">
        <f t="shared" ref="I99:I113" si="3">E99-H99</f>
        <v>1</v>
      </c>
    </row>
    <row r="100" spans="1:9" x14ac:dyDescent="0.3">
      <c r="A100" s="11">
        <v>99</v>
      </c>
      <c r="D100" s="11" t="s">
        <v>137</v>
      </c>
      <c r="E100" s="11">
        <v>1</v>
      </c>
      <c r="F100" s="11" t="s">
        <v>23</v>
      </c>
      <c r="I100" s="11">
        <f t="shared" si="3"/>
        <v>1</v>
      </c>
    </row>
    <row r="101" spans="1:9" x14ac:dyDescent="0.3">
      <c r="A101" s="11">
        <v>100</v>
      </c>
      <c r="D101" s="11" t="s">
        <v>138</v>
      </c>
      <c r="E101" s="11">
        <v>2</v>
      </c>
      <c r="F101" s="11" t="s">
        <v>23</v>
      </c>
      <c r="I101" s="11">
        <f t="shared" si="3"/>
        <v>2</v>
      </c>
    </row>
    <row r="102" spans="1:9" x14ac:dyDescent="0.3">
      <c r="A102" s="11">
        <v>101</v>
      </c>
      <c r="D102" s="11" t="s">
        <v>139</v>
      </c>
      <c r="E102" s="11">
        <v>1</v>
      </c>
      <c r="F102" s="11" t="s">
        <v>23</v>
      </c>
      <c r="I102" s="11">
        <f t="shared" si="3"/>
        <v>1</v>
      </c>
    </row>
    <row r="103" spans="1:9" x14ac:dyDescent="0.3">
      <c r="A103" s="11">
        <v>102</v>
      </c>
      <c r="D103" s="11" t="s">
        <v>140</v>
      </c>
      <c r="E103" s="11">
        <v>1</v>
      </c>
      <c r="F103" s="11" t="s">
        <v>23</v>
      </c>
      <c r="I103" s="11">
        <f t="shared" si="3"/>
        <v>1</v>
      </c>
    </row>
    <row r="104" spans="1:9" x14ac:dyDescent="0.3">
      <c r="A104" s="11">
        <v>103</v>
      </c>
      <c r="D104" s="11" t="s">
        <v>141</v>
      </c>
      <c r="E104" s="11">
        <v>1</v>
      </c>
      <c r="F104" s="11" t="s">
        <v>23</v>
      </c>
      <c r="I104" s="11">
        <f t="shared" si="3"/>
        <v>1</v>
      </c>
    </row>
    <row r="105" spans="1:9" x14ac:dyDescent="0.3">
      <c r="A105" s="11">
        <v>104</v>
      </c>
      <c r="D105" s="11" t="s">
        <v>142</v>
      </c>
      <c r="E105" s="11">
        <v>1</v>
      </c>
      <c r="F105" s="11" t="s">
        <v>23</v>
      </c>
      <c r="I105" s="11">
        <f t="shared" si="3"/>
        <v>1</v>
      </c>
    </row>
    <row r="106" spans="1:9" x14ac:dyDescent="0.3">
      <c r="A106" s="11">
        <v>105</v>
      </c>
      <c r="D106" s="11" t="s">
        <v>143</v>
      </c>
      <c r="E106" s="11">
        <v>19</v>
      </c>
      <c r="F106" s="11" t="s">
        <v>23</v>
      </c>
      <c r="I106" s="11">
        <f t="shared" si="3"/>
        <v>19</v>
      </c>
    </row>
    <row r="107" spans="1:9" x14ac:dyDescent="0.3">
      <c r="A107" s="11">
        <v>106</v>
      </c>
      <c r="D107" s="11" t="s">
        <v>144</v>
      </c>
      <c r="E107" s="11">
        <v>15</v>
      </c>
      <c r="F107" s="11" t="s">
        <v>23</v>
      </c>
      <c r="I107" s="11">
        <f t="shared" si="3"/>
        <v>15</v>
      </c>
    </row>
    <row r="108" spans="1:9" x14ac:dyDescent="0.3">
      <c r="A108" s="11">
        <v>107</v>
      </c>
      <c r="D108" s="11" t="s">
        <v>145</v>
      </c>
      <c r="E108" s="11">
        <v>6</v>
      </c>
      <c r="F108" s="11" t="s">
        <v>23</v>
      </c>
      <c r="I108" s="11">
        <f t="shared" si="3"/>
        <v>6</v>
      </c>
    </row>
    <row r="109" spans="1:9" x14ac:dyDescent="0.3">
      <c r="A109" s="11">
        <v>108</v>
      </c>
      <c r="D109" s="11" t="s">
        <v>146</v>
      </c>
      <c r="E109" s="11">
        <v>2</v>
      </c>
      <c r="F109" s="11" t="s">
        <v>23</v>
      </c>
      <c r="I109" s="11">
        <f t="shared" si="3"/>
        <v>2</v>
      </c>
    </row>
    <row r="110" spans="1:9" x14ac:dyDescent="0.3">
      <c r="A110" s="11">
        <v>109</v>
      </c>
      <c r="D110" s="11" t="s">
        <v>147</v>
      </c>
      <c r="E110" s="11">
        <v>1</v>
      </c>
      <c r="F110" s="11" t="s">
        <v>23</v>
      </c>
      <c r="I110" s="11">
        <f t="shared" si="3"/>
        <v>1</v>
      </c>
    </row>
    <row r="111" spans="1:9" x14ac:dyDescent="0.3">
      <c r="A111" s="11">
        <v>110</v>
      </c>
      <c r="D111" s="11" t="s">
        <v>148</v>
      </c>
      <c r="E111" s="11">
        <v>1</v>
      </c>
      <c r="F111" s="11" t="s">
        <v>23</v>
      </c>
      <c r="I111" s="11">
        <f t="shared" si="3"/>
        <v>1</v>
      </c>
    </row>
    <row r="112" spans="1:9" x14ac:dyDescent="0.3">
      <c r="A112" s="11">
        <v>111</v>
      </c>
      <c r="D112" s="11" t="s">
        <v>149</v>
      </c>
      <c r="E112" s="11">
        <v>1</v>
      </c>
      <c r="F112" s="11" t="s">
        <v>23</v>
      </c>
      <c r="I112" s="11">
        <f t="shared" si="3"/>
        <v>1</v>
      </c>
    </row>
    <row r="113" spans="1:9" x14ac:dyDescent="0.3">
      <c r="A113" s="11">
        <v>112</v>
      </c>
      <c r="D113" s="11" t="s">
        <v>150</v>
      </c>
      <c r="E113" s="11">
        <v>1</v>
      </c>
      <c r="F113" s="11" t="s">
        <v>23</v>
      </c>
      <c r="I113" s="11">
        <f t="shared" si="3"/>
        <v>1</v>
      </c>
    </row>
    <row r="114" spans="1:9" x14ac:dyDescent="0.3">
      <c r="A114" s="11">
        <v>113</v>
      </c>
      <c r="D114" s="11" t="s">
        <v>151</v>
      </c>
      <c r="E114" s="11" t="s">
        <v>152</v>
      </c>
      <c r="F114" s="11" t="s">
        <v>23</v>
      </c>
      <c r="I114" s="11" t="s">
        <v>152</v>
      </c>
    </row>
    <row r="115" spans="1:9" x14ac:dyDescent="0.3">
      <c r="A115" s="11">
        <v>114</v>
      </c>
      <c r="B115" s="13"/>
      <c r="D115" s="11" t="s">
        <v>67</v>
      </c>
      <c r="E115" s="11">
        <v>1</v>
      </c>
      <c r="F115" s="11" t="s">
        <v>21</v>
      </c>
      <c r="I115" s="11">
        <f t="shared" ref="I115:I155" si="4">E115-H115</f>
        <v>1</v>
      </c>
    </row>
    <row r="116" spans="1:9" x14ac:dyDescent="0.3">
      <c r="A116" s="11">
        <v>115</v>
      </c>
      <c r="B116" s="13"/>
      <c r="D116" s="11" t="s">
        <v>69</v>
      </c>
      <c r="E116" s="11">
        <v>3</v>
      </c>
      <c r="F116" s="11" t="s">
        <v>21</v>
      </c>
      <c r="I116" s="11">
        <f t="shared" si="4"/>
        <v>3</v>
      </c>
    </row>
    <row r="117" spans="1:9" x14ac:dyDescent="0.3">
      <c r="A117" s="11">
        <v>116</v>
      </c>
      <c r="D117" s="11" t="s">
        <v>70</v>
      </c>
      <c r="E117" s="11">
        <v>1</v>
      </c>
      <c r="F117" s="11" t="s">
        <v>21</v>
      </c>
      <c r="I117" s="11">
        <f t="shared" si="4"/>
        <v>1</v>
      </c>
    </row>
    <row r="118" spans="1:9" x14ac:dyDescent="0.3">
      <c r="A118" s="11">
        <v>117</v>
      </c>
      <c r="D118" s="11" t="s">
        <v>68</v>
      </c>
      <c r="E118" s="11">
        <v>1</v>
      </c>
      <c r="F118" s="11" t="s">
        <v>21</v>
      </c>
      <c r="I118" s="11">
        <f t="shared" si="4"/>
        <v>1</v>
      </c>
    </row>
    <row r="119" spans="1:9" x14ac:dyDescent="0.3">
      <c r="A119" s="11">
        <v>118</v>
      </c>
      <c r="D119" s="11" t="s">
        <v>71</v>
      </c>
      <c r="E119" s="11">
        <v>1</v>
      </c>
      <c r="F119" s="11" t="s">
        <v>21</v>
      </c>
      <c r="I119" s="11">
        <f t="shared" si="4"/>
        <v>1</v>
      </c>
    </row>
    <row r="120" spans="1:9" x14ac:dyDescent="0.3">
      <c r="A120" s="11">
        <v>119</v>
      </c>
      <c r="D120" s="11" t="s">
        <v>72</v>
      </c>
      <c r="E120" s="11">
        <v>1</v>
      </c>
      <c r="F120" s="11" t="s">
        <v>21</v>
      </c>
      <c r="I120" s="11">
        <f t="shared" si="4"/>
        <v>1</v>
      </c>
    </row>
    <row r="121" spans="1:9" x14ac:dyDescent="0.3">
      <c r="A121" s="11">
        <v>120</v>
      </c>
      <c r="D121" s="11" t="s">
        <v>73</v>
      </c>
      <c r="E121" s="11">
        <v>2</v>
      </c>
      <c r="F121" s="11" t="s">
        <v>21</v>
      </c>
      <c r="I121" s="11">
        <f t="shared" si="4"/>
        <v>2</v>
      </c>
    </row>
    <row r="122" spans="1:9" x14ac:dyDescent="0.3">
      <c r="A122" s="11">
        <v>121</v>
      </c>
      <c r="D122" s="11" t="s">
        <v>74</v>
      </c>
      <c r="E122" s="11">
        <v>1</v>
      </c>
      <c r="F122" s="11" t="s">
        <v>21</v>
      </c>
      <c r="I122" s="11">
        <f t="shared" si="4"/>
        <v>1</v>
      </c>
    </row>
    <row r="123" spans="1:9" x14ac:dyDescent="0.3">
      <c r="A123" s="11">
        <v>122</v>
      </c>
      <c r="D123" s="11" t="s">
        <v>75</v>
      </c>
      <c r="E123" s="11">
        <v>1</v>
      </c>
      <c r="F123" s="11" t="s">
        <v>21</v>
      </c>
      <c r="I123" s="11">
        <f t="shared" si="4"/>
        <v>1</v>
      </c>
    </row>
    <row r="124" spans="1:9" x14ac:dyDescent="0.3">
      <c r="A124" s="11">
        <v>123</v>
      </c>
      <c r="D124" s="11" t="s">
        <v>76</v>
      </c>
      <c r="E124" s="11">
        <v>1</v>
      </c>
      <c r="F124" s="11" t="s">
        <v>21</v>
      </c>
      <c r="I124" s="11">
        <f t="shared" si="4"/>
        <v>1</v>
      </c>
    </row>
    <row r="125" spans="1:9" x14ac:dyDescent="0.3">
      <c r="A125" s="11">
        <v>124</v>
      </c>
      <c r="D125" s="11" t="s">
        <v>77</v>
      </c>
      <c r="E125" s="11">
        <v>1</v>
      </c>
      <c r="F125" s="11" t="s">
        <v>21</v>
      </c>
      <c r="I125" s="11">
        <f t="shared" si="4"/>
        <v>1</v>
      </c>
    </row>
    <row r="126" spans="1:9" x14ac:dyDescent="0.3">
      <c r="A126" s="11">
        <v>125</v>
      </c>
      <c r="D126" s="11" t="s">
        <v>78</v>
      </c>
      <c r="E126" s="11">
        <v>2</v>
      </c>
      <c r="F126" s="11" t="s">
        <v>21</v>
      </c>
      <c r="I126" s="11">
        <f t="shared" si="4"/>
        <v>2</v>
      </c>
    </row>
    <row r="127" spans="1:9" x14ac:dyDescent="0.3">
      <c r="A127" s="11">
        <v>126</v>
      </c>
      <c r="D127" s="11" t="s">
        <v>82</v>
      </c>
      <c r="E127" s="11">
        <v>1</v>
      </c>
      <c r="F127" s="11" t="s">
        <v>21</v>
      </c>
      <c r="I127" s="11">
        <f t="shared" si="4"/>
        <v>1</v>
      </c>
    </row>
    <row r="128" spans="1:9" x14ac:dyDescent="0.3">
      <c r="A128" s="11">
        <v>127</v>
      </c>
      <c r="D128" s="11" t="s">
        <v>79</v>
      </c>
      <c r="E128" s="11">
        <v>3</v>
      </c>
      <c r="F128" s="11" t="s">
        <v>21</v>
      </c>
      <c r="I128" s="11">
        <f t="shared" si="4"/>
        <v>3</v>
      </c>
    </row>
    <row r="129" spans="1:9" x14ac:dyDescent="0.3">
      <c r="A129" s="11">
        <v>128</v>
      </c>
      <c r="D129" s="11" t="s">
        <v>80</v>
      </c>
      <c r="E129" s="11">
        <v>1</v>
      </c>
      <c r="F129" s="11" t="s">
        <v>21</v>
      </c>
      <c r="I129" s="11">
        <f t="shared" si="4"/>
        <v>1</v>
      </c>
    </row>
    <row r="130" spans="1:9" x14ac:dyDescent="0.3">
      <c r="A130" s="11">
        <v>129</v>
      </c>
      <c r="D130" s="11" t="s">
        <v>81</v>
      </c>
      <c r="E130" s="11">
        <v>1</v>
      </c>
      <c r="F130" s="11" t="s">
        <v>21</v>
      </c>
      <c r="I130" s="11">
        <f t="shared" si="4"/>
        <v>1</v>
      </c>
    </row>
    <row r="131" spans="1:9" x14ac:dyDescent="0.3">
      <c r="A131" s="11">
        <v>130</v>
      </c>
      <c r="D131" s="11" t="s">
        <v>83</v>
      </c>
      <c r="E131" s="11">
        <v>1</v>
      </c>
      <c r="F131" s="11" t="s">
        <v>21</v>
      </c>
      <c r="I131" s="11">
        <f t="shared" si="4"/>
        <v>1</v>
      </c>
    </row>
    <row r="132" spans="1:9" x14ac:dyDescent="0.3">
      <c r="A132" s="11">
        <v>131</v>
      </c>
      <c r="D132" s="11" t="s">
        <v>84</v>
      </c>
      <c r="E132" s="11">
        <v>1</v>
      </c>
      <c r="F132" s="11" t="s">
        <v>21</v>
      </c>
      <c r="I132" s="11">
        <f t="shared" si="4"/>
        <v>1</v>
      </c>
    </row>
    <row r="133" spans="1:9" x14ac:dyDescent="0.3">
      <c r="A133" s="11">
        <v>132</v>
      </c>
      <c r="D133" s="11" t="s">
        <v>85</v>
      </c>
      <c r="E133" s="11">
        <v>4</v>
      </c>
      <c r="F133" s="11" t="s">
        <v>21</v>
      </c>
      <c r="I133" s="11">
        <f t="shared" si="4"/>
        <v>4</v>
      </c>
    </row>
    <row r="134" spans="1:9" x14ac:dyDescent="0.3">
      <c r="A134" s="11">
        <v>133</v>
      </c>
      <c r="D134" s="11" t="s">
        <v>86</v>
      </c>
      <c r="E134" s="11">
        <v>1</v>
      </c>
      <c r="F134" s="11" t="s">
        <v>21</v>
      </c>
      <c r="I134" s="11">
        <f t="shared" si="4"/>
        <v>1</v>
      </c>
    </row>
    <row r="135" spans="1:9" x14ac:dyDescent="0.3">
      <c r="A135" s="11">
        <v>134</v>
      </c>
      <c r="D135" s="11" t="s">
        <v>87</v>
      </c>
      <c r="E135" s="11">
        <v>2</v>
      </c>
      <c r="F135" s="11" t="s">
        <v>21</v>
      </c>
      <c r="I135" s="11">
        <f t="shared" si="4"/>
        <v>2</v>
      </c>
    </row>
    <row r="136" spans="1:9" x14ac:dyDescent="0.3">
      <c r="A136" s="11">
        <v>135</v>
      </c>
      <c r="D136" s="11" t="s">
        <v>88</v>
      </c>
      <c r="E136" s="11">
        <v>1</v>
      </c>
      <c r="F136" s="11" t="s">
        <v>21</v>
      </c>
      <c r="I136" s="11">
        <f t="shared" si="4"/>
        <v>1</v>
      </c>
    </row>
    <row r="137" spans="1:9" x14ac:dyDescent="0.3">
      <c r="A137" s="11">
        <v>136</v>
      </c>
      <c r="D137" s="11" t="s">
        <v>89</v>
      </c>
      <c r="E137" s="11">
        <v>3</v>
      </c>
      <c r="F137" s="11" t="s">
        <v>21</v>
      </c>
      <c r="I137" s="11">
        <f t="shared" si="4"/>
        <v>3</v>
      </c>
    </row>
    <row r="138" spans="1:9" x14ac:dyDescent="0.3">
      <c r="A138" s="11">
        <v>137</v>
      </c>
      <c r="D138" s="11" t="s">
        <v>90</v>
      </c>
      <c r="E138" s="11">
        <v>1</v>
      </c>
      <c r="F138" s="11" t="s">
        <v>21</v>
      </c>
      <c r="I138" s="11">
        <f t="shared" si="4"/>
        <v>1</v>
      </c>
    </row>
    <row r="139" spans="1:9" x14ac:dyDescent="0.3">
      <c r="A139" s="11">
        <v>138</v>
      </c>
      <c r="D139" s="11" t="s">
        <v>91</v>
      </c>
      <c r="E139" s="11">
        <v>1</v>
      </c>
      <c r="F139" s="11" t="s">
        <v>21</v>
      </c>
      <c r="I139" s="11">
        <f t="shared" si="4"/>
        <v>1</v>
      </c>
    </row>
    <row r="140" spans="1:9" x14ac:dyDescent="0.3">
      <c r="A140" s="11">
        <v>139</v>
      </c>
      <c r="D140" s="11" t="s">
        <v>92</v>
      </c>
      <c r="E140" s="11">
        <v>1</v>
      </c>
      <c r="F140" s="11" t="s">
        <v>21</v>
      </c>
      <c r="I140" s="11">
        <f t="shared" si="4"/>
        <v>1</v>
      </c>
    </row>
    <row r="141" spans="1:9" x14ac:dyDescent="0.3">
      <c r="A141" s="11">
        <v>140</v>
      </c>
      <c r="D141" s="11" t="s">
        <v>95</v>
      </c>
      <c r="E141" s="11">
        <v>2</v>
      </c>
      <c r="F141" s="11" t="s">
        <v>21</v>
      </c>
      <c r="I141" s="11">
        <f t="shared" si="4"/>
        <v>2</v>
      </c>
    </row>
    <row r="142" spans="1:9" x14ac:dyDescent="0.3">
      <c r="A142" s="11">
        <v>141</v>
      </c>
      <c r="D142" s="11" t="s">
        <v>93</v>
      </c>
      <c r="E142" s="11">
        <v>2</v>
      </c>
      <c r="F142" s="11" t="s">
        <v>21</v>
      </c>
      <c r="I142" s="11">
        <f t="shared" si="4"/>
        <v>2</v>
      </c>
    </row>
    <row r="143" spans="1:9" x14ac:dyDescent="0.3">
      <c r="A143" s="11">
        <v>142</v>
      </c>
      <c r="D143" s="11" t="s">
        <v>94</v>
      </c>
      <c r="E143" s="11">
        <v>2</v>
      </c>
      <c r="F143" s="11" t="s">
        <v>21</v>
      </c>
      <c r="I143" s="11">
        <f t="shared" si="4"/>
        <v>2</v>
      </c>
    </row>
    <row r="144" spans="1:9" x14ac:dyDescent="0.3">
      <c r="A144" s="11">
        <v>143</v>
      </c>
      <c r="D144" s="11" t="s">
        <v>96</v>
      </c>
      <c r="E144" s="11">
        <v>1</v>
      </c>
      <c r="F144" s="11" t="s">
        <v>21</v>
      </c>
      <c r="I144" s="11">
        <f t="shared" si="4"/>
        <v>1</v>
      </c>
    </row>
    <row r="145" spans="1:9" x14ac:dyDescent="0.3">
      <c r="A145" s="11">
        <v>144</v>
      </c>
      <c r="D145" s="11" t="s">
        <v>97</v>
      </c>
      <c r="E145" s="11">
        <v>1</v>
      </c>
      <c r="F145" s="11" t="s">
        <v>21</v>
      </c>
      <c r="I145" s="11">
        <f t="shared" si="4"/>
        <v>1</v>
      </c>
    </row>
    <row r="146" spans="1:9" x14ac:dyDescent="0.3">
      <c r="A146" s="11">
        <v>145</v>
      </c>
      <c r="D146" s="11" t="s">
        <v>98</v>
      </c>
      <c r="E146" s="11">
        <v>3</v>
      </c>
      <c r="F146" s="11" t="s">
        <v>21</v>
      </c>
      <c r="I146" s="11">
        <f t="shared" si="4"/>
        <v>3</v>
      </c>
    </row>
    <row r="147" spans="1:9" x14ac:dyDescent="0.3">
      <c r="A147" s="11">
        <v>146</v>
      </c>
      <c r="D147" s="11" t="s">
        <v>50</v>
      </c>
      <c r="E147" s="11">
        <v>1</v>
      </c>
      <c r="F147" s="11" t="s">
        <v>21</v>
      </c>
      <c r="I147" s="11">
        <f t="shared" si="4"/>
        <v>1</v>
      </c>
    </row>
    <row r="148" spans="1:9" x14ac:dyDescent="0.3">
      <c r="A148" s="11">
        <v>147</v>
      </c>
      <c r="D148" s="11" t="s">
        <v>99</v>
      </c>
      <c r="E148" s="11">
        <v>2</v>
      </c>
      <c r="F148" s="11" t="s">
        <v>21</v>
      </c>
      <c r="I148" s="11">
        <f t="shared" si="4"/>
        <v>2</v>
      </c>
    </row>
    <row r="149" spans="1:9" x14ac:dyDescent="0.3">
      <c r="A149" s="11">
        <v>148</v>
      </c>
      <c r="D149" s="11" t="s">
        <v>100</v>
      </c>
      <c r="E149" s="11">
        <v>1</v>
      </c>
      <c r="F149" s="11" t="s">
        <v>21</v>
      </c>
      <c r="I149" s="11">
        <f t="shared" si="4"/>
        <v>1</v>
      </c>
    </row>
    <row r="150" spans="1:9" x14ac:dyDescent="0.3">
      <c r="A150" s="11">
        <v>149</v>
      </c>
      <c r="D150" s="11" t="s">
        <v>62</v>
      </c>
      <c r="E150" s="11">
        <v>1</v>
      </c>
      <c r="F150" s="11" t="s">
        <v>21</v>
      </c>
      <c r="I150" s="11">
        <f t="shared" si="4"/>
        <v>1</v>
      </c>
    </row>
    <row r="151" spans="1:9" x14ac:dyDescent="0.3">
      <c r="A151" s="11">
        <v>150</v>
      </c>
      <c r="D151" s="11" t="s">
        <v>52</v>
      </c>
      <c r="E151" s="11">
        <v>1</v>
      </c>
      <c r="F151" s="11" t="s">
        <v>21</v>
      </c>
      <c r="I151" s="11">
        <f t="shared" si="4"/>
        <v>1</v>
      </c>
    </row>
    <row r="152" spans="1:9" x14ac:dyDescent="0.3">
      <c r="A152" s="11">
        <v>151</v>
      </c>
      <c r="D152" s="11" t="s">
        <v>20</v>
      </c>
      <c r="E152" s="11">
        <v>101</v>
      </c>
      <c r="F152" s="11" t="s">
        <v>21</v>
      </c>
      <c r="I152" s="11">
        <f t="shared" si="4"/>
        <v>101</v>
      </c>
    </row>
    <row r="153" spans="1:9" x14ac:dyDescent="0.3">
      <c r="A153" s="11">
        <v>152</v>
      </c>
      <c r="D153" s="11" t="s">
        <v>101</v>
      </c>
      <c r="E153" s="11">
        <v>16</v>
      </c>
      <c r="F153" s="11" t="s">
        <v>21</v>
      </c>
      <c r="I153" s="11">
        <f t="shared" si="4"/>
        <v>16</v>
      </c>
    </row>
    <row r="154" spans="1:9" x14ac:dyDescent="0.3">
      <c r="A154" s="11">
        <v>153</v>
      </c>
      <c r="D154" s="11" t="s">
        <v>102</v>
      </c>
      <c r="E154" s="11">
        <v>1</v>
      </c>
      <c r="F154" s="11" t="s">
        <v>21</v>
      </c>
      <c r="I154" s="11">
        <f t="shared" si="4"/>
        <v>1</v>
      </c>
    </row>
    <row r="155" spans="1:9" x14ac:dyDescent="0.3">
      <c r="A155" s="11">
        <v>154</v>
      </c>
      <c r="D155" s="11" t="s">
        <v>103</v>
      </c>
      <c r="E155" s="11">
        <v>1</v>
      </c>
      <c r="F155" s="11" t="s">
        <v>21</v>
      </c>
      <c r="I155" s="11">
        <f t="shared" si="4"/>
        <v>1</v>
      </c>
    </row>
    <row r="156" spans="1:9" x14ac:dyDescent="0.3">
      <c r="A156" s="11">
        <v>155</v>
      </c>
      <c r="D156" s="11" t="s">
        <v>104</v>
      </c>
      <c r="E156" s="11" t="s">
        <v>105</v>
      </c>
      <c r="F156" s="11" t="s">
        <v>21</v>
      </c>
      <c r="I156" s="11" t="s">
        <v>105</v>
      </c>
    </row>
    <row r="157" spans="1:9" x14ac:dyDescent="0.3">
      <c r="A157" s="11">
        <v>156</v>
      </c>
      <c r="D157" s="11" t="s">
        <v>106</v>
      </c>
      <c r="E157" s="11">
        <v>1</v>
      </c>
      <c r="F157" s="11" t="s">
        <v>21</v>
      </c>
      <c r="I157" s="11">
        <f t="shared" ref="I157:I194" si="5">E157-H157</f>
        <v>1</v>
      </c>
    </row>
    <row r="158" spans="1:9" x14ac:dyDescent="0.3">
      <c r="A158" s="11">
        <v>157</v>
      </c>
      <c r="D158" s="11" t="s">
        <v>53</v>
      </c>
      <c r="E158" s="11">
        <v>8</v>
      </c>
      <c r="F158" s="11" t="s">
        <v>21</v>
      </c>
      <c r="I158" s="11">
        <f t="shared" si="5"/>
        <v>8</v>
      </c>
    </row>
    <row r="159" spans="1:9" x14ac:dyDescent="0.3">
      <c r="A159" s="11">
        <v>158</v>
      </c>
      <c r="D159" s="11" t="s">
        <v>107</v>
      </c>
      <c r="E159" s="11">
        <v>1</v>
      </c>
      <c r="F159" s="11" t="s">
        <v>21</v>
      </c>
      <c r="I159" s="11">
        <f t="shared" si="5"/>
        <v>1</v>
      </c>
    </row>
    <row r="160" spans="1:9" x14ac:dyDescent="0.3">
      <c r="A160" s="11">
        <v>159</v>
      </c>
      <c r="D160" s="11" t="s">
        <v>108</v>
      </c>
      <c r="E160" s="11">
        <v>5</v>
      </c>
      <c r="F160" s="11" t="s">
        <v>21</v>
      </c>
      <c r="I160" s="11">
        <f t="shared" si="5"/>
        <v>5</v>
      </c>
    </row>
    <row r="161" spans="1:9" x14ac:dyDescent="0.3">
      <c r="A161" s="11">
        <v>160</v>
      </c>
      <c r="D161" s="11" t="s">
        <v>109</v>
      </c>
      <c r="E161" s="11">
        <v>1</v>
      </c>
      <c r="F161" s="11" t="s">
        <v>21</v>
      </c>
      <c r="I161" s="11">
        <f t="shared" si="5"/>
        <v>1</v>
      </c>
    </row>
    <row r="162" spans="1:9" x14ac:dyDescent="0.3">
      <c r="A162" s="11">
        <v>161</v>
      </c>
      <c r="D162" s="11" t="s">
        <v>110</v>
      </c>
      <c r="E162" s="11">
        <v>8</v>
      </c>
      <c r="F162" s="11" t="s">
        <v>21</v>
      </c>
      <c r="I162" s="11">
        <f t="shared" si="5"/>
        <v>8</v>
      </c>
    </row>
    <row r="163" spans="1:9" x14ac:dyDescent="0.3">
      <c r="A163" s="11">
        <v>162</v>
      </c>
      <c r="D163" s="11" t="s">
        <v>111</v>
      </c>
      <c r="E163" s="11">
        <v>8</v>
      </c>
      <c r="F163" s="11" t="s">
        <v>21</v>
      </c>
      <c r="I163" s="11">
        <f t="shared" si="5"/>
        <v>8</v>
      </c>
    </row>
    <row r="164" spans="1:9" x14ac:dyDescent="0.3">
      <c r="A164" s="11">
        <v>163</v>
      </c>
      <c r="D164" s="11" t="s">
        <v>52</v>
      </c>
      <c r="E164" s="11">
        <v>1</v>
      </c>
      <c r="F164" s="11" t="s">
        <v>153</v>
      </c>
      <c r="I164" s="11">
        <f t="shared" si="5"/>
        <v>1</v>
      </c>
    </row>
    <row r="165" spans="1:9" x14ac:dyDescent="0.3">
      <c r="A165" s="11">
        <v>164</v>
      </c>
      <c r="D165" s="11" t="s">
        <v>154</v>
      </c>
      <c r="E165" s="11">
        <v>1</v>
      </c>
      <c r="F165" s="11" t="s">
        <v>153</v>
      </c>
      <c r="I165" s="11">
        <f t="shared" si="5"/>
        <v>1</v>
      </c>
    </row>
    <row r="166" spans="1:9" x14ac:dyDescent="0.3">
      <c r="A166" s="11">
        <v>165</v>
      </c>
      <c r="D166" s="11" t="s">
        <v>155</v>
      </c>
      <c r="E166" s="11">
        <v>1</v>
      </c>
      <c r="F166" s="11" t="s">
        <v>153</v>
      </c>
      <c r="I166" s="11">
        <f t="shared" si="5"/>
        <v>1</v>
      </c>
    </row>
    <row r="167" spans="1:9" x14ac:dyDescent="0.3">
      <c r="A167" s="11">
        <v>166</v>
      </c>
      <c r="D167" s="11" t="s">
        <v>156</v>
      </c>
      <c r="E167" s="11">
        <v>8</v>
      </c>
      <c r="F167" s="11" t="s">
        <v>153</v>
      </c>
      <c r="I167" s="11">
        <f t="shared" si="5"/>
        <v>8</v>
      </c>
    </row>
    <row r="168" spans="1:9" x14ac:dyDescent="0.3">
      <c r="A168" s="11">
        <v>167</v>
      </c>
      <c r="D168" s="11" t="s">
        <v>157</v>
      </c>
      <c r="E168" s="11">
        <v>1</v>
      </c>
      <c r="F168" s="11" t="s">
        <v>153</v>
      </c>
      <c r="I168" s="11">
        <f t="shared" si="5"/>
        <v>1</v>
      </c>
    </row>
    <row r="169" spans="1:9" x14ac:dyDescent="0.3">
      <c r="A169" s="11">
        <v>168</v>
      </c>
      <c r="D169" s="11" t="s">
        <v>158</v>
      </c>
      <c r="E169" s="11">
        <v>4</v>
      </c>
      <c r="F169" s="11" t="s">
        <v>153</v>
      </c>
      <c r="I169" s="11">
        <f t="shared" si="5"/>
        <v>4</v>
      </c>
    </row>
    <row r="170" spans="1:9" x14ac:dyDescent="0.3">
      <c r="A170" s="11">
        <v>169</v>
      </c>
      <c r="D170" s="11" t="s">
        <v>159</v>
      </c>
      <c r="E170" s="11">
        <v>2</v>
      </c>
      <c r="F170" s="11" t="s">
        <v>153</v>
      </c>
      <c r="I170" s="11">
        <f t="shared" si="5"/>
        <v>2</v>
      </c>
    </row>
    <row r="171" spans="1:9" x14ac:dyDescent="0.3">
      <c r="A171" s="11">
        <v>170</v>
      </c>
      <c r="D171" s="11" t="s">
        <v>160</v>
      </c>
      <c r="E171" s="11">
        <v>1</v>
      </c>
      <c r="F171" s="11" t="s">
        <v>153</v>
      </c>
      <c r="I171" s="11">
        <f t="shared" si="5"/>
        <v>1</v>
      </c>
    </row>
    <row r="172" spans="1:9" x14ac:dyDescent="0.3">
      <c r="A172" s="11">
        <v>171</v>
      </c>
      <c r="D172" s="11" t="s">
        <v>162</v>
      </c>
      <c r="E172" s="11">
        <v>4</v>
      </c>
      <c r="F172" s="11" t="s">
        <v>161</v>
      </c>
      <c r="I172" s="11">
        <f t="shared" si="5"/>
        <v>4</v>
      </c>
    </row>
    <row r="173" spans="1:9" x14ac:dyDescent="0.3">
      <c r="A173" s="11">
        <v>172</v>
      </c>
      <c r="D173" s="11" t="s">
        <v>163</v>
      </c>
      <c r="E173" s="11">
        <v>1</v>
      </c>
      <c r="F173" s="11" t="s">
        <v>161</v>
      </c>
      <c r="I173" s="11">
        <f t="shared" si="5"/>
        <v>1</v>
      </c>
    </row>
    <row r="174" spans="1:9" x14ac:dyDescent="0.3">
      <c r="A174" s="11">
        <v>173</v>
      </c>
      <c r="D174" s="11" t="s">
        <v>164</v>
      </c>
      <c r="E174" s="11">
        <v>1</v>
      </c>
      <c r="F174" s="11" t="s">
        <v>161</v>
      </c>
      <c r="I174" s="11">
        <f t="shared" si="5"/>
        <v>1</v>
      </c>
    </row>
    <row r="175" spans="1:9" x14ac:dyDescent="0.3">
      <c r="A175" s="11">
        <v>174</v>
      </c>
      <c r="D175" s="11" t="s">
        <v>165</v>
      </c>
      <c r="E175" s="11">
        <v>1</v>
      </c>
      <c r="F175" s="11" t="s">
        <v>161</v>
      </c>
      <c r="I175" s="11">
        <f t="shared" si="5"/>
        <v>1</v>
      </c>
    </row>
    <row r="176" spans="1:9" x14ac:dyDescent="0.3">
      <c r="A176" s="11">
        <v>175</v>
      </c>
      <c r="D176" s="11" t="s">
        <v>166</v>
      </c>
      <c r="E176" s="11">
        <v>7</v>
      </c>
      <c r="F176" s="11" t="s">
        <v>161</v>
      </c>
      <c r="I176" s="11">
        <f t="shared" si="5"/>
        <v>7</v>
      </c>
    </row>
    <row r="177" spans="1:9" x14ac:dyDescent="0.3">
      <c r="A177" s="11">
        <v>176</v>
      </c>
      <c r="D177" s="11" t="s">
        <v>167</v>
      </c>
      <c r="E177" s="11">
        <v>1</v>
      </c>
      <c r="F177" s="11" t="s">
        <v>161</v>
      </c>
      <c r="I177" s="11">
        <f t="shared" si="5"/>
        <v>1</v>
      </c>
    </row>
    <row r="178" spans="1:9" x14ac:dyDescent="0.3">
      <c r="A178" s="11">
        <v>177</v>
      </c>
      <c r="D178" s="11" t="s">
        <v>225</v>
      </c>
      <c r="E178" s="11">
        <v>3</v>
      </c>
      <c r="F178" s="11" t="s">
        <v>197</v>
      </c>
      <c r="I178" s="11">
        <f t="shared" si="5"/>
        <v>3</v>
      </c>
    </row>
    <row r="179" spans="1:9" x14ac:dyDescent="0.3">
      <c r="A179" s="11">
        <v>178</v>
      </c>
      <c r="D179" s="11" t="s">
        <v>226</v>
      </c>
      <c r="E179" s="11">
        <v>2</v>
      </c>
      <c r="F179" s="11" t="s">
        <v>197</v>
      </c>
      <c r="I179" s="11">
        <f t="shared" si="5"/>
        <v>2</v>
      </c>
    </row>
    <row r="180" spans="1:9" x14ac:dyDescent="0.3">
      <c r="A180" s="11">
        <v>179</v>
      </c>
      <c r="D180" s="11" t="s">
        <v>227</v>
      </c>
      <c r="E180" s="11">
        <v>1</v>
      </c>
      <c r="F180" s="11" t="s">
        <v>197</v>
      </c>
      <c r="I180" s="11">
        <f t="shared" si="5"/>
        <v>1</v>
      </c>
    </row>
    <row r="181" spans="1:9" x14ac:dyDescent="0.3">
      <c r="A181" s="11">
        <v>180</v>
      </c>
      <c r="D181" s="11" t="s">
        <v>228</v>
      </c>
      <c r="E181" s="11">
        <v>1</v>
      </c>
      <c r="F181" s="11" t="s">
        <v>21</v>
      </c>
      <c r="I181" s="11">
        <f t="shared" si="5"/>
        <v>1</v>
      </c>
    </row>
    <row r="182" spans="1:9" x14ac:dyDescent="0.3">
      <c r="A182" s="11">
        <v>181</v>
      </c>
      <c r="D182" s="11" t="s">
        <v>229</v>
      </c>
      <c r="E182" s="11">
        <v>1</v>
      </c>
      <c r="F182" s="11" t="s">
        <v>197</v>
      </c>
      <c r="I182" s="11">
        <f t="shared" si="5"/>
        <v>1</v>
      </c>
    </row>
    <row r="183" spans="1:9" x14ac:dyDescent="0.3">
      <c r="A183" s="11">
        <v>182</v>
      </c>
      <c r="D183" s="11" t="s">
        <v>230</v>
      </c>
      <c r="E183" s="11">
        <v>1</v>
      </c>
      <c r="F183" s="11" t="s">
        <v>21</v>
      </c>
      <c r="I183" s="11">
        <f t="shared" si="5"/>
        <v>1</v>
      </c>
    </row>
    <row r="184" spans="1:9" x14ac:dyDescent="0.3">
      <c r="A184" s="11">
        <v>183</v>
      </c>
      <c r="D184" s="11" t="s">
        <v>20</v>
      </c>
      <c r="E184" s="11">
        <v>42</v>
      </c>
      <c r="I184" s="11">
        <f t="shared" si="5"/>
        <v>42</v>
      </c>
    </row>
    <row r="185" spans="1:9" x14ac:dyDescent="0.3">
      <c r="A185" s="11">
        <v>184</v>
      </c>
      <c r="D185" s="11" t="s">
        <v>231</v>
      </c>
      <c r="E185" s="11">
        <v>26</v>
      </c>
      <c r="I185" s="11">
        <f t="shared" si="5"/>
        <v>26</v>
      </c>
    </row>
    <row r="186" spans="1:9" x14ac:dyDescent="0.3">
      <c r="A186" s="11">
        <v>185</v>
      </c>
      <c r="D186" s="11" t="s">
        <v>232</v>
      </c>
      <c r="E186" s="11">
        <v>1</v>
      </c>
      <c r="I186" s="11">
        <f t="shared" si="5"/>
        <v>1</v>
      </c>
    </row>
    <row r="187" spans="1:9" x14ac:dyDescent="0.3">
      <c r="A187" s="11">
        <v>186</v>
      </c>
      <c r="D187" s="11" t="s">
        <v>62</v>
      </c>
      <c r="E187" s="11">
        <v>25</v>
      </c>
      <c r="F187" s="11" t="s">
        <v>21</v>
      </c>
      <c r="I187" s="11">
        <f t="shared" si="5"/>
        <v>25</v>
      </c>
    </row>
    <row r="188" spans="1:9" x14ac:dyDescent="0.3">
      <c r="A188" s="11">
        <v>187</v>
      </c>
      <c r="D188" s="11" t="s">
        <v>233</v>
      </c>
      <c r="E188" s="11">
        <v>1</v>
      </c>
      <c r="F188" s="11" t="s">
        <v>197</v>
      </c>
      <c r="I188" s="11">
        <f t="shared" si="5"/>
        <v>1</v>
      </c>
    </row>
    <row r="189" spans="1:9" x14ac:dyDescent="0.3">
      <c r="A189" s="11">
        <v>188</v>
      </c>
      <c r="D189" s="11" t="s">
        <v>224</v>
      </c>
      <c r="E189" s="11">
        <v>1</v>
      </c>
      <c r="I189" s="11">
        <f t="shared" si="5"/>
        <v>1</v>
      </c>
    </row>
    <row r="190" spans="1:9" x14ac:dyDescent="0.3">
      <c r="A190" s="11">
        <v>189</v>
      </c>
      <c r="D190" s="11" t="s">
        <v>239</v>
      </c>
      <c r="E190" s="11">
        <v>1</v>
      </c>
      <c r="F190" s="11" t="s">
        <v>21</v>
      </c>
      <c r="I190" s="11">
        <f t="shared" si="5"/>
        <v>1</v>
      </c>
    </row>
    <row r="191" spans="1:9" x14ac:dyDescent="0.3">
      <c r="A191" s="11">
        <v>190</v>
      </c>
      <c r="D191" s="11" t="s">
        <v>240</v>
      </c>
      <c r="E191" s="11">
        <v>1</v>
      </c>
      <c r="F191" s="11" t="s">
        <v>21</v>
      </c>
      <c r="I191" s="11">
        <f t="shared" si="5"/>
        <v>1</v>
      </c>
    </row>
    <row r="192" spans="1:9" x14ac:dyDescent="0.3">
      <c r="A192" s="11">
        <v>191</v>
      </c>
      <c r="D192" s="11" t="s">
        <v>88</v>
      </c>
      <c r="E192" s="11">
        <v>1</v>
      </c>
      <c r="F192" s="11" t="s">
        <v>21</v>
      </c>
      <c r="I192" s="11">
        <f t="shared" si="5"/>
        <v>1</v>
      </c>
    </row>
    <row r="193" spans="1:9" ht="16.2" customHeight="1" x14ac:dyDescent="0.3">
      <c r="A193" s="11">
        <v>192</v>
      </c>
      <c r="D193" s="11" t="s">
        <v>241</v>
      </c>
      <c r="E193" s="11">
        <v>1</v>
      </c>
      <c r="F193" s="11" t="s">
        <v>21</v>
      </c>
      <c r="I193" s="11">
        <f t="shared" si="5"/>
        <v>1</v>
      </c>
    </row>
    <row r="194" spans="1:9" x14ac:dyDescent="0.3">
      <c r="A194" s="11">
        <v>193</v>
      </c>
      <c r="D194" s="11" t="s">
        <v>244</v>
      </c>
      <c r="E194" s="11">
        <v>2</v>
      </c>
      <c r="F194" s="11" t="s">
        <v>21</v>
      </c>
      <c r="I194" s="11">
        <f t="shared" si="5"/>
        <v>2</v>
      </c>
    </row>
    <row r="195" spans="1:9" x14ac:dyDescent="0.3">
      <c r="A195" s="11">
        <v>194</v>
      </c>
      <c r="D195" s="11" t="s">
        <v>431</v>
      </c>
      <c r="E195" s="11">
        <v>1</v>
      </c>
      <c r="F195" s="11" t="s">
        <v>21</v>
      </c>
      <c r="I195" s="11">
        <v>1</v>
      </c>
    </row>
    <row r="196" spans="1:9" x14ac:dyDescent="0.3">
      <c r="A196" s="11">
        <v>195</v>
      </c>
      <c r="D196" s="11" t="s">
        <v>657</v>
      </c>
      <c r="E196" s="11">
        <v>6</v>
      </c>
      <c r="F196" s="11" t="s">
        <v>197</v>
      </c>
      <c r="I196" s="11">
        <f t="shared" ref="I196:I200" si="6">E196-H196</f>
        <v>6</v>
      </c>
    </row>
    <row r="197" spans="1:9" x14ac:dyDescent="0.3">
      <c r="A197" s="11">
        <v>196</v>
      </c>
      <c r="D197" s="11" t="s">
        <v>654</v>
      </c>
      <c r="E197" s="11">
        <v>1</v>
      </c>
      <c r="F197" s="11" t="s">
        <v>197</v>
      </c>
      <c r="I197" s="11">
        <f t="shared" si="6"/>
        <v>1</v>
      </c>
    </row>
    <row r="198" spans="1:9" x14ac:dyDescent="0.3">
      <c r="A198" s="11">
        <v>197</v>
      </c>
      <c r="D198" s="11" t="s">
        <v>655</v>
      </c>
      <c r="E198" s="11">
        <v>1</v>
      </c>
      <c r="F198" s="11" t="s">
        <v>197</v>
      </c>
      <c r="I198" s="11">
        <f t="shared" si="6"/>
        <v>1</v>
      </c>
    </row>
    <row r="199" spans="1:9" x14ac:dyDescent="0.3">
      <c r="A199" s="11">
        <v>198</v>
      </c>
      <c r="D199" s="11" t="s">
        <v>656</v>
      </c>
      <c r="E199" s="11">
        <v>1</v>
      </c>
      <c r="F199" s="11" t="s">
        <v>197</v>
      </c>
      <c r="I199" s="11">
        <f t="shared" si="6"/>
        <v>1</v>
      </c>
    </row>
    <row r="200" spans="1:9" x14ac:dyDescent="0.3">
      <c r="A200" s="11">
        <v>199</v>
      </c>
      <c r="D200" s="11">
        <v>615698</v>
      </c>
      <c r="E200" s="11">
        <v>1</v>
      </c>
      <c r="I200" s="11">
        <f t="shared" si="6"/>
        <v>1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2023-11-16T11:20:51Z</dcterms:modified>
</cp:coreProperties>
</file>