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firstSheet="1" activeTab="2"/>
  </bookViews>
  <sheets>
    <sheet name="Sheet3" sheetId="3" state="hidden" r:id="rId1"/>
    <sheet name="Apr-21 to Jun-21" sheetId="16" r:id="rId2"/>
    <sheet name="Jul-21 to Sept-21" sheetId="17" r:id="rId3"/>
    <sheet name="Oct-21 to Dec-21" sheetId="18" r:id="rId4"/>
    <sheet name="Jan-22 to Mar-22" sheetId="1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9" l="1"/>
  <c r="E69" i="19"/>
  <c r="D69" i="19"/>
  <c r="G63" i="19"/>
  <c r="F63" i="19"/>
  <c r="E63" i="19"/>
  <c r="D63" i="19"/>
  <c r="G55" i="19"/>
  <c r="F55" i="19"/>
  <c r="E55" i="19"/>
  <c r="D55" i="19"/>
  <c r="H54" i="19"/>
  <c r="H48" i="19"/>
  <c r="G69" i="19"/>
  <c r="F69" i="19"/>
  <c r="H67" i="19"/>
  <c r="H68" i="19"/>
  <c r="H61" i="19"/>
  <c r="H62" i="19"/>
  <c r="H60" i="19"/>
  <c r="G36" i="19"/>
  <c r="F36" i="19"/>
  <c r="D36" i="19"/>
  <c r="H63" i="19" l="1"/>
  <c r="E36" i="19"/>
  <c r="H53" i="19"/>
  <c r="H50" i="19"/>
  <c r="H52" i="19"/>
  <c r="G25" i="19"/>
  <c r="F25" i="19"/>
  <c r="E25" i="19"/>
  <c r="D25" i="19"/>
  <c r="D12" i="19"/>
  <c r="H35" i="19"/>
  <c r="H49" i="19"/>
  <c r="H44" i="19"/>
  <c r="G12" i="19"/>
  <c r="F12" i="19"/>
  <c r="E12" i="19"/>
  <c r="H24" i="19" l="1"/>
  <c r="H47" i="19"/>
  <c r="H43" i="19"/>
  <c r="H30" i="19"/>
  <c r="H31" i="19"/>
  <c r="H32" i="19"/>
  <c r="H41" i="19"/>
  <c r="H39" i="19"/>
  <c r="H6" i="19"/>
  <c r="H7" i="19"/>
  <c r="H55" i="19" l="1"/>
  <c r="H36" i="19"/>
  <c r="H5" i="19"/>
  <c r="H10" i="19"/>
  <c r="H11" i="19"/>
  <c r="H20" i="19"/>
  <c r="H123" i="18" l="1"/>
  <c r="G123" i="18"/>
  <c r="F123" i="18"/>
  <c r="E123" i="18"/>
  <c r="D123" i="18"/>
  <c r="H118" i="18"/>
  <c r="H98" i="18"/>
  <c r="H97" i="18"/>
  <c r="H96" i="18"/>
  <c r="H121" i="18"/>
  <c r="H22" i="19"/>
  <c r="H8" i="19"/>
  <c r="H9" i="19"/>
  <c r="H12" i="19" l="1"/>
  <c r="H16" i="19"/>
  <c r="H15" i="19"/>
  <c r="G83" i="18"/>
  <c r="F83" i="18"/>
  <c r="D83" i="18"/>
  <c r="H25" i="19" l="1"/>
  <c r="H88" i="18"/>
  <c r="H112" i="18"/>
  <c r="H120" i="18"/>
  <c r="H122" i="18"/>
  <c r="H117" i="18"/>
  <c r="H119" i="18"/>
  <c r="H115" i="18"/>
  <c r="H116" i="18"/>
  <c r="H111" i="18"/>
  <c r="H113" i="18"/>
  <c r="H109" i="18"/>
  <c r="H110" i="18"/>
  <c r="H104" i="18"/>
  <c r="H105" i="18"/>
  <c r="H106" i="18"/>
  <c r="H108" i="18"/>
  <c r="G74" i="18" l="1"/>
  <c r="F74" i="18"/>
  <c r="E74" i="18"/>
  <c r="D74" i="18"/>
  <c r="H70" i="18"/>
  <c r="H71" i="18"/>
  <c r="H101" i="18"/>
  <c r="H103" i="18"/>
  <c r="H100" i="18"/>
  <c r="H87" i="18" l="1"/>
  <c r="H92" i="18"/>
  <c r="H93" i="18"/>
  <c r="H94" i="18"/>
  <c r="H95" i="18"/>
  <c r="H91" i="18"/>
  <c r="H68" i="18"/>
  <c r="H86" i="18"/>
  <c r="H90" i="18"/>
  <c r="H67" i="18"/>
  <c r="H73" i="18" l="1"/>
  <c r="H72" i="18"/>
  <c r="H62" i="18"/>
  <c r="H59" i="18"/>
  <c r="H60" i="18"/>
  <c r="E83" i="18"/>
  <c r="H80" i="18"/>
  <c r="H81" i="18"/>
  <c r="H82" i="18"/>
  <c r="H79" i="18"/>
  <c r="G55" i="18"/>
  <c r="F55" i="18"/>
  <c r="D55" i="18"/>
  <c r="H53" i="18"/>
  <c r="H54" i="18"/>
  <c r="H61" i="18"/>
  <c r="H63" i="18"/>
  <c r="G44" i="18"/>
  <c r="F44" i="18"/>
  <c r="E44" i="18"/>
  <c r="D44" i="18"/>
  <c r="H43" i="18"/>
  <c r="E55" i="18"/>
  <c r="H83" i="18" l="1"/>
  <c r="H33" i="18"/>
  <c r="H41" i="18"/>
  <c r="H40" i="18"/>
  <c r="H29" i="18"/>
  <c r="H50" i="18"/>
  <c r="H51" i="18"/>
  <c r="H52" i="18"/>
  <c r="H49" i="18"/>
  <c r="H64" i="18"/>
  <c r="H65" i="18"/>
  <c r="H66" i="18"/>
  <c r="H69" i="18"/>
  <c r="H58" i="18"/>
  <c r="H39" i="18"/>
  <c r="H37" i="18"/>
  <c r="G11" i="18"/>
  <c r="F11" i="18"/>
  <c r="D11" i="18"/>
  <c r="H27" i="18"/>
  <c r="H26" i="18"/>
  <c r="H18" i="18"/>
  <c r="H20" i="18"/>
  <c r="H17" i="18"/>
  <c r="H22" i="18"/>
  <c r="H35" i="18"/>
  <c r="H9" i="18"/>
  <c r="H10" i="18"/>
  <c r="H38" i="18"/>
  <c r="H36" i="18"/>
  <c r="H34" i="18"/>
  <c r="H129" i="18"/>
  <c r="H42" i="18"/>
  <c r="H32" i="18"/>
  <c r="H30" i="18"/>
  <c r="H31" i="18"/>
  <c r="G116" i="17"/>
  <c r="F116" i="17"/>
  <c r="E116" i="17"/>
  <c r="D116" i="17"/>
  <c r="H74" i="18" l="1"/>
  <c r="H55" i="18"/>
  <c r="H110" i="17"/>
  <c r="H106" i="17"/>
  <c r="H28" i="18"/>
  <c r="H101" i="17"/>
  <c r="H102" i="17"/>
  <c r="H94" i="17"/>
  <c r="H105" i="17"/>
  <c r="H96" i="17" l="1"/>
  <c r="H95" i="17"/>
  <c r="H23" i="18"/>
  <c r="H24" i="18"/>
  <c r="H25" i="18"/>
  <c r="H112" i="17"/>
  <c r="H114" i="17" l="1"/>
  <c r="H115" i="17"/>
  <c r="E11" i="18"/>
  <c r="H6" i="18"/>
  <c r="H7" i="18"/>
  <c r="H8" i="18"/>
  <c r="H5" i="18"/>
  <c r="H15" i="18"/>
  <c r="H16" i="18"/>
  <c r="H19" i="18"/>
  <c r="H21" i="18"/>
  <c r="H14" i="18"/>
  <c r="H111" i="17"/>
  <c r="H113" i="17"/>
  <c r="H109" i="17"/>
  <c r="H44" i="18" l="1"/>
  <c r="H11" i="18"/>
  <c r="H107" i="17"/>
  <c r="H108" i="17"/>
  <c r="H100" i="17"/>
  <c r="G73" i="17"/>
  <c r="F73" i="17"/>
  <c r="E73" i="17"/>
  <c r="D73" i="17"/>
  <c r="H104" i="17" l="1"/>
  <c r="H93" i="17"/>
  <c r="H103" i="17"/>
  <c r="H83" i="17" l="1"/>
  <c r="H84" i="17"/>
  <c r="H85" i="17"/>
  <c r="H99" i="17"/>
  <c r="H97" i="17"/>
  <c r="H98" i="17"/>
  <c r="H72" i="17"/>
  <c r="H49" i="17"/>
  <c r="G86" i="17" l="1"/>
  <c r="F86" i="17"/>
  <c r="D86" i="17"/>
  <c r="H90" i="17" l="1"/>
  <c r="H91" i="17"/>
  <c r="H92" i="17"/>
  <c r="H89" i="17"/>
  <c r="H116" i="17" l="1"/>
  <c r="H54" i="17"/>
  <c r="H69" i="17"/>
  <c r="H68" i="17"/>
  <c r="H67" i="17"/>
  <c r="E86" i="17"/>
  <c r="H79" i="17"/>
  <c r="H80" i="17"/>
  <c r="H81" i="17"/>
  <c r="H82" i="17"/>
  <c r="H78" i="17"/>
  <c r="H86" i="17" l="1"/>
  <c r="H59" i="17"/>
  <c r="H66" i="17" l="1"/>
  <c r="H70" i="17"/>
  <c r="H71" i="17"/>
  <c r="H64" i="17"/>
  <c r="H65" i="17"/>
  <c r="H57" i="17"/>
  <c r="H55" i="17"/>
  <c r="H56" i="17"/>
  <c r="H58" i="17"/>
  <c r="H60" i="17"/>
  <c r="H61" i="17"/>
  <c r="H62" i="17"/>
  <c r="H63" i="17"/>
  <c r="G46" i="17"/>
  <c r="F46" i="17"/>
  <c r="D46" i="17"/>
  <c r="H42" i="17"/>
  <c r="H43" i="17"/>
  <c r="H44" i="17"/>
  <c r="H45" i="17"/>
  <c r="E34" i="17"/>
  <c r="G12" i="17"/>
  <c r="F12" i="17"/>
  <c r="D12" i="17"/>
  <c r="G34" i="17" l="1"/>
  <c r="F34" i="17"/>
  <c r="D34" i="17"/>
  <c r="H33" i="17" l="1"/>
  <c r="H28" i="17" l="1"/>
  <c r="H51" i="17"/>
  <c r="H52" i="17"/>
  <c r="H53" i="17"/>
  <c r="H50" i="17"/>
  <c r="H73" i="17" l="1"/>
  <c r="H39" i="17"/>
  <c r="H40" i="17"/>
  <c r="H41" i="17"/>
  <c r="H46" i="17" l="1"/>
  <c r="H30" i="17"/>
  <c r="H25" i="17"/>
  <c r="H24" i="17"/>
  <c r="H17" i="17" l="1"/>
  <c r="H22" i="17" l="1"/>
  <c r="H23" i="17"/>
  <c r="H26" i="17"/>
  <c r="H27" i="17"/>
  <c r="H29" i="17"/>
  <c r="H31" i="17"/>
  <c r="H32" i="17"/>
  <c r="H15" i="17"/>
  <c r="H16" i="17"/>
  <c r="H18" i="17"/>
  <c r="H19" i="17"/>
  <c r="H20" i="17"/>
  <c r="H21" i="17"/>
  <c r="H11" i="17"/>
  <c r="H6" i="17"/>
  <c r="H7" i="17"/>
  <c r="H8" i="17"/>
  <c r="H9" i="17"/>
  <c r="H10" i="17"/>
  <c r="H5" i="17"/>
  <c r="H12" i="17" l="1"/>
  <c r="H34" i="17"/>
  <c r="G31" i="16"/>
  <c r="F31" i="16"/>
  <c r="E31" i="16"/>
  <c r="D31" i="16"/>
  <c r="H29" i="16"/>
  <c r="H25" i="16" l="1"/>
  <c r="H28" i="16"/>
  <c r="H30" i="16"/>
  <c r="G13" i="16" l="1"/>
  <c r="F13" i="16"/>
  <c r="E13" i="16"/>
  <c r="D13" i="16"/>
  <c r="H11" i="16"/>
  <c r="H12" i="16"/>
  <c r="H27" i="16" l="1"/>
  <c r="H26" i="16"/>
  <c r="H8" i="16" l="1"/>
  <c r="H19" i="16" l="1"/>
  <c r="H23" i="16"/>
  <c r="H24" i="16"/>
  <c r="H16" i="16"/>
  <c r="H7" i="16" l="1"/>
  <c r="H18" i="16" l="1"/>
  <c r="H20" i="16"/>
  <c r="H21" i="16"/>
  <c r="H22" i="16"/>
  <c r="H17" i="16"/>
  <c r="H31" i="16" l="1"/>
  <c r="H6" i="16"/>
  <c r="H9" i="16"/>
  <c r="H10" i="16"/>
  <c r="H5" i="16"/>
  <c r="H13" i="16" s="1"/>
  <c r="E26" i="3" l="1"/>
  <c r="D28" i="3"/>
  <c r="E28" i="3"/>
  <c r="F28" i="3"/>
  <c r="G28" i="3"/>
  <c r="D29" i="3"/>
  <c r="E29" i="3"/>
  <c r="F29" i="3"/>
  <c r="G29" i="3"/>
  <c r="D30" i="3"/>
  <c r="E30" i="3"/>
  <c r="F30" i="3"/>
  <c r="G30" i="3"/>
  <c r="E48" i="3"/>
  <c r="G48" i="3"/>
  <c r="J48" i="3"/>
  <c r="L48" i="3"/>
  <c r="M48" i="3"/>
  <c r="N48" i="3"/>
  <c r="O48" i="3"/>
  <c r="P48" i="3"/>
  <c r="Q48" i="3"/>
  <c r="R48" i="3"/>
  <c r="D48" i="3"/>
  <c r="K40" i="3"/>
  <c r="K42" i="3" s="1"/>
  <c r="K43" i="3" s="1"/>
  <c r="K44" i="3" s="1"/>
  <c r="F40" i="3"/>
  <c r="F48" i="3" s="1"/>
  <c r="H40" i="3"/>
  <c r="H42" i="3" s="1"/>
  <c r="D42" i="3"/>
  <c r="D49" i="3" s="1"/>
  <c r="E42" i="3"/>
  <c r="E43" i="3" s="1"/>
  <c r="E44" i="3" s="1"/>
  <c r="F42" i="3"/>
  <c r="F43" i="3" s="1"/>
  <c r="F44" i="3" s="1"/>
  <c r="G42" i="3"/>
  <c r="G43" i="3" s="1"/>
  <c r="G44" i="3" s="1"/>
  <c r="D43" i="3"/>
  <c r="D44" i="3"/>
  <c r="D51" i="3" s="1"/>
  <c r="I42" i="3"/>
  <c r="J42" i="3"/>
  <c r="J43" i="3" s="1"/>
  <c r="L42" i="3"/>
  <c r="M42" i="3"/>
  <c r="M43" i="3" s="1"/>
  <c r="N42" i="3"/>
  <c r="N43" i="3" s="1"/>
  <c r="N44" i="3" s="1"/>
  <c r="O42" i="3"/>
  <c r="P42" i="3"/>
  <c r="Q42" i="3"/>
  <c r="R42" i="3"/>
  <c r="I43" i="3"/>
  <c r="L43" i="3"/>
  <c r="O43" i="3"/>
  <c r="P43" i="3"/>
  <c r="Q43" i="3"/>
  <c r="R43" i="3"/>
  <c r="I44" i="3"/>
  <c r="L44" i="3"/>
  <c r="O44" i="3"/>
  <c r="P44" i="3"/>
  <c r="Q44" i="3"/>
  <c r="R44" i="3"/>
  <c r="F35" i="3"/>
  <c r="G35" i="3"/>
  <c r="G36" i="3" s="1"/>
  <c r="G37" i="3" s="1"/>
  <c r="H35" i="3"/>
  <c r="I35" i="3"/>
  <c r="J35" i="3"/>
  <c r="K35" i="3"/>
  <c r="L35" i="3"/>
  <c r="M35" i="3"/>
  <c r="M36" i="3" s="1"/>
  <c r="M37" i="3" s="1"/>
  <c r="N35" i="3"/>
  <c r="O35" i="3"/>
  <c r="P35" i="3"/>
  <c r="Q35" i="3"/>
  <c r="Q36" i="3" s="1"/>
  <c r="Q37" i="3" s="1"/>
  <c r="R35" i="3"/>
  <c r="E35" i="3"/>
  <c r="I28" i="3"/>
  <c r="J28" i="3"/>
  <c r="J29" i="3" s="1"/>
  <c r="K28" i="3"/>
  <c r="L28" i="3"/>
  <c r="M28" i="3"/>
  <c r="N28" i="3"/>
  <c r="N29" i="3" s="1"/>
  <c r="O28" i="3"/>
  <c r="P28" i="3"/>
  <c r="P29" i="3" s="1"/>
  <c r="Q28" i="3"/>
  <c r="R28" i="3"/>
  <c r="R29" i="3" s="1"/>
  <c r="H28" i="3"/>
  <c r="H29" i="3" s="1"/>
  <c r="Q49" i="3" l="1"/>
  <c r="O49" i="3"/>
  <c r="M49" i="3"/>
  <c r="K49" i="3"/>
  <c r="I49" i="3"/>
  <c r="P49" i="3"/>
  <c r="L49" i="3"/>
  <c r="G49" i="3"/>
  <c r="P30" i="3"/>
  <c r="P51" i="3" s="1"/>
  <c r="G51" i="3"/>
  <c r="G50" i="3"/>
  <c r="H30" i="3"/>
  <c r="Q29" i="3"/>
  <c r="O29" i="3"/>
  <c r="M29" i="3"/>
  <c r="K29" i="3"/>
  <c r="K30" i="3" s="1"/>
  <c r="K51" i="3" s="1"/>
  <c r="I29" i="3"/>
  <c r="R49" i="3"/>
  <c r="N49" i="3"/>
  <c r="J49" i="3"/>
  <c r="H49" i="3"/>
  <c r="R30" i="3"/>
  <c r="N30" i="3"/>
  <c r="J30" i="3"/>
  <c r="L29" i="3"/>
  <c r="E49" i="3"/>
  <c r="R36" i="3"/>
  <c r="R50" i="3" s="1"/>
  <c r="N36" i="3"/>
  <c r="N50" i="3" s="1"/>
  <c r="J36" i="3"/>
  <c r="J50" i="3" s="1"/>
  <c r="M44" i="3"/>
  <c r="J44" i="3"/>
  <c r="K48" i="3"/>
  <c r="H48" i="3"/>
  <c r="D50" i="3"/>
  <c r="F49" i="3"/>
  <c r="E36" i="3"/>
  <c r="E50" i="3" s="1"/>
  <c r="H43" i="3"/>
  <c r="H44" i="3" s="1"/>
  <c r="P36" i="3"/>
  <c r="P37" i="3" s="1"/>
  <c r="O36" i="3"/>
  <c r="O37" i="3" s="1"/>
  <c r="K36" i="3"/>
  <c r="K37" i="3" s="1"/>
  <c r="I36" i="3"/>
  <c r="I37" i="3" s="1"/>
  <c r="H36" i="3"/>
  <c r="H37" i="3" s="1"/>
  <c r="L36" i="3"/>
  <c r="L37" i="3" s="1"/>
  <c r="F36" i="3"/>
  <c r="R37" i="3" l="1"/>
  <c r="R51" i="3"/>
  <c r="J37" i="3"/>
  <c r="J51" i="3" s="1"/>
  <c r="I50" i="3"/>
  <c r="M30" i="3"/>
  <c r="M51" i="3" s="1"/>
  <c r="M50" i="3"/>
  <c r="Q30" i="3"/>
  <c r="Q51" i="3" s="1"/>
  <c r="Q50" i="3"/>
  <c r="F37" i="3"/>
  <c r="F51" i="3" s="1"/>
  <c r="F50" i="3"/>
  <c r="E37" i="3"/>
  <c r="E51" i="3" s="1"/>
  <c r="L50" i="3"/>
  <c r="L30" i="3"/>
  <c r="L51" i="3" s="1"/>
  <c r="K50" i="3"/>
  <c r="O30" i="3"/>
  <c r="O51" i="3" s="1"/>
  <c r="O50" i="3"/>
  <c r="I30" i="3"/>
  <c r="I51" i="3" s="1"/>
  <c r="H51" i="3"/>
  <c r="N37" i="3"/>
  <c r="N51" i="3" s="1"/>
  <c r="H50" i="3"/>
  <c r="P50" i="3"/>
</calcChain>
</file>

<file path=xl/sharedStrings.xml><?xml version="1.0" encoding="utf-8"?>
<sst xmlns="http://schemas.openxmlformats.org/spreadsheetml/2006/main" count="1026" uniqueCount="455">
  <si>
    <t>Taxable</t>
  </si>
  <si>
    <t>Input IGST</t>
  </si>
  <si>
    <t>CGST</t>
  </si>
  <si>
    <t>SGST</t>
  </si>
  <si>
    <t>Invoice</t>
  </si>
  <si>
    <t>Total</t>
  </si>
  <si>
    <t>Qty</t>
  </si>
  <si>
    <t>Rate</t>
  </si>
  <si>
    <t>Part No.</t>
  </si>
  <si>
    <t>GST</t>
  </si>
  <si>
    <t>bill no-</t>
  </si>
  <si>
    <t>PUTZMEISTER</t>
  </si>
  <si>
    <t>FROM NOV-18 TO MARCH-19</t>
  </si>
  <si>
    <t>OCT</t>
  </si>
  <si>
    <t>NOV</t>
  </si>
  <si>
    <t>DEC</t>
  </si>
  <si>
    <t>JAN</t>
  </si>
  <si>
    <t>FEB</t>
  </si>
  <si>
    <t>MARCH</t>
  </si>
  <si>
    <t>QTY</t>
  </si>
  <si>
    <t>NET TOTAL</t>
  </si>
  <si>
    <t>GROSS TOTAL</t>
  </si>
  <si>
    <t>`</t>
  </si>
  <si>
    <t>MAY</t>
  </si>
  <si>
    <t>APRIL</t>
  </si>
  <si>
    <t>JUNE</t>
  </si>
  <si>
    <t>output IGST</t>
  </si>
  <si>
    <t>JULY</t>
  </si>
  <si>
    <t>DATE</t>
  </si>
  <si>
    <t>PARTY</t>
  </si>
  <si>
    <t>AUGUST</t>
  </si>
  <si>
    <t>GST NO</t>
  </si>
  <si>
    <t>TOTAL INVOICE  AMOUNT</t>
  </si>
  <si>
    <t>CESS</t>
  </si>
  <si>
    <t>SEPTEMBER</t>
  </si>
  <si>
    <t>TOTAL</t>
  </si>
  <si>
    <t>Invoice No</t>
  </si>
  <si>
    <t>Sales</t>
  </si>
  <si>
    <t>Purchase</t>
  </si>
  <si>
    <t>JANUARY</t>
  </si>
  <si>
    <t>FEBRUARY</t>
  </si>
  <si>
    <t>OCTOBER</t>
  </si>
  <si>
    <t>DECEMBER</t>
  </si>
  <si>
    <t>Putzmeister Concrete Machines Pvt. Ltd.</t>
  </si>
  <si>
    <t>b21-22MQ101</t>
  </si>
  <si>
    <t>Swastik Industrial Works</t>
  </si>
  <si>
    <t>27ABSFS0462R1Z9</t>
  </si>
  <si>
    <t>V M Traders</t>
  </si>
  <si>
    <t>VM/109/21-22</t>
  </si>
  <si>
    <t>27AAFPP8584R1ZJ</t>
  </si>
  <si>
    <t>Bits &amp; Bytes Technologies</t>
  </si>
  <si>
    <t>B&amp;B/21-22/001</t>
  </si>
  <si>
    <t>30AAUGB6451C1ZP</t>
  </si>
  <si>
    <t>A. K. Traders</t>
  </si>
  <si>
    <t>30ABJPV6558N1ZY</t>
  </si>
  <si>
    <t>Pilz India Pvt Ltd</t>
  </si>
  <si>
    <t>INV-003252</t>
  </si>
  <si>
    <t>27AAFCP8293G1ZZ</t>
  </si>
  <si>
    <t>Amoolya Rubber Industries</t>
  </si>
  <si>
    <t>b20-21MQ418</t>
  </si>
  <si>
    <t>Network Access</t>
  </si>
  <si>
    <t>b-20-21MQ412</t>
  </si>
  <si>
    <t>b21-22MQ102</t>
  </si>
  <si>
    <t>b21-22MQ103</t>
  </si>
  <si>
    <t>OS/00069/21-22</t>
  </si>
  <si>
    <t>27AKTPM2352G1ZS</t>
  </si>
  <si>
    <t>Dell International Services India Private Limited</t>
  </si>
  <si>
    <t>33AAACHI925Q1ZH</t>
  </si>
  <si>
    <t>Namrata Rubber Industries</t>
  </si>
  <si>
    <t>11/21-22</t>
  </si>
  <si>
    <t>27ACUPN7499L1ZA</t>
  </si>
  <si>
    <t>b-20-21MQ426</t>
  </si>
  <si>
    <t>Counto Automobile PVT LTD</t>
  </si>
  <si>
    <t>B202104215</t>
  </si>
  <si>
    <t>30AAHCS9580M1ZU</t>
  </si>
  <si>
    <t>B202104278</t>
  </si>
  <si>
    <t>b21-22MQ104</t>
  </si>
  <si>
    <t>b21-22MQ105</t>
  </si>
  <si>
    <t>14/21-22</t>
  </si>
  <si>
    <t>12/21-22</t>
  </si>
  <si>
    <t>Collective Trade Links Pvt Ltd</t>
  </si>
  <si>
    <t>I-C-1-21-430113</t>
  </si>
  <si>
    <t>24AACCC4813C1ZB</t>
  </si>
  <si>
    <t>33AAUCS3553K1ZU</t>
  </si>
  <si>
    <t>Skechers Retail India PVT LTD</t>
  </si>
  <si>
    <t>D33/00401/2122</t>
  </si>
  <si>
    <t>b21-22MQ201</t>
  </si>
  <si>
    <t>b21-22MQ202</t>
  </si>
  <si>
    <t>b21-22MQ203</t>
  </si>
  <si>
    <t>b21-22MQ204</t>
  </si>
  <si>
    <t>b21-22MQ205</t>
  </si>
  <si>
    <t>b21-22MQ206</t>
  </si>
  <si>
    <t>Microciti</t>
  </si>
  <si>
    <t>2801/21-22</t>
  </si>
  <si>
    <t>30AEGPJ8013C1Z8</t>
  </si>
  <si>
    <t>A-1 Furniture</t>
  </si>
  <si>
    <t>1204/2021-22</t>
  </si>
  <si>
    <t>27ACAPS4495F1ZC</t>
  </si>
  <si>
    <t>Shree Laxmi Lighting Hub 21-22</t>
  </si>
  <si>
    <t>SLH/211</t>
  </si>
  <si>
    <t>30AEAFS6324R1ZT</t>
  </si>
  <si>
    <t>SLH/214</t>
  </si>
  <si>
    <t>Ingram Micro India Pvt Ltd</t>
  </si>
  <si>
    <t>30AABCT1296R1Z0</t>
  </si>
  <si>
    <t>44ID2100722949</t>
  </si>
  <si>
    <t>27AABCT1296R1ZN</t>
  </si>
  <si>
    <t>Namrata Rubber Product</t>
  </si>
  <si>
    <t>103/21-22</t>
  </si>
  <si>
    <t>Print House</t>
  </si>
  <si>
    <t>2021-22/2510</t>
  </si>
  <si>
    <t>30AGKPP2021J1ZR</t>
  </si>
  <si>
    <t>I-C-1-21-431211</t>
  </si>
  <si>
    <t>109/21-22</t>
  </si>
  <si>
    <t>1362/2021-22</t>
  </si>
  <si>
    <t>Prithvi IT Products Pvt Ltd</t>
  </si>
  <si>
    <t>PNJ/JUL21/165</t>
  </si>
  <si>
    <t>30AAECP350H1ZX</t>
  </si>
  <si>
    <t>128/21-22</t>
  </si>
  <si>
    <t>Visvonata V. S. Duclo</t>
  </si>
  <si>
    <t>VIS/GCCM-472</t>
  </si>
  <si>
    <t>30AABFV2740D1ZU</t>
  </si>
  <si>
    <t>30AABCI6363G1ZW</t>
  </si>
  <si>
    <t>Reliance Jio Infocomm Limited</t>
  </si>
  <si>
    <t>W30I212200019862</t>
  </si>
  <si>
    <t>46ID2100769662</t>
  </si>
  <si>
    <t>JIO PLATFORMS LIMITED</t>
  </si>
  <si>
    <t>30AAECJ6878N1Z1</t>
  </si>
  <si>
    <t>W30I212200023122</t>
  </si>
  <si>
    <t>30AAGCS9294M1ZS</t>
  </si>
  <si>
    <t>TATA SKY LTD.</t>
  </si>
  <si>
    <t>GA0000686193</t>
  </si>
  <si>
    <t>b21-22MQ208</t>
  </si>
  <si>
    <t>The Pirna Urban Cooperative Credit Society Ltd</t>
  </si>
  <si>
    <t>b21-22MQ210</t>
  </si>
  <si>
    <t>5107/21-22</t>
  </si>
  <si>
    <t>30AEGP8013C1Z8</t>
  </si>
  <si>
    <t>Shree Laxmi Lighting Hub</t>
  </si>
  <si>
    <t>SLH/308</t>
  </si>
  <si>
    <t>144/21-22</t>
  </si>
  <si>
    <t>VRL LOGISTICS LIMITED, VIJAYANAND TRAVELS, MARUTI PARCEL CARRIERS.</t>
  </si>
  <si>
    <t>24AABCV3609C1ZT</t>
  </si>
  <si>
    <t>Gomtesh Electronics</t>
  </si>
  <si>
    <t>GE/21-22/0734</t>
  </si>
  <si>
    <t>27AAMPJ1600P1ZJ</t>
  </si>
  <si>
    <t>Central Bank of India</t>
  </si>
  <si>
    <t>30AAACC2498P4ZD</t>
  </si>
  <si>
    <t>22301C0000113822</t>
  </si>
  <si>
    <t>Excellence Engg Enterprises</t>
  </si>
  <si>
    <t>NXTG/21-22/144</t>
  </si>
  <si>
    <t>30AAAFE4581G1ZV</t>
  </si>
  <si>
    <t>CJ Electronics</t>
  </si>
  <si>
    <t>b21-22MQ211</t>
  </si>
  <si>
    <t>b21-22MQ212</t>
  </si>
  <si>
    <t>b21-22MQ213</t>
  </si>
  <si>
    <t>b21-22MQ214</t>
  </si>
  <si>
    <t>b21-22MQ215</t>
  </si>
  <si>
    <t>b21-22MQ216</t>
  </si>
  <si>
    <t>30AACCD2090G1Z8</t>
  </si>
  <si>
    <t>30AACCD2090G1Z11</t>
  </si>
  <si>
    <t>30AADAT5849C1ZQ</t>
  </si>
  <si>
    <t>B2B142</t>
  </si>
  <si>
    <t>W30I212200026628</t>
  </si>
  <si>
    <t>W30I212200031354</t>
  </si>
  <si>
    <t>Business Nirvana Inc</t>
  </si>
  <si>
    <t>30ADPPK9842G3ZB</t>
  </si>
  <si>
    <t>IGN-2875</t>
  </si>
  <si>
    <t>Cigfil Retail Private Limited</t>
  </si>
  <si>
    <t>FAF07U2200083883</t>
  </si>
  <si>
    <t>27AAICC48636G1ZH</t>
  </si>
  <si>
    <t>174/21-22</t>
  </si>
  <si>
    <t>Shree Laxmi Electricals</t>
  </si>
  <si>
    <t>SLE/2575</t>
  </si>
  <si>
    <t>30ABDFS0605H1ZT</t>
  </si>
  <si>
    <t>182/21-22</t>
  </si>
  <si>
    <t>6446/21-22</t>
  </si>
  <si>
    <t>Flexaflex Hoses International</t>
  </si>
  <si>
    <t>G-21220937</t>
  </si>
  <si>
    <t>24AADFF7818C1ZQ</t>
  </si>
  <si>
    <t>b21-22MQ218</t>
  </si>
  <si>
    <t>b21-22MQ219</t>
  </si>
  <si>
    <t>RESIDEO INTERNATIONAL (INDIA) PRIVATE LIMITED</t>
  </si>
  <si>
    <t>29AAECK2440D1ZU</t>
  </si>
  <si>
    <t>I005GCI202100319</t>
  </si>
  <si>
    <t>76ID2100649707</t>
  </si>
  <si>
    <t>041D2100166063</t>
  </si>
  <si>
    <t>37AABCT1296R1ZM</t>
  </si>
  <si>
    <t>145/21-22</t>
  </si>
  <si>
    <t>Sanyo &amp; Sanyo</t>
  </si>
  <si>
    <t>46ID2100769852</t>
  </si>
  <si>
    <t>R P Tech India</t>
  </si>
  <si>
    <t>S3000012034</t>
  </si>
  <si>
    <t>30AAYFS1024J1Z6</t>
  </si>
  <si>
    <t>30AAACR2162H1ZX</t>
  </si>
  <si>
    <t>b21-22MQ220</t>
  </si>
  <si>
    <t>b21-22MQ221</t>
  </si>
  <si>
    <t>b21-22MQ222</t>
  </si>
  <si>
    <t>46ID2100769864</t>
  </si>
  <si>
    <t>TATA AIG GENERAL INSURANCE CO. LTD.</t>
  </si>
  <si>
    <t>27AABCT3518Q1ZW</t>
  </si>
  <si>
    <t>22301C0000134434</t>
  </si>
  <si>
    <t>S3000012095</t>
  </si>
  <si>
    <t>Repute Traders</t>
  </si>
  <si>
    <t>27AANPS7482F1Z2</t>
  </si>
  <si>
    <t>211/21-22</t>
  </si>
  <si>
    <t>Ramnet Solutions</t>
  </si>
  <si>
    <t>2021-2022/65</t>
  </si>
  <si>
    <t>30AHGPB611K1ZT</t>
  </si>
  <si>
    <t>I-C-1-21-432062</t>
  </si>
  <si>
    <t>b21-22MQ223</t>
  </si>
  <si>
    <t>b21-22MQ224</t>
  </si>
  <si>
    <t>46ID2100769896</t>
  </si>
  <si>
    <t>b21-22MQ225</t>
  </si>
  <si>
    <t>30ABFCS9103B1ZY</t>
  </si>
  <si>
    <t>I-C-1-21-432179</t>
  </si>
  <si>
    <t>I005GCI202100434</t>
  </si>
  <si>
    <t>29AAECK2440D1ZI</t>
  </si>
  <si>
    <t>SLH/620</t>
  </si>
  <si>
    <t>SSF ULTRA FACILITIES PRIVATE LIMITED</t>
  </si>
  <si>
    <t>225/21-22</t>
  </si>
  <si>
    <t>Silicon Computers</t>
  </si>
  <si>
    <t>PNJ212202541</t>
  </si>
  <si>
    <t>30AFNPN3468B1ZO</t>
  </si>
  <si>
    <t>PNJ212202602</t>
  </si>
  <si>
    <t>B&amp;B/21-22/236</t>
  </si>
  <si>
    <t>SLE/3456</t>
  </si>
  <si>
    <t>30AAUFB6451C1ZP</t>
  </si>
  <si>
    <t>b21-22MQ301</t>
  </si>
  <si>
    <t>30ANZPG9075F1ZN</t>
  </si>
  <si>
    <t>46ID2100769980</t>
  </si>
  <si>
    <t>46ID2100769981</t>
  </si>
  <si>
    <t>I-C-1-21-432365</t>
  </si>
  <si>
    <t>I00GCI202100463</t>
  </si>
  <si>
    <t>B&amp;B/21-22/241</t>
  </si>
  <si>
    <t>237/21-22</t>
  </si>
  <si>
    <t>B&amp;B/21-22/251</t>
  </si>
  <si>
    <t>247/21-22</t>
  </si>
  <si>
    <t>I005GCI202100474</t>
  </si>
  <si>
    <t>INDIAN RAILWAY CATERING AND TOURISM CORPORATION LTD</t>
  </si>
  <si>
    <t>07AAACI7074F1ZM</t>
  </si>
  <si>
    <t>B100002899226447</t>
  </si>
  <si>
    <t>07AAAGM0289C1ZL</t>
  </si>
  <si>
    <t>Ministry of Railways</t>
  </si>
  <si>
    <t>PS21242600200411</t>
  </si>
  <si>
    <t>W30I212200035798</t>
  </si>
  <si>
    <t>GO AIRLINES (INDIA) LIMITED</t>
  </si>
  <si>
    <t>30AACCG2599K1ZI</t>
  </si>
  <si>
    <t>3045976091R4FCQY</t>
  </si>
  <si>
    <t>3045976307OFL9KE</t>
  </si>
  <si>
    <t>252/21-22</t>
  </si>
  <si>
    <t>b21-22MQ302</t>
  </si>
  <si>
    <t>b21-22MQ303</t>
  </si>
  <si>
    <t>b21-22MQ304</t>
  </si>
  <si>
    <t>Prithvi IT Products</t>
  </si>
  <si>
    <t>PNJ/SEP21/239</t>
  </si>
  <si>
    <t>30AAECP3506H1ZX</t>
  </si>
  <si>
    <t>COUNTO AUTOMOBILES PVT. LTD.</t>
  </si>
  <si>
    <t>W6201G202119003</t>
  </si>
  <si>
    <t>PNJ212203027</t>
  </si>
  <si>
    <t>B&amp;B/21-22/261</t>
  </si>
  <si>
    <t>VM/8475/21-22</t>
  </si>
  <si>
    <t>260/21-22</t>
  </si>
  <si>
    <t>PNJ212203189</t>
  </si>
  <si>
    <t>NOVEMBER</t>
  </si>
  <si>
    <t>PNJ/OCT21/263</t>
  </si>
  <si>
    <t>b21-22MQ306</t>
  </si>
  <si>
    <t>b21-22MQ305</t>
  </si>
  <si>
    <t>KANAKIA HOTELS &amp; RESORTS PRIVATE LIM</t>
  </si>
  <si>
    <t>27AADCK0542R1Z7</t>
  </si>
  <si>
    <t>CLOUDTAIL INDIA PRIVATE LIMITED</t>
  </si>
  <si>
    <t>27AAQCS4259Q1ZA</t>
  </si>
  <si>
    <t>BOM5-6657543</t>
  </si>
  <si>
    <t>CLOUDTAIL INDIA PVT LTD</t>
  </si>
  <si>
    <t>29AAQCS4259Q1Z6</t>
  </si>
  <si>
    <t>BLR8-1444698</t>
  </si>
  <si>
    <t>BLR5-4161191</t>
  </si>
  <si>
    <t>SHREYASH RETAIL PRIVATE LIMITED</t>
  </si>
  <si>
    <t>29AAXCS0655F1ZU</t>
  </si>
  <si>
    <t>FAIBO82200049274</t>
  </si>
  <si>
    <t>W30I212200045813</t>
  </si>
  <si>
    <t>CONSULTING ROOMS PRIVATE LIMITED</t>
  </si>
  <si>
    <t>33AAGCC4236P1ZG</t>
  </si>
  <si>
    <t>FAC3R92200175084</t>
  </si>
  <si>
    <t>Sree Behariji Mills Private Limited</t>
  </si>
  <si>
    <t>27AAFCS2108F2ZN</t>
  </si>
  <si>
    <t>BOM7-820</t>
  </si>
  <si>
    <t>S3000012505</t>
  </si>
  <si>
    <t>278/21-22</t>
  </si>
  <si>
    <t>280/21-22</t>
  </si>
  <si>
    <t>MALABAR GOLD PRIVATE LIMITED</t>
  </si>
  <si>
    <t>27AADCM9043R1ZR</t>
  </si>
  <si>
    <t>ANDGS0004352</t>
  </si>
  <si>
    <t>BGWS-101229</t>
  </si>
  <si>
    <t>PRIME TECHNOLOGIES</t>
  </si>
  <si>
    <t>29AAEHB1316G1ZQ</t>
  </si>
  <si>
    <t>IN-22199</t>
  </si>
  <si>
    <t xml:space="preserve">  </t>
  </si>
  <si>
    <t>COLLECTIVE TRADE LINKS PVT.LTD</t>
  </si>
  <si>
    <t>I-C-1-21-432627</t>
  </si>
  <si>
    <t>b21-22MQ307</t>
  </si>
  <si>
    <t>b21-22MQ308</t>
  </si>
  <si>
    <t>22301C0000170283</t>
  </si>
  <si>
    <t>281/21-22</t>
  </si>
  <si>
    <t>291/21-22</t>
  </si>
  <si>
    <t>b21-22MQ309</t>
  </si>
  <si>
    <t>b21-22-MQ310</t>
  </si>
  <si>
    <t>XWAA-23618</t>
  </si>
  <si>
    <t>W30I212200056528</t>
  </si>
  <si>
    <t>CLOUDTAIL INDIA PVT. LTD.</t>
  </si>
  <si>
    <t>03AAQCS4259Q1ZK</t>
  </si>
  <si>
    <t>ZNCN-331918</t>
  </si>
  <si>
    <t>b21-22MQ313</t>
  </si>
  <si>
    <t>b21-22MQ314</t>
  </si>
  <si>
    <t>b21-22MQ312</t>
  </si>
  <si>
    <t>b21-22MQ311</t>
  </si>
  <si>
    <t>Sukherar</t>
  </si>
  <si>
    <t>Max International</t>
  </si>
  <si>
    <t>745/2021-2022</t>
  </si>
  <si>
    <t>27AFPPA1991L1Z1</t>
  </si>
  <si>
    <t>763/2021-2022</t>
  </si>
  <si>
    <t>PNJ212203899</t>
  </si>
  <si>
    <t>SLH/1058</t>
  </si>
  <si>
    <t>304/21-22</t>
  </si>
  <si>
    <t>VM/10395/21-22</t>
  </si>
  <si>
    <t>SLH/1070</t>
  </si>
  <si>
    <t>FANDEC21G18</t>
  </si>
  <si>
    <t>826/2021-2022</t>
  </si>
  <si>
    <t>860/2021-2022</t>
  </si>
  <si>
    <t>Snehanjali Electronics And Trading Private LTD</t>
  </si>
  <si>
    <t>KWB6-2343</t>
  </si>
  <si>
    <t>27AAVCS0117N1ZU</t>
  </si>
  <si>
    <t>ACCOR ADVANTAGE PLUS MARKETING (INDIA) PRIVATE LIMITED</t>
  </si>
  <si>
    <t>27AAGCA2430D1Z8</t>
  </si>
  <si>
    <t>MUM/IS/8/006</t>
  </si>
  <si>
    <t>b21-22MQ315</t>
  </si>
  <si>
    <t>b21-22MQ316</t>
  </si>
  <si>
    <t>314/21-22</t>
  </si>
  <si>
    <t>Wakefit Innovatons Pvt Ltd</t>
  </si>
  <si>
    <t>29AABCW7791A1Z3</t>
  </si>
  <si>
    <t>JIVO WELLNESS PRIVATE LIMITED</t>
  </si>
  <si>
    <t>07AACCJ4223F1ZY</t>
  </si>
  <si>
    <t>REMW-3145</t>
  </si>
  <si>
    <t>RELIANCE RETAIL LIMITED (FORMERLY RELIANCE FRESH LIMITED)</t>
  </si>
  <si>
    <t>29AABCR1718E1ZL</t>
  </si>
  <si>
    <t>RR22-IKA-0032163</t>
  </si>
  <si>
    <t>RR22-IKA-0032164</t>
  </si>
  <si>
    <t>W30I212200069645</t>
  </si>
  <si>
    <t>SBOB-212922</t>
  </si>
  <si>
    <t>PNJ212204379</t>
  </si>
  <si>
    <t>47ID2100792996</t>
  </si>
  <si>
    <t>24AABCT1296R1ZT</t>
  </si>
  <si>
    <t>914/2021-2022</t>
  </si>
  <si>
    <t>Netsol</t>
  </si>
  <si>
    <t>NSP/2122/1724</t>
  </si>
  <si>
    <t>30BBFPS7815A1Z1</t>
  </si>
  <si>
    <t>Navratan Electric Co.</t>
  </si>
  <si>
    <t>GST3210/21-22</t>
  </si>
  <si>
    <t>30ANAPS9614F1Z7</t>
  </si>
  <si>
    <t>GST3226/21-22</t>
  </si>
  <si>
    <t>330/21-22</t>
  </si>
  <si>
    <t>GST3309/21-22</t>
  </si>
  <si>
    <t>Aditya Peripherals Pvt Ltd</t>
  </si>
  <si>
    <t>APPL/12/1555</t>
  </si>
  <si>
    <t>27AAECA6973F1ZI</t>
  </si>
  <si>
    <t>46ID2100770273</t>
  </si>
  <si>
    <t>b21-22MQ318</t>
  </si>
  <si>
    <t>Gomtesh Electricals</t>
  </si>
  <si>
    <t>GE/21-22/1844</t>
  </si>
  <si>
    <t>17ID2120326933</t>
  </si>
  <si>
    <t>32AABCT1296R1ZW</t>
  </si>
  <si>
    <t>17ID2120326934</t>
  </si>
  <si>
    <t>NSP/2122/1819</t>
  </si>
  <si>
    <t>Hatley Technologies</t>
  </si>
  <si>
    <t>PNJ/21-22/208</t>
  </si>
  <si>
    <t>30AAFFH4689F1ZG</t>
  </si>
  <si>
    <t>NSP/2122/1827</t>
  </si>
  <si>
    <t>M/2122/3770</t>
  </si>
  <si>
    <t>DZYK-342</t>
  </si>
  <si>
    <t>Bharat Hardware</t>
  </si>
  <si>
    <t>30DPEPS8953G1ZM</t>
  </si>
  <si>
    <t>APPL/01/207</t>
  </si>
  <si>
    <t>POS2975/21-22</t>
  </si>
  <si>
    <t>Goodwill Tech</t>
  </si>
  <si>
    <t>YWBB-10410</t>
  </si>
  <si>
    <t>24ASQPT7631N1ZV</t>
  </si>
  <si>
    <t>Vailankanni Refrigeration &amp; Airconditioning</t>
  </si>
  <si>
    <t>b21-22MQ402</t>
  </si>
  <si>
    <t>360/21-22</t>
  </si>
  <si>
    <t>ETHERNETXPRESS INDIA PRIVATE LIMITED</t>
  </si>
  <si>
    <t>30AADCE0789L1ZL</t>
  </si>
  <si>
    <t>EXPL/B2122/7732</t>
  </si>
  <si>
    <t>PNJ/DEC21/57</t>
  </si>
  <si>
    <t>30AMUPA2301E1ZV</t>
  </si>
  <si>
    <t>SLE/5838</t>
  </si>
  <si>
    <t>b21-22MQ403</t>
  </si>
  <si>
    <t>PNJ/JAN22/208</t>
  </si>
  <si>
    <t>ANIL KUMAR MAHESHWARI &amp; ASSOCIATES</t>
  </si>
  <si>
    <t>22ABNFA9352R1ZR</t>
  </si>
  <si>
    <t>DDR/21-22/615</t>
  </si>
  <si>
    <t>371/21-22</t>
  </si>
  <si>
    <t>Mahalaxmi Temple</t>
  </si>
  <si>
    <t>b21-22MQ401</t>
  </si>
  <si>
    <t>Alegra Communications Pvt Ltd</t>
  </si>
  <si>
    <t>AJ157594</t>
  </si>
  <si>
    <t>30AANCA4942M1ZI</t>
  </si>
  <si>
    <t>381/21-22</t>
  </si>
  <si>
    <t>PNJ/JAN22/320</t>
  </si>
  <si>
    <t>b21-22MQ404</t>
  </si>
  <si>
    <t>b21-22MQ405</t>
  </si>
  <si>
    <t>Collective Trade Links PVT LTD</t>
  </si>
  <si>
    <t>1135/2021-2022</t>
  </si>
  <si>
    <t>Electronic Centre</t>
  </si>
  <si>
    <t>EC/21-22/2399</t>
  </si>
  <si>
    <t>30ARNPD8497N1Z5</t>
  </si>
  <si>
    <t>b21-22MQ406</t>
  </si>
  <si>
    <t>b21-22MQ407</t>
  </si>
  <si>
    <t>b21-22MQ408</t>
  </si>
  <si>
    <t>PNJ/FEB22/60</t>
  </si>
  <si>
    <t>W6201G202202489</t>
  </si>
  <si>
    <t>30AAHCS958M1ZU</t>
  </si>
  <si>
    <t>B&amp;B/21-22/411</t>
  </si>
  <si>
    <t>404/21-22</t>
  </si>
  <si>
    <t>Nkis Computers</t>
  </si>
  <si>
    <t>PNJ/21-22/3262</t>
  </si>
  <si>
    <t>30BRYPS2579G1Z6</t>
  </si>
  <si>
    <t>22301C0000222684</t>
  </si>
  <si>
    <t>Rita Mody Joshi</t>
  </si>
  <si>
    <t>b21-22MQ409</t>
  </si>
  <si>
    <t>30ABVPJ5888M1ZT</t>
  </si>
  <si>
    <t>SUN ORGANIC INDUSTRIES PRIVATE LIMITED</t>
  </si>
  <si>
    <t>29AABCS7215D1ZI</t>
  </si>
  <si>
    <t>BLR8-5083</t>
  </si>
  <si>
    <t>Dilsons Enterprises</t>
  </si>
  <si>
    <t>2021-22/1463</t>
  </si>
  <si>
    <t>30BFPPS8412H1ZA</t>
  </si>
  <si>
    <t>b21-22MQ410</t>
  </si>
  <si>
    <t>b21-22MQ411</t>
  </si>
  <si>
    <t>15132/21-22</t>
  </si>
  <si>
    <t>Avon Computers</t>
  </si>
  <si>
    <t>P/21-22/3897</t>
  </si>
  <si>
    <t>30AFHPP0448P1Z9</t>
  </si>
  <si>
    <t>PNJ/FEB22/204</t>
  </si>
  <si>
    <t>15245/21-22</t>
  </si>
  <si>
    <t>b21-22MQ412</t>
  </si>
  <si>
    <t>JASWANT HANDLOOM AND HANDICRAFTS</t>
  </si>
  <si>
    <t>IN-17796</t>
  </si>
  <si>
    <t>06ABHPN9995P1ZG</t>
  </si>
  <si>
    <t>APPARIO RETAIL PRIVATE LIMITED</t>
  </si>
  <si>
    <t>29AALCA0171E1ZV</t>
  </si>
  <si>
    <t>BLR7-5570586</t>
  </si>
  <si>
    <t>22301C0000254550</t>
  </si>
  <si>
    <t>b21-22MQ413</t>
  </si>
  <si>
    <t>445/21-22</t>
  </si>
  <si>
    <t>Collective Trade Links PVT LTd</t>
  </si>
  <si>
    <t>I-C-1-22-434902</t>
  </si>
  <si>
    <t>I-C-1-22-434981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</si>
</sst>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₹&quot;\ * #,##0.00_ ;_ &quot;₹&quot;\ * \-#,##0.00_ ;_ &quot;₹&quot;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Verdana"/>
      <family val="2"/>
    </font>
    <font>
      <sz val="8"/>
      <name val="Calibri"/>
      <family val="2"/>
      <scheme val="minor"/>
    </font>
    <font>
      <sz val="12"/>
      <color rgb="FF2121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07">
    <xf numFmtId="0" fontId="0" fillId="0" borderId="0" xfId="0"/>
    <xf numFmtId="0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14" fontId="4" fillId="5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1" workbookViewId="0">
      <selection activeCell="B48" sqref="B48"/>
    </sheetView>
  </sheetViews>
  <sheetFormatPr defaultRowHeight="14.4" x14ac:dyDescent="0.3"/>
  <cols>
    <col min="3" max="3" width="11.5546875" customWidth="1"/>
  </cols>
  <sheetData>
    <row r="1" spans="1:18" x14ac:dyDescent="0.3">
      <c r="A1" t="s">
        <v>11</v>
      </c>
    </row>
    <row r="3" spans="1:18" x14ac:dyDescent="0.3">
      <c r="B3" t="s">
        <v>12</v>
      </c>
    </row>
    <row r="5" spans="1:18" x14ac:dyDescent="0.3">
      <c r="B5" t="s">
        <v>10</v>
      </c>
      <c r="C5" t="s">
        <v>8</v>
      </c>
      <c r="D5" s="1">
        <v>646872</v>
      </c>
      <c r="E5" s="1">
        <v>635656</v>
      </c>
      <c r="F5" s="1">
        <v>635655</v>
      </c>
      <c r="G5" s="2">
        <v>632215</v>
      </c>
      <c r="H5" s="2">
        <v>616026</v>
      </c>
      <c r="I5" s="2">
        <v>630059</v>
      </c>
      <c r="J5" s="2">
        <v>644940</v>
      </c>
      <c r="K5" s="2">
        <v>616039</v>
      </c>
      <c r="L5" s="3">
        <v>615698</v>
      </c>
      <c r="M5" s="2">
        <v>663091</v>
      </c>
      <c r="N5" s="2">
        <v>663092</v>
      </c>
      <c r="O5" s="2">
        <v>663093</v>
      </c>
      <c r="P5" s="2">
        <v>663094</v>
      </c>
      <c r="Q5" s="2">
        <v>660609</v>
      </c>
      <c r="R5" s="2">
        <v>660608</v>
      </c>
    </row>
    <row r="6" spans="1:18" hidden="1" x14ac:dyDescent="0.3">
      <c r="A6" t="s">
        <v>13</v>
      </c>
      <c r="C6" t="s">
        <v>6</v>
      </c>
    </row>
    <row r="7" spans="1:18" hidden="1" x14ac:dyDescent="0.3">
      <c r="C7" t="s">
        <v>7</v>
      </c>
    </row>
    <row r="8" spans="1:18" hidden="1" x14ac:dyDescent="0.3">
      <c r="C8" t="s">
        <v>5</v>
      </c>
    </row>
    <row r="9" spans="1:18" hidden="1" x14ac:dyDescent="0.3">
      <c r="B9" s="4"/>
      <c r="C9" t="s">
        <v>9</v>
      </c>
    </row>
    <row r="10" spans="1:18" hidden="1" x14ac:dyDescent="0.3">
      <c r="C10" t="s">
        <v>5</v>
      </c>
    </row>
    <row r="11" spans="1:18" hidden="1" x14ac:dyDescent="0.3"/>
    <row r="12" spans="1:18" hidden="1" x14ac:dyDescent="0.3">
      <c r="A12" t="s">
        <v>14</v>
      </c>
      <c r="C12" t="s">
        <v>6</v>
      </c>
    </row>
    <row r="13" spans="1:18" hidden="1" x14ac:dyDescent="0.3">
      <c r="C13" t="s">
        <v>7</v>
      </c>
    </row>
    <row r="14" spans="1:18" hidden="1" x14ac:dyDescent="0.3">
      <c r="C14" t="s">
        <v>5</v>
      </c>
    </row>
    <row r="15" spans="1:18" hidden="1" x14ac:dyDescent="0.3">
      <c r="C15" t="s">
        <v>9</v>
      </c>
    </row>
    <row r="16" spans="1:18" hidden="1" x14ac:dyDescent="0.3">
      <c r="C16" t="s">
        <v>5</v>
      </c>
    </row>
    <row r="17" spans="1:18" hidden="1" x14ac:dyDescent="0.3">
      <c r="C17" t="s">
        <v>7</v>
      </c>
    </row>
    <row r="18" spans="1:18" hidden="1" x14ac:dyDescent="0.3"/>
    <row r="19" spans="1:18" hidden="1" x14ac:dyDescent="0.3">
      <c r="A19" t="s">
        <v>15</v>
      </c>
      <c r="C19" t="s">
        <v>6</v>
      </c>
    </row>
    <row r="20" spans="1:18" hidden="1" x14ac:dyDescent="0.3">
      <c r="C20" t="s">
        <v>7</v>
      </c>
    </row>
    <row r="21" spans="1:18" hidden="1" x14ac:dyDescent="0.3">
      <c r="C21" t="s">
        <v>5</v>
      </c>
    </row>
    <row r="22" spans="1:18" hidden="1" x14ac:dyDescent="0.3">
      <c r="C22" t="s">
        <v>9</v>
      </c>
    </row>
    <row r="23" spans="1:18" hidden="1" x14ac:dyDescent="0.3">
      <c r="C23" t="s">
        <v>5</v>
      </c>
    </row>
    <row r="24" spans="1:18" hidden="1" x14ac:dyDescent="0.3">
      <c r="C24" t="s">
        <v>7</v>
      </c>
    </row>
    <row r="26" spans="1:18" x14ac:dyDescent="0.3">
      <c r="A26" t="s">
        <v>16</v>
      </c>
      <c r="C26" t="s">
        <v>6</v>
      </c>
      <c r="E26">
        <f>5+5</f>
        <v>10</v>
      </c>
      <c r="H26">
        <v>20</v>
      </c>
      <c r="L26">
        <v>5</v>
      </c>
    </row>
    <row r="27" spans="1:18" x14ac:dyDescent="0.3">
      <c r="C27" t="s">
        <v>7</v>
      </c>
      <c r="E27">
        <v>2818</v>
      </c>
      <c r="H27">
        <v>5614.2</v>
      </c>
      <c r="L27">
        <v>4831.2</v>
      </c>
    </row>
    <row r="28" spans="1:18" x14ac:dyDescent="0.3">
      <c r="C28" t="s">
        <v>5</v>
      </c>
      <c r="D28">
        <f t="shared" ref="D28:G28" si="0">D26*D27</f>
        <v>0</v>
      </c>
      <c r="E28">
        <f t="shared" si="0"/>
        <v>28180</v>
      </c>
      <c r="F28">
        <f t="shared" si="0"/>
        <v>0</v>
      </c>
      <c r="G28">
        <f t="shared" si="0"/>
        <v>0</v>
      </c>
      <c r="H28">
        <f>H26*H27</f>
        <v>112284</v>
      </c>
      <c r="I28">
        <f t="shared" ref="I28:R28" si="1">I26*I27</f>
        <v>0</v>
      </c>
      <c r="J28">
        <f t="shared" si="1"/>
        <v>0</v>
      </c>
      <c r="K28">
        <f t="shared" si="1"/>
        <v>0</v>
      </c>
      <c r="L28">
        <f t="shared" si="1"/>
        <v>24156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 x14ac:dyDescent="0.3">
      <c r="C29" t="s">
        <v>9</v>
      </c>
      <c r="D29">
        <f t="shared" ref="D29:G29" si="2">D28*18%</f>
        <v>0</v>
      </c>
      <c r="E29">
        <f t="shared" si="2"/>
        <v>5072.3999999999996</v>
      </c>
      <c r="F29">
        <f t="shared" si="2"/>
        <v>0</v>
      </c>
      <c r="G29">
        <f t="shared" si="2"/>
        <v>0</v>
      </c>
      <c r="H29">
        <f>H28*18%</f>
        <v>20211.12</v>
      </c>
      <c r="I29">
        <f t="shared" ref="I29:R29" si="3">I28*18%</f>
        <v>0</v>
      </c>
      <c r="J29">
        <f t="shared" si="3"/>
        <v>0</v>
      </c>
      <c r="K29">
        <f t="shared" si="3"/>
        <v>0</v>
      </c>
      <c r="L29">
        <f t="shared" si="3"/>
        <v>4348.08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</row>
    <row r="30" spans="1:18" x14ac:dyDescent="0.3">
      <c r="C30" t="s">
        <v>5</v>
      </c>
      <c r="D30">
        <f t="shared" ref="D30:G30" si="4">D28+D29</f>
        <v>0</v>
      </c>
      <c r="E30">
        <f t="shared" si="4"/>
        <v>33252.400000000001</v>
      </c>
      <c r="F30">
        <f t="shared" si="4"/>
        <v>0</v>
      </c>
      <c r="G30">
        <f t="shared" si="4"/>
        <v>0</v>
      </c>
      <c r="H30">
        <f>H28+H29</f>
        <v>132495.12</v>
      </c>
      <c r="I30">
        <f t="shared" ref="I30:R30" si="5">I28+I29</f>
        <v>0</v>
      </c>
      <c r="J30">
        <f t="shared" si="5"/>
        <v>0</v>
      </c>
      <c r="K30">
        <f t="shared" si="5"/>
        <v>0</v>
      </c>
      <c r="L30">
        <f t="shared" si="5"/>
        <v>28504.080000000002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</row>
    <row r="33" spans="1:18" x14ac:dyDescent="0.3">
      <c r="A33" t="s">
        <v>17</v>
      </c>
      <c r="C33" t="s">
        <v>6</v>
      </c>
      <c r="H33">
        <v>11</v>
      </c>
      <c r="I33">
        <v>10</v>
      </c>
      <c r="K33">
        <v>2</v>
      </c>
      <c r="L33">
        <v>10</v>
      </c>
      <c r="O33">
        <v>5</v>
      </c>
      <c r="P33">
        <v>2</v>
      </c>
    </row>
    <row r="34" spans="1:18" x14ac:dyDescent="0.3">
      <c r="C34" t="s">
        <v>7</v>
      </c>
      <c r="H34">
        <v>5614</v>
      </c>
      <c r="I34">
        <v>4048</v>
      </c>
      <c r="K34">
        <v>6521</v>
      </c>
      <c r="L34">
        <v>4831</v>
      </c>
      <c r="O34">
        <v>6615</v>
      </c>
      <c r="P34">
        <v>10602</v>
      </c>
    </row>
    <row r="35" spans="1:18" x14ac:dyDescent="0.3">
      <c r="C35" t="s">
        <v>5</v>
      </c>
      <c r="E35">
        <f>E33*E34</f>
        <v>0</v>
      </c>
      <c r="F35">
        <f t="shared" ref="F35:R35" si="6">F33*F34</f>
        <v>0</v>
      </c>
      <c r="G35">
        <f t="shared" si="6"/>
        <v>0</v>
      </c>
      <c r="H35">
        <f t="shared" si="6"/>
        <v>61754</v>
      </c>
      <c r="I35">
        <f t="shared" si="6"/>
        <v>40480</v>
      </c>
      <c r="J35">
        <f t="shared" si="6"/>
        <v>0</v>
      </c>
      <c r="K35">
        <f t="shared" si="6"/>
        <v>13042</v>
      </c>
      <c r="L35">
        <f t="shared" si="6"/>
        <v>48310</v>
      </c>
      <c r="M35">
        <f t="shared" si="6"/>
        <v>0</v>
      </c>
      <c r="N35">
        <f t="shared" si="6"/>
        <v>0</v>
      </c>
      <c r="O35">
        <f t="shared" si="6"/>
        <v>33075</v>
      </c>
      <c r="P35">
        <f t="shared" si="6"/>
        <v>21204</v>
      </c>
      <c r="Q35">
        <f t="shared" si="6"/>
        <v>0</v>
      </c>
      <c r="R35">
        <f t="shared" si="6"/>
        <v>0</v>
      </c>
    </row>
    <row r="36" spans="1:18" x14ac:dyDescent="0.3">
      <c r="C36" t="s">
        <v>9</v>
      </c>
      <c r="E36">
        <f>E35*18%</f>
        <v>0</v>
      </c>
      <c r="F36">
        <f t="shared" ref="F36:R36" si="7">F35*18%</f>
        <v>0</v>
      </c>
      <c r="G36">
        <f t="shared" si="7"/>
        <v>0</v>
      </c>
      <c r="H36">
        <f t="shared" si="7"/>
        <v>11115.72</v>
      </c>
      <c r="I36">
        <f t="shared" si="7"/>
        <v>7286.4</v>
      </c>
      <c r="J36">
        <f t="shared" si="7"/>
        <v>0</v>
      </c>
      <c r="K36">
        <f t="shared" si="7"/>
        <v>2347.56</v>
      </c>
      <c r="L36">
        <f t="shared" si="7"/>
        <v>8695.7999999999993</v>
      </c>
      <c r="M36">
        <f t="shared" si="7"/>
        <v>0</v>
      </c>
      <c r="N36">
        <f t="shared" si="7"/>
        <v>0</v>
      </c>
      <c r="O36">
        <f t="shared" si="7"/>
        <v>5953.5</v>
      </c>
      <c r="P36">
        <f t="shared" si="7"/>
        <v>3816.72</v>
      </c>
      <c r="Q36">
        <f t="shared" si="7"/>
        <v>0</v>
      </c>
      <c r="R36">
        <f t="shared" si="7"/>
        <v>0</v>
      </c>
    </row>
    <row r="37" spans="1:18" x14ac:dyDescent="0.3">
      <c r="C37" t="s">
        <v>5</v>
      </c>
      <c r="E37">
        <f>E35+E36</f>
        <v>0</v>
      </c>
      <c r="F37">
        <f t="shared" ref="F37:R37" si="8">F35+F36</f>
        <v>0</v>
      </c>
      <c r="G37">
        <f t="shared" si="8"/>
        <v>0</v>
      </c>
      <c r="H37">
        <f t="shared" si="8"/>
        <v>72869.72</v>
      </c>
      <c r="I37">
        <f t="shared" si="8"/>
        <v>47766.400000000001</v>
      </c>
      <c r="J37">
        <f t="shared" si="8"/>
        <v>0</v>
      </c>
      <c r="K37">
        <f t="shared" si="8"/>
        <v>15389.56</v>
      </c>
      <c r="L37">
        <f t="shared" si="8"/>
        <v>57005.8</v>
      </c>
      <c r="M37">
        <f t="shared" si="8"/>
        <v>0</v>
      </c>
      <c r="N37">
        <f t="shared" si="8"/>
        <v>0</v>
      </c>
      <c r="O37">
        <f t="shared" si="8"/>
        <v>39028.5</v>
      </c>
      <c r="P37">
        <f t="shared" si="8"/>
        <v>25020.720000000001</v>
      </c>
      <c r="Q37">
        <f t="shared" si="8"/>
        <v>0</v>
      </c>
      <c r="R37">
        <f t="shared" si="8"/>
        <v>0</v>
      </c>
    </row>
    <row r="40" spans="1:18" x14ac:dyDescent="0.3">
      <c r="A40" t="s">
        <v>18</v>
      </c>
      <c r="C40" t="s">
        <v>6</v>
      </c>
      <c r="D40">
        <v>10</v>
      </c>
      <c r="E40">
        <v>5</v>
      </c>
      <c r="F40">
        <f>20+10</f>
        <v>30</v>
      </c>
      <c r="H40">
        <f>10+20</f>
        <v>30</v>
      </c>
      <c r="I40">
        <v>20</v>
      </c>
      <c r="K40">
        <f>9+6</f>
        <v>15</v>
      </c>
      <c r="N40">
        <v>10</v>
      </c>
      <c r="P40">
        <v>9</v>
      </c>
    </row>
    <row r="41" spans="1:18" x14ac:dyDescent="0.3">
      <c r="C41" t="s">
        <v>7</v>
      </c>
      <c r="D41">
        <v>3555</v>
      </c>
      <c r="E41">
        <v>2818</v>
      </c>
      <c r="F41">
        <v>4726</v>
      </c>
      <c r="H41">
        <v>5614</v>
      </c>
      <c r="I41">
        <v>4048</v>
      </c>
      <c r="K41">
        <v>6521</v>
      </c>
      <c r="N41">
        <v>5130</v>
      </c>
      <c r="P41">
        <v>10602</v>
      </c>
    </row>
    <row r="42" spans="1:18" x14ac:dyDescent="0.3">
      <c r="C42" t="s">
        <v>5</v>
      </c>
      <c r="D42">
        <f t="shared" ref="D42:G42" si="9">D40*D41</f>
        <v>35550</v>
      </c>
      <c r="E42">
        <f t="shared" si="9"/>
        <v>14090</v>
      </c>
      <c r="F42">
        <f t="shared" si="9"/>
        <v>141780</v>
      </c>
      <c r="G42">
        <f t="shared" si="9"/>
        <v>0</v>
      </c>
      <c r="H42">
        <f>H40*H41</f>
        <v>168420</v>
      </c>
      <c r="I42">
        <f t="shared" ref="I42:R42" si="10">I40*I41</f>
        <v>80960</v>
      </c>
      <c r="J42">
        <f t="shared" si="10"/>
        <v>0</v>
      </c>
      <c r="K42">
        <f t="shared" si="10"/>
        <v>97815</v>
      </c>
      <c r="L42">
        <f t="shared" si="10"/>
        <v>0</v>
      </c>
      <c r="M42">
        <f t="shared" si="10"/>
        <v>0</v>
      </c>
      <c r="N42">
        <f t="shared" si="10"/>
        <v>51300</v>
      </c>
      <c r="O42">
        <f t="shared" si="10"/>
        <v>0</v>
      </c>
      <c r="P42">
        <f t="shared" si="10"/>
        <v>95418</v>
      </c>
      <c r="Q42">
        <f t="shared" si="10"/>
        <v>0</v>
      </c>
      <c r="R42">
        <f t="shared" si="10"/>
        <v>0</v>
      </c>
    </row>
    <row r="43" spans="1:18" x14ac:dyDescent="0.3">
      <c r="C43" t="s">
        <v>9</v>
      </c>
      <c r="D43">
        <f t="shared" ref="D43:G43" si="11">D42*18%</f>
        <v>6399</v>
      </c>
      <c r="E43">
        <f t="shared" si="11"/>
        <v>2536.1999999999998</v>
      </c>
      <c r="F43">
        <f t="shared" si="11"/>
        <v>25520.399999999998</v>
      </c>
      <c r="G43">
        <f t="shared" si="11"/>
        <v>0</v>
      </c>
      <c r="H43">
        <f>H42*18%</f>
        <v>30315.599999999999</v>
      </c>
      <c r="I43">
        <f t="shared" ref="I43:R43" si="12">I42*18%</f>
        <v>14572.8</v>
      </c>
      <c r="J43">
        <f t="shared" si="12"/>
        <v>0</v>
      </c>
      <c r="K43">
        <f t="shared" si="12"/>
        <v>17606.7</v>
      </c>
      <c r="L43">
        <f t="shared" si="12"/>
        <v>0</v>
      </c>
      <c r="M43">
        <f t="shared" si="12"/>
        <v>0</v>
      </c>
      <c r="N43">
        <f t="shared" si="12"/>
        <v>9234</v>
      </c>
      <c r="O43">
        <f t="shared" si="12"/>
        <v>0</v>
      </c>
      <c r="P43">
        <f t="shared" si="12"/>
        <v>17175.239999999998</v>
      </c>
      <c r="Q43">
        <f t="shared" si="12"/>
        <v>0</v>
      </c>
      <c r="R43">
        <f t="shared" si="12"/>
        <v>0</v>
      </c>
    </row>
    <row r="44" spans="1:18" x14ac:dyDescent="0.3">
      <c r="C44" t="s">
        <v>5</v>
      </c>
      <c r="D44">
        <f t="shared" ref="D44:G44" si="13">D42+D43</f>
        <v>41949</v>
      </c>
      <c r="E44">
        <f t="shared" si="13"/>
        <v>16626.2</v>
      </c>
      <c r="F44">
        <f t="shared" si="13"/>
        <v>167300.4</v>
      </c>
      <c r="G44">
        <f t="shared" si="13"/>
        <v>0</v>
      </c>
      <c r="H44">
        <f>H42+H43</f>
        <v>198735.6</v>
      </c>
      <c r="I44">
        <f t="shared" ref="I44:R44" si="14">I42+I43</f>
        <v>95532.800000000003</v>
      </c>
      <c r="J44">
        <f t="shared" si="14"/>
        <v>0</v>
      </c>
      <c r="K44">
        <f t="shared" si="14"/>
        <v>115421.7</v>
      </c>
      <c r="L44">
        <f t="shared" si="14"/>
        <v>0</v>
      </c>
      <c r="M44">
        <f t="shared" si="14"/>
        <v>0</v>
      </c>
      <c r="N44">
        <f t="shared" si="14"/>
        <v>60534</v>
      </c>
      <c r="O44">
        <f t="shared" si="14"/>
        <v>0</v>
      </c>
      <c r="P44">
        <f t="shared" si="14"/>
        <v>112593.23999999999</v>
      </c>
      <c r="Q44">
        <f t="shared" si="14"/>
        <v>0</v>
      </c>
      <c r="R44">
        <f t="shared" si="14"/>
        <v>0</v>
      </c>
    </row>
    <row r="48" spans="1:18" x14ac:dyDescent="0.3">
      <c r="C48" t="s">
        <v>19</v>
      </c>
      <c r="D48">
        <f>D40+D33+D26</f>
        <v>10</v>
      </c>
      <c r="E48">
        <f t="shared" ref="E48:R48" si="15">E40+E33+E26</f>
        <v>15</v>
      </c>
      <c r="F48">
        <f t="shared" si="15"/>
        <v>30</v>
      </c>
      <c r="G48">
        <f t="shared" si="15"/>
        <v>0</v>
      </c>
      <c r="H48">
        <f t="shared" si="15"/>
        <v>61</v>
      </c>
      <c r="I48" t="s">
        <v>22</v>
      </c>
      <c r="J48">
        <f t="shared" si="15"/>
        <v>0</v>
      </c>
      <c r="K48">
        <f t="shared" si="15"/>
        <v>17</v>
      </c>
      <c r="L48">
        <f t="shared" si="15"/>
        <v>15</v>
      </c>
      <c r="M48">
        <f t="shared" si="15"/>
        <v>0</v>
      </c>
      <c r="N48">
        <f t="shared" si="15"/>
        <v>10</v>
      </c>
      <c r="O48">
        <f t="shared" si="15"/>
        <v>5</v>
      </c>
      <c r="P48">
        <f t="shared" si="15"/>
        <v>11</v>
      </c>
      <c r="Q48">
        <f t="shared" si="15"/>
        <v>0</v>
      </c>
      <c r="R48">
        <f t="shared" si="15"/>
        <v>0</v>
      </c>
    </row>
    <row r="49" spans="3:18" x14ac:dyDescent="0.3">
      <c r="C49" t="s">
        <v>20</v>
      </c>
      <c r="D49">
        <f>D28+D35+D42</f>
        <v>35550</v>
      </c>
      <c r="E49">
        <f t="shared" ref="E49:R49" si="16">E28+E35+E42</f>
        <v>42270</v>
      </c>
      <c r="F49">
        <f t="shared" si="16"/>
        <v>141780</v>
      </c>
      <c r="G49">
        <f t="shared" si="16"/>
        <v>0</v>
      </c>
      <c r="H49">
        <f t="shared" si="16"/>
        <v>342458</v>
      </c>
      <c r="I49">
        <f t="shared" si="16"/>
        <v>121440</v>
      </c>
      <c r="J49">
        <f t="shared" si="16"/>
        <v>0</v>
      </c>
      <c r="K49">
        <f t="shared" si="16"/>
        <v>110857</v>
      </c>
      <c r="L49">
        <f t="shared" si="16"/>
        <v>72466</v>
      </c>
      <c r="M49">
        <f t="shared" si="16"/>
        <v>0</v>
      </c>
      <c r="N49">
        <f t="shared" si="16"/>
        <v>51300</v>
      </c>
      <c r="O49">
        <f t="shared" si="16"/>
        <v>33075</v>
      </c>
      <c r="P49">
        <f t="shared" si="16"/>
        <v>116622</v>
      </c>
      <c r="Q49">
        <f t="shared" si="16"/>
        <v>0</v>
      </c>
      <c r="R49">
        <f t="shared" si="16"/>
        <v>0</v>
      </c>
    </row>
    <row r="50" spans="3:18" x14ac:dyDescent="0.3">
      <c r="C50" t="s">
        <v>9</v>
      </c>
      <c r="D50">
        <f>D29+D36+D43</f>
        <v>6399</v>
      </c>
      <c r="E50">
        <f t="shared" ref="E50:R50" si="17">E29+E36+E43</f>
        <v>7608.5999999999995</v>
      </c>
      <c r="F50">
        <f t="shared" si="17"/>
        <v>25520.399999999998</v>
      </c>
      <c r="G50">
        <f t="shared" si="17"/>
        <v>0</v>
      </c>
      <c r="H50">
        <f t="shared" si="17"/>
        <v>61642.439999999995</v>
      </c>
      <c r="I50">
        <f t="shared" si="17"/>
        <v>21859.199999999997</v>
      </c>
      <c r="J50">
        <f t="shared" si="17"/>
        <v>0</v>
      </c>
      <c r="K50">
        <f t="shared" si="17"/>
        <v>19954.260000000002</v>
      </c>
      <c r="L50">
        <f t="shared" si="17"/>
        <v>13043.88</v>
      </c>
      <c r="M50">
        <f t="shared" si="17"/>
        <v>0</v>
      </c>
      <c r="N50">
        <f t="shared" si="17"/>
        <v>9234</v>
      </c>
      <c r="O50">
        <f t="shared" si="17"/>
        <v>5953.5</v>
      </c>
      <c r="P50">
        <f t="shared" si="17"/>
        <v>20991.96</v>
      </c>
      <c r="Q50">
        <f t="shared" si="17"/>
        <v>0</v>
      </c>
      <c r="R50">
        <f t="shared" si="17"/>
        <v>0</v>
      </c>
    </row>
    <row r="51" spans="3:18" x14ac:dyDescent="0.3">
      <c r="C51" t="s">
        <v>21</v>
      </c>
      <c r="D51">
        <f>D30+D37+D44</f>
        <v>41949</v>
      </c>
      <c r="E51">
        <f t="shared" ref="E51:R51" si="18">E30+E37+E44</f>
        <v>49878.600000000006</v>
      </c>
      <c r="F51">
        <f t="shared" si="18"/>
        <v>167300.4</v>
      </c>
      <c r="G51">
        <f t="shared" si="18"/>
        <v>0</v>
      </c>
      <c r="H51">
        <f t="shared" si="18"/>
        <v>404100.44</v>
      </c>
      <c r="I51">
        <f t="shared" si="18"/>
        <v>143299.20000000001</v>
      </c>
      <c r="J51">
        <f t="shared" si="18"/>
        <v>0</v>
      </c>
      <c r="K51">
        <f t="shared" si="18"/>
        <v>130811.26</v>
      </c>
      <c r="L51">
        <f t="shared" si="18"/>
        <v>85509.88</v>
      </c>
      <c r="M51">
        <f t="shared" si="18"/>
        <v>0</v>
      </c>
      <c r="N51">
        <f t="shared" si="18"/>
        <v>60534</v>
      </c>
      <c r="O51">
        <f t="shared" si="18"/>
        <v>39028.5</v>
      </c>
      <c r="P51">
        <f t="shared" si="18"/>
        <v>137613.96</v>
      </c>
      <c r="Q51">
        <f t="shared" si="18"/>
        <v>0</v>
      </c>
      <c r="R51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workbookViewId="0">
      <selection sqref="A1:XFD1048576"/>
    </sheetView>
  </sheetViews>
  <sheetFormatPr defaultColWidth="9.109375" defaultRowHeight="14.4" x14ac:dyDescent="0.3"/>
  <cols>
    <col min="1" max="1" width="17.109375" style="5" customWidth="1"/>
    <col min="2" max="2" width="39.6640625" style="5" customWidth="1"/>
    <col min="3" max="3" width="19.88671875" style="5" customWidth="1"/>
    <col min="4" max="4" width="14.88671875" style="5" bestFit="1" customWidth="1"/>
    <col min="5" max="5" width="18" style="5" customWidth="1"/>
    <col min="6" max="6" width="11.5546875" style="5" customWidth="1"/>
    <col min="7" max="7" width="13.33203125" style="5" customWidth="1"/>
    <col min="8" max="8" width="26.33203125" style="5" customWidth="1"/>
    <col min="9" max="9" width="9.109375" style="5"/>
    <col min="10" max="10" width="24.5546875" style="5" customWidth="1"/>
    <col min="11" max="16384" width="9.109375" style="5"/>
  </cols>
  <sheetData>
    <row r="2" spans="1:10" ht="21" x14ac:dyDescent="0.4">
      <c r="A2" s="92" t="s">
        <v>24</v>
      </c>
      <c r="B2" s="93"/>
      <c r="C2" s="93"/>
      <c r="D2" s="93"/>
      <c r="E2" s="93"/>
      <c r="F2" s="93"/>
      <c r="G2" s="93"/>
      <c r="H2" s="93"/>
      <c r="I2" s="93"/>
      <c r="J2" s="94"/>
    </row>
    <row r="3" spans="1:10" ht="21" x14ac:dyDescent="0.4">
      <c r="A3" s="86" t="s">
        <v>37</v>
      </c>
      <c r="B3" s="87"/>
      <c r="C3" s="87"/>
      <c r="D3" s="87"/>
      <c r="E3" s="87"/>
      <c r="F3" s="87"/>
      <c r="G3" s="87"/>
      <c r="H3" s="88"/>
      <c r="I3" s="7"/>
      <c r="J3" s="7"/>
    </row>
    <row r="4" spans="1:10" s="23" customFormat="1" ht="15.6" x14ac:dyDescent="0.3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24"/>
      <c r="J4" s="24"/>
    </row>
    <row r="5" spans="1:10" s="23" customFormat="1" ht="15.6" x14ac:dyDescent="0.3">
      <c r="A5" s="21">
        <v>44287</v>
      </c>
      <c r="B5" s="22" t="s">
        <v>43</v>
      </c>
      <c r="C5" s="22" t="s">
        <v>44</v>
      </c>
      <c r="D5" s="22">
        <v>54707</v>
      </c>
      <c r="E5" s="22"/>
      <c r="F5" s="22">
        <v>4923.63</v>
      </c>
      <c r="G5" s="22">
        <v>4923.63</v>
      </c>
      <c r="H5" s="14">
        <f>D5+E5+F5+G5</f>
        <v>64554.259999999995</v>
      </c>
      <c r="I5" s="24"/>
      <c r="J5" s="24"/>
    </row>
    <row r="6" spans="1:10" s="23" customFormat="1" ht="15.6" x14ac:dyDescent="0.3">
      <c r="A6" s="21">
        <v>44268</v>
      </c>
      <c r="B6" s="22" t="s">
        <v>58</v>
      </c>
      <c r="C6" s="12" t="s">
        <v>59</v>
      </c>
      <c r="D6" s="22">
        <v>37500</v>
      </c>
      <c r="E6" s="22">
        <v>6750</v>
      </c>
      <c r="F6" s="22"/>
      <c r="G6" s="22"/>
      <c r="H6" s="14">
        <f t="shared" ref="H6:H12" si="0">D6+E6+F6+G6</f>
        <v>44250</v>
      </c>
      <c r="I6" s="24"/>
      <c r="J6" s="24"/>
    </row>
    <row r="7" spans="1:10" s="35" customFormat="1" ht="15.6" x14ac:dyDescent="0.3">
      <c r="A7" s="31">
        <v>44232</v>
      </c>
      <c r="B7" s="32" t="s">
        <v>60</v>
      </c>
      <c r="C7" s="33" t="s">
        <v>61</v>
      </c>
      <c r="D7" s="32">
        <v>697880</v>
      </c>
      <c r="E7" s="32"/>
      <c r="F7" s="32">
        <v>62809</v>
      </c>
      <c r="G7" s="32">
        <v>62809</v>
      </c>
      <c r="H7" s="32">
        <f>D7+E7+F7+G7</f>
        <v>823498</v>
      </c>
      <c r="I7" s="34"/>
      <c r="J7" s="34"/>
    </row>
    <row r="8" spans="1:10" s="37" customFormat="1" ht="15.6" x14ac:dyDescent="0.3">
      <c r="A8" s="28">
        <v>44286</v>
      </c>
      <c r="B8" s="14" t="s">
        <v>43</v>
      </c>
      <c r="C8" s="15" t="s">
        <v>71</v>
      </c>
      <c r="D8" s="14">
        <v>909850</v>
      </c>
      <c r="E8" s="14"/>
      <c r="F8" s="14">
        <v>81886.5</v>
      </c>
      <c r="G8" s="14">
        <v>81886.5</v>
      </c>
      <c r="H8" s="14">
        <f>D8+E8+F8+G8</f>
        <v>1073623</v>
      </c>
      <c r="I8" s="36"/>
      <c r="J8" s="36"/>
    </row>
    <row r="9" spans="1:10" s="23" customFormat="1" ht="15.6" x14ac:dyDescent="0.3">
      <c r="A9" s="21">
        <v>44294</v>
      </c>
      <c r="B9" s="22" t="s">
        <v>43</v>
      </c>
      <c r="C9" s="22" t="s">
        <v>62</v>
      </c>
      <c r="D9" s="22">
        <v>940450</v>
      </c>
      <c r="E9" s="22"/>
      <c r="F9" s="22">
        <v>84640.5</v>
      </c>
      <c r="G9" s="22">
        <v>84640.5</v>
      </c>
      <c r="H9" s="14">
        <f t="shared" si="0"/>
        <v>1109731</v>
      </c>
      <c r="I9" s="24"/>
      <c r="J9" s="24"/>
    </row>
    <row r="10" spans="1:10" s="23" customFormat="1" ht="15.6" x14ac:dyDescent="0.3">
      <c r="A10" s="21">
        <v>44294</v>
      </c>
      <c r="B10" s="22" t="s">
        <v>43</v>
      </c>
      <c r="C10" s="22" t="s">
        <v>63</v>
      </c>
      <c r="D10" s="22">
        <v>104683</v>
      </c>
      <c r="E10" s="22"/>
      <c r="F10" s="22">
        <v>9421.4699999999993</v>
      </c>
      <c r="G10" s="22">
        <v>9421.4699999999993</v>
      </c>
      <c r="H10" s="14">
        <f t="shared" si="0"/>
        <v>123525.94</v>
      </c>
      <c r="I10" s="24"/>
      <c r="J10" s="24"/>
    </row>
    <row r="11" spans="1:10" s="23" customFormat="1" ht="15.6" x14ac:dyDescent="0.3">
      <c r="A11" s="21">
        <v>44301</v>
      </c>
      <c r="B11" s="22" t="s">
        <v>43</v>
      </c>
      <c r="C11" s="22" t="s">
        <v>76</v>
      </c>
      <c r="D11" s="22">
        <v>224487</v>
      </c>
      <c r="E11" s="22"/>
      <c r="F11" s="22">
        <v>20203.830000000002</v>
      </c>
      <c r="G11" s="22">
        <v>20203.830000000002</v>
      </c>
      <c r="H11" s="14">
        <f t="shared" si="0"/>
        <v>264894.66000000003</v>
      </c>
      <c r="I11" s="24"/>
      <c r="J11" s="24"/>
    </row>
    <row r="12" spans="1:10" s="23" customFormat="1" ht="15.6" x14ac:dyDescent="0.3">
      <c r="A12" s="21">
        <v>44301</v>
      </c>
      <c r="B12" s="22" t="s">
        <v>43</v>
      </c>
      <c r="C12" s="22" t="s">
        <v>77</v>
      </c>
      <c r="D12" s="22">
        <v>130794</v>
      </c>
      <c r="E12" s="22"/>
      <c r="F12" s="22">
        <v>11771.46</v>
      </c>
      <c r="G12" s="22">
        <v>11771.46</v>
      </c>
      <c r="H12" s="14">
        <f t="shared" si="0"/>
        <v>154336.91999999998</v>
      </c>
      <c r="I12" s="24"/>
      <c r="J12" s="24"/>
    </row>
    <row r="13" spans="1:10" s="23" customFormat="1" ht="21" x14ac:dyDescent="0.4">
      <c r="A13" s="85" t="s">
        <v>35</v>
      </c>
      <c r="B13" s="85"/>
      <c r="C13" s="85"/>
      <c r="D13" s="25">
        <f>SUM(D5:D12)</f>
        <v>3100351</v>
      </c>
      <c r="E13" s="25">
        <f>SUM(E5:E12)</f>
        <v>6750</v>
      </c>
      <c r="F13" s="25">
        <f>SUM(F5:F12)</f>
        <v>275656.39</v>
      </c>
      <c r="G13" s="25">
        <f>SUM(G5:G12)</f>
        <v>275656.39</v>
      </c>
      <c r="H13" s="25">
        <f>SUM(H5:H12)</f>
        <v>3658413.78</v>
      </c>
      <c r="I13" s="24"/>
      <c r="J13" s="24"/>
    </row>
    <row r="14" spans="1:10" ht="21" x14ac:dyDescent="0.4">
      <c r="A14" s="86" t="s">
        <v>38</v>
      </c>
      <c r="B14" s="87"/>
      <c r="C14" s="87"/>
      <c r="D14" s="87"/>
      <c r="E14" s="87"/>
      <c r="F14" s="87"/>
      <c r="G14" s="87"/>
      <c r="H14" s="87"/>
      <c r="I14" s="87"/>
      <c r="J14" s="88"/>
    </row>
    <row r="15" spans="1:10" s="23" customFormat="1" x14ac:dyDescent="0.3">
      <c r="A15" s="26" t="s">
        <v>28</v>
      </c>
      <c r="B15" s="26" t="s">
        <v>29</v>
      </c>
      <c r="C15" s="26" t="s">
        <v>4</v>
      </c>
      <c r="D15" s="26" t="s">
        <v>0</v>
      </c>
      <c r="E15" s="26" t="s">
        <v>1</v>
      </c>
      <c r="F15" s="26" t="s">
        <v>2</v>
      </c>
      <c r="G15" s="26" t="s">
        <v>3</v>
      </c>
      <c r="H15" s="27" t="s">
        <v>32</v>
      </c>
      <c r="I15" s="27" t="s">
        <v>33</v>
      </c>
      <c r="J15" s="27" t="s">
        <v>31</v>
      </c>
    </row>
    <row r="16" spans="1:10" s="24" customFormat="1" ht="15.6" x14ac:dyDescent="0.3">
      <c r="A16" s="21">
        <v>44287</v>
      </c>
      <c r="B16" s="22" t="s">
        <v>58</v>
      </c>
      <c r="C16" s="22">
        <v>10965</v>
      </c>
      <c r="D16" s="22">
        <v>62400</v>
      </c>
      <c r="E16" s="22">
        <v>11232</v>
      </c>
      <c r="F16" s="22"/>
      <c r="G16" s="22"/>
      <c r="H16" s="14">
        <f>D16+E16+F16+G16</f>
        <v>73632</v>
      </c>
      <c r="I16" s="14"/>
      <c r="J16" s="14" t="s">
        <v>65</v>
      </c>
    </row>
    <row r="17" spans="1:10" s="23" customFormat="1" ht="15.6" x14ac:dyDescent="0.3">
      <c r="A17" s="28">
        <v>44288</v>
      </c>
      <c r="B17" s="14" t="s">
        <v>45</v>
      </c>
      <c r="C17" s="14" t="s">
        <v>64</v>
      </c>
      <c r="D17" s="14">
        <v>10680</v>
      </c>
      <c r="E17" s="14">
        <v>1922</v>
      </c>
      <c r="F17" s="14"/>
      <c r="G17" s="14"/>
      <c r="H17" s="14">
        <f>D17+E17+F17+G17</f>
        <v>12602</v>
      </c>
      <c r="I17" s="14"/>
      <c r="J17" s="14" t="s">
        <v>46</v>
      </c>
    </row>
    <row r="18" spans="1:10" s="23" customFormat="1" ht="15.6" x14ac:dyDescent="0.3">
      <c r="A18" s="28">
        <v>44288</v>
      </c>
      <c r="B18" s="14" t="s">
        <v>47</v>
      </c>
      <c r="C18" s="14" t="s">
        <v>48</v>
      </c>
      <c r="D18" s="14">
        <v>130700</v>
      </c>
      <c r="E18" s="14">
        <v>23526</v>
      </c>
      <c r="F18" s="14"/>
      <c r="G18" s="14"/>
      <c r="H18" s="14">
        <f t="shared" ref="H18:H30" si="1">D18+E18+F18+G18</f>
        <v>154226</v>
      </c>
      <c r="I18" s="14"/>
      <c r="J18" s="14" t="s">
        <v>49</v>
      </c>
    </row>
    <row r="19" spans="1:10" s="23" customFormat="1" ht="31.2" x14ac:dyDescent="0.3">
      <c r="A19" s="28">
        <v>44288</v>
      </c>
      <c r="B19" s="14" t="s">
        <v>66</v>
      </c>
      <c r="C19" s="14">
        <v>2410151020</v>
      </c>
      <c r="D19" s="14">
        <v>4370</v>
      </c>
      <c r="E19" s="14">
        <v>786.6</v>
      </c>
      <c r="F19" s="14"/>
      <c r="G19" s="14"/>
      <c r="H19" s="14">
        <f t="shared" si="1"/>
        <v>5156.6000000000004</v>
      </c>
      <c r="I19" s="14"/>
      <c r="J19" s="14" t="s">
        <v>67</v>
      </c>
    </row>
    <row r="20" spans="1:10" s="23" customFormat="1" ht="15.6" x14ac:dyDescent="0.3">
      <c r="A20" s="28">
        <v>44289</v>
      </c>
      <c r="B20" s="14" t="s">
        <v>50</v>
      </c>
      <c r="C20" s="14" t="s">
        <v>51</v>
      </c>
      <c r="D20" s="14">
        <v>6673.8</v>
      </c>
      <c r="E20" s="14"/>
      <c r="F20" s="14">
        <v>600.6</v>
      </c>
      <c r="G20" s="14">
        <v>600.6</v>
      </c>
      <c r="H20" s="14">
        <f t="shared" si="1"/>
        <v>7875.0000000000009</v>
      </c>
      <c r="I20" s="14"/>
      <c r="J20" s="14" t="s">
        <v>52</v>
      </c>
    </row>
    <row r="21" spans="1:10" s="23" customFormat="1" ht="15.6" x14ac:dyDescent="0.3">
      <c r="A21" s="28">
        <v>44289</v>
      </c>
      <c r="B21" s="14" t="s">
        <v>53</v>
      </c>
      <c r="C21" s="29">
        <v>6850</v>
      </c>
      <c r="D21" s="14">
        <v>7752</v>
      </c>
      <c r="E21" s="14"/>
      <c r="F21" s="14">
        <v>697.68</v>
      </c>
      <c r="G21" s="14">
        <v>697.68</v>
      </c>
      <c r="H21" s="14">
        <f t="shared" si="1"/>
        <v>9147.36</v>
      </c>
      <c r="I21" s="14"/>
      <c r="J21" s="14" t="s">
        <v>54</v>
      </c>
    </row>
    <row r="22" spans="1:10" s="23" customFormat="1" ht="15.6" x14ac:dyDescent="0.3">
      <c r="A22" s="28">
        <v>44291</v>
      </c>
      <c r="B22" s="14" t="s">
        <v>55</v>
      </c>
      <c r="C22" s="29" t="s">
        <v>56</v>
      </c>
      <c r="D22" s="14">
        <v>104475</v>
      </c>
      <c r="E22" s="14">
        <v>18805.5</v>
      </c>
      <c r="F22" s="14"/>
      <c r="G22" s="14"/>
      <c r="H22" s="14">
        <f t="shared" si="1"/>
        <v>123280.5</v>
      </c>
      <c r="I22" s="14"/>
      <c r="J22" s="14" t="s">
        <v>57</v>
      </c>
    </row>
    <row r="23" spans="1:10" s="23" customFormat="1" ht="15.6" x14ac:dyDescent="0.3">
      <c r="A23" s="28">
        <v>44294</v>
      </c>
      <c r="B23" s="14" t="s">
        <v>58</v>
      </c>
      <c r="C23" s="29">
        <v>11013</v>
      </c>
      <c r="D23" s="14">
        <v>83300</v>
      </c>
      <c r="E23" s="14">
        <v>14994</v>
      </c>
      <c r="F23" s="14"/>
      <c r="G23" s="14"/>
      <c r="H23" s="14">
        <f t="shared" si="1"/>
        <v>98294</v>
      </c>
      <c r="I23" s="14"/>
      <c r="J23" s="14" t="s">
        <v>65</v>
      </c>
    </row>
    <row r="24" spans="1:10" s="24" customFormat="1" ht="15.6" x14ac:dyDescent="0.3">
      <c r="A24" s="28">
        <v>44295</v>
      </c>
      <c r="B24" s="14" t="s">
        <v>68</v>
      </c>
      <c r="C24" s="14" t="s">
        <v>69</v>
      </c>
      <c r="D24" s="14">
        <v>24610</v>
      </c>
      <c r="E24" s="14">
        <v>4429.8</v>
      </c>
      <c r="F24" s="14"/>
      <c r="G24" s="14"/>
      <c r="H24" s="14">
        <f t="shared" si="1"/>
        <v>29039.8</v>
      </c>
      <c r="I24" s="14"/>
      <c r="J24" s="14" t="s">
        <v>70</v>
      </c>
    </row>
    <row r="25" spans="1:10" s="24" customFormat="1" ht="15.6" x14ac:dyDescent="0.3">
      <c r="A25" s="28">
        <v>44295</v>
      </c>
      <c r="B25" s="14" t="s">
        <v>80</v>
      </c>
      <c r="C25" s="14" t="s">
        <v>81</v>
      </c>
      <c r="D25" s="14">
        <v>22250</v>
      </c>
      <c r="E25" s="14">
        <v>4005</v>
      </c>
      <c r="F25" s="14"/>
      <c r="G25" s="14"/>
      <c r="H25" s="14">
        <f t="shared" si="1"/>
        <v>26255</v>
      </c>
      <c r="I25" s="14"/>
      <c r="J25" s="14" t="s">
        <v>82</v>
      </c>
    </row>
    <row r="26" spans="1:10" s="24" customFormat="1" ht="15.6" x14ac:dyDescent="0.3">
      <c r="A26" s="28">
        <v>44296</v>
      </c>
      <c r="B26" s="14" t="s">
        <v>72</v>
      </c>
      <c r="C26" s="14" t="s">
        <v>73</v>
      </c>
      <c r="D26" s="14">
        <v>4942.78</v>
      </c>
      <c r="E26" s="14"/>
      <c r="F26" s="14">
        <v>444.85</v>
      </c>
      <c r="G26" s="14">
        <v>444.85</v>
      </c>
      <c r="H26" s="14">
        <f t="shared" si="1"/>
        <v>5832.4800000000005</v>
      </c>
      <c r="I26" s="14"/>
      <c r="J26" s="14" t="s">
        <v>74</v>
      </c>
    </row>
    <row r="27" spans="1:10" s="24" customFormat="1" ht="15.6" x14ac:dyDescent="0.3">
      <c r="A27" s="28">
        <v>44296</v>
      </c>
      <c r="B27" s="14" t="s">
        <v>72</v>
      </c>
      <c r="C27" s="14" t="s">
        <v>75</v>
      </c>
      <c r="D27" s="14">
        <v>6496.83</v>
      </c>
      <c r="E27" s="14"/>
      <c r="F27" s="14">
        <v>909.54</v>
      </c>
      <c r="G27" s="14">
        <v>909.54</v>
      </c>
      <c r="H27" s="14">
        <f t="shared" si="1"/>
        <v>8315.91</v>
      </c>
      <c r="I27" s="14"/>
      <c r="J27" s="14" t="s">
        <v>74</v>
      </c>
    </row>
    <row r="28" spans="1:10" s="24" customFormat="1" ht="15.6" x14ac:dyDescent="0.3">
      <c r="A28" s="28">
        <v>44299</v>
      </c>
      <c r="B28" s="14" t="s">
        <v>68</v>
      </c>
      <c r="C28" s="14" t="s">
        <v>79</v>
      </c>
      <c r="D28" s="14">
        <v>16020</v>
      </c>
      <c r="E28" s="14">
        <v>2883.6</v>
      </c>
      <c r="F28" s="14"/>
      <c r="G28" s="14"/>
      <c r="H28" s="14">
        <f t="shared" si="1"/>
        <v>18903.599999999999</v>
      </c>
      <c r="I28" s="14"/>
      <c r="J28" s="14" t="s">
        <v>70</v>
      </c>
    </row>
    <row r="29" spans="1:10" s="24" customFormat="1" ht="15.6" x14ac:dyDescent="0.3">
      <c r="A29" s="28">
        <v>44301</v>
      </c>
      <c r="B29" s="14" t="s">
        <v>84</v>
      </c>
      <c r="C29" s="14" t="s">
        <v>85</v>
      </c>
      <c r="D29" s="14">
        <v>2541.9499999999998</v>
      </c>
      <c r="E29" s="14">
        <v>457.55</v>
      </c>
      <c r="F29" s="14"/>
      <c r="G29" s="14"/>
      <c r="H29" s="14">
        <f t="shared" si="1"/>
        <v>2999.5</v>
      </c>
      <c r="I29" s="14"/>
      <c r="J29" s="14" t="s">
        <v>83</v>
      </c>
    </row>
    <row r="30" spans="1:10" s="24" customFormat="1" ht="15.6" x14ac:dyDescent="0.3">
      <c r="A30" s="28">
        <v>44302</v>
      </c>
      <c r="B30" s="14" t="s">
        <v>68</v>
      </c>
      <c r="C30" s="14" t="s">
        <v>78</v>
      </c>
      <c r="D30" s="14">
        <v>67470</v>
      </c>
      <c r="E30" s="14">
        <v>12144.61</v>
      </c>
      <c r="F30" s="14"/>
      <c r="G30" s="14"/>
      <c r="H30" s="14">
        <f t="shared" si="1"/>
        <v>79614.61</v>
      </c>
      <c r="I30" s="14"/>
      <c r="J30" s="14" t="s">
        <v>70</v>
      </c>
    </row>
    <row r="31" spans="1:10" s="23" customFormat="1" ht="21" x14ac:dyDescent="0.4">
      <c r="A31" s="89" t="s">
        <v>35</v>
      </c>
      <c r="B31" s="90"/>
      <c r="C31" s="91"/>
      <c r="D31" s="25">
        <f>SUM(D16:D30)</f>
        <v>554682.3600000001</v>
      </c>
      <c r="E31" s="25">
        <f>SUM(E16:E30)</f>
        <v>95186.660000000018</v>
      </c>
      <c r="F31" s="25">
        <f>SUM(G16:G30)</f>
        <v>2652.67</v>
      </c>
      <c r="G31" s="25">
        <f>SUM(G16:G30)</f>
        <v>2652.67</v>
      </c>
      <c r="H31" s="25">
        <f>SUM(H16:H30)</f>
        <v>655174.36</v>
      </c>
      <c r="I31" s="25"/>
      <c r="J31" s="25"/>
    </row>
    <row r="33" spans="1:10" ht="21" x14ac:dyDescent="0.4">
      <c r="A33" s="92" t="s">
        <v>23</v>
      </c>
      <c r="B33" s="93"/>
      <c r="C33" s="93"/>
      <c r="D33" s="93"/>
      <c r="E33" s="93"/>
      <c r="F33" s="93"/>
      <c r="G33" s="93"/>
      <c r="H33" s="93"/>
      <c r="I33" s="93"/>
      <c r="J33" s="94"/>
    </row>
    <row r="34" spans="1:10" ht="21" x14ac:dyDescent="0.4">
      <c r="A34" s="86" t="s">
        <v>37</v>
      </c>
      <c r="B34" s="87"/>
      <c r="C34" s="87"/>
      <c r="D34" s="87"/>
      <c r="E34" s="87"/>
      <c r="F34" s="87"/>
      <c r="G34" s="87"/>
      <c r="H34" s="88"/>
      <c r="I34" s="7"/>
      <c r="J34" s="7"/>
    </row>
    <row r="35" spans="1:10" s="23" customFormat="1" ht="15.6" x14ac:dyDescent="0.3">
      <c r="A35" s="8" t="s">
        <v>28</v>
      </c>
      <c r="B35" s="8" t="s">
        <v>29</v>
      </c>
      <c r="C35" s="8" t="s">
        <v>36</v>
      </c>
      <c r="D35" s="8" t="s">
        <v>0</v>
      </c>
      <c r="E35" s="8" t="s">
        <v>26</v>
      </c>
      <c r="F35" s="8" t="s">
        <v>2</v>
      </c>
      <c r="G35" s="8" t="s">
        <v>3</v>
      </c>
      <c r="H35" s="9" t="s">
        <v>32</v>
      </c>
      <c r="I35" s="24"/>
      <c r="J35" s="24"/>
    </row>
    <row r="36" spans="1:10" s="23" customFormat="1" ht="15.6" x14ac:dyDescent="0.3">
      <c r="A36" s="21"/>
      <c r="B36" s="11"/>
      <c r="C36" s="22"/>
      <c r="D36" s="22"/>
      <c r="E36" s="22"/>
      <c r="F36" s="22"/>
      <c r="G36" s="22"/>
      <c r="H36" s="22"/>
      <c r="I36" s="24"/>
      <c r="J36" s="24"/>
    </row>
    <row r="37" spans="1:10" s="23" customFormat="1" ht="15.6" x14ac:dyDescent="0.3">
      <c r="A37" s="21"/>
      <c r="B37" s="11"/>
      <c r="C37" s="22"/>
      <c r="D37" s="22"/>
      <c r="E37" s="22"/>
      <c r="F37" s="22"/>
      <c r="G37" s="22"/>
      <c r="H37" s="22"/>
      <c r="I37" s="24"/>
      <c r="J37" s="24"/>
    </row>
    <row r="38" spans="1:10" s="23" customFormat="1" ht="15.6" x14ac:dyDescent="0.3">
      <c r="A38" s="21"/>
      <c r="B38" s="11"/>
      <c r="C38" s="22"/>
      <c r="D38" s="22"/>
      <c r="E38" s="22"/>
      <c r="F38" s="22"/>
      <c r="G38" s="22"/>
      <c r="H38" s="22"/>
      <c r="I38" s="24"/>
      <c r="J38" s="24"/>
    </row>
    <row r="39" spans="1:10" s="23" customFormat="1" ht="15.6" x14ac:dyDescent="0.3">
      <c r="A39" s="21"/>
      <c r="B39" s="11"/>
      <c r="C39" s="22"/>
      <c r="D39" s="22"/>
      <c r="E39" s="22"/>
      <c r="F39" s="22"/>
      <c r="G39" s="22"/>
      <c r="H39" s="22"/>
      <c r="I39" s="24"/>
      <c r="J39" s="24"/>
    </row>
    <row r="40" spans="1:10" s="23" customFormat="1" ht="15.6" x14ac:dyDescent="0.3">
      <c r="A40" s="21"/>
      <c r="B40" s="11"/>
      <c r="C40" s="22"/>
      <c r="D40" s="22"/>
      <c r="E40" s="22"/>
      <c r="F40" s="22"/>
      <c r="G40" s="22"/>
      <c r="H40" s="22"/>
      <c r="I40" s="24"/>
      <c r="J40" s="24"/>
    </row>
    <row r="41" spans="1:10" s="23" customFormat="1" ht="15.6" x14ac:dyDescent="0.3">
      <c r="A41" s="21"/>
      <c r="B41" s="11"/>
      <c r="C41" s="22"/>
      <c r="D41" s="22"/>
      <c r="E41" s="22"/>
      <c r="F41" s="22"/>
      <c r="G41" s="22"/>
      <c r="H41" s="22"/>
      <c r="I41" s="24"/>
      <c r="J41" s="24"/>
    </row>
    <row r="42" spans="1:10" s="23" customFormat="1" ht="21" x14ac:dyDescent="0.4">
      <c r="A42" s="85" t="s">
        <v>35</v>
      </c>
      <c r="B42" s="85"/>
      <c r="C42" s="85"/>
      <c r="D42" s="25"/>
      <c r="E42" s="25"/>
      <c r="F42" s="25"/>
      <c r="G42" s="25"/>
      <c r="H42" s="25"/>
      <c r="I42" s="24"/>
      <c r="J42" s="24"/>
    </row>
    <row r="43" spans="1:10" ht="21" x14ac:dyDescent="0.4">
      <c r="A43" s="86" t="s">
        <v>38</v>
      </c>
      <c r="B43" s="87"/>
      <c r="C43" s="87"/>
      <c r="D43" s="87"/>
      <c r="E43" s="87"/>
      <c r="F43" s="87"/>
      <c r="G43" s="87"/>
      <c r="H43" s="87"/>
      <c r="I43" s="87"/>
      <c r="J43" s="88"/>
    </row>
    <row r="44" spans="1:10" s="23" customFormat="1" x14ac:dyDescent="0.3">
      <c r="A44" s="26" t="s">
        <v>28</v>
      </c>
      <c r="B44" s="26" t="s">
        <v>29</v>
      </c>
      <c r="C44" s="26" t="s">
        <v>4</v>
      </c>
      <c r="D44" s="26" t="s">
        <v>0</v>
      </c>
      <c r="E44" s="26" t="s">
        <v>1</v>
      </c>
      <c r="F44" s="26" t="s">
        <v>2</v>
      </c>
      <c r="G44" s="26" t="s">
        <v>3</v>
      </c>
      <c r="H44" s="27" t="s">
        <v>32</v>
      </c>
      <c r="I44" s="27" t="s">
        <v>33</v>
      </c>
      <c r="J44" s="27" t="s">
        <v>31</v>
      </c>
    </row>
    <row r="45" spans="1:10" s="23" customFormat="1" ht="15.6" x14ac:dyDescent="0.3">
      <c r="A45" s="28"/>
      <c r="B45" s="14"/>
      <c r="C45" s="14"/>
      <c r="D45" s="14"/>
      <c r="E45" s="14"/>
      <c r="F45" s="14"/>
      <c r="G45" s="14"/>
      <c r="H45" s="14"/>
      <c r="I45" s="14"/>
      <c r="J45" s="14"/>
    </row>
    <row r="46" spans="1:10" s="23" customFormat="1" ht="15.6" x14ac:dyDescent="0.3">
      <c r="A46" s="28"/>
      <c r="B46" s="14"/>
      <c r="C46" s="14"/>
      <c r="D46" s="14"/>
      <c r="E46" s="14"/>
      <c r="F46" s="14"/>
      <c r="G46" s="14"/>
      <c r="H46" s="14"/>
      <c r="I46" s="14"/>
      <c r="J46" s="14"/>
    </row>
    <row r="47" spans="1:10" s="23" customFormat="1" ht="15.6" x14ac:dyDescent="0.3">
      <c r="A47" s="28"/>
      <c r="B47" s="14"/>
      <c r="C47" s="14"/>
      <c r="D47" s="14"/>
      <c r="E47" s="14"/>
      <c r="F47" s="14"/>
      <c r="G47" s="14"/>
      <c r="H47" s="14"/>
      <c r="I47" s="14"/>
      <c r="J47" s="14"/>
    </row>
    <row r="48" spans="1:10" s="23" customFormat="1" ht="15.6" x14ac:dyDescent="0.3">
      <c r="A48" s="28"/>
      <c r="B48" s="14"/>
      <c r="C48" s="14"/>
      <c r="D48" s="30"/>
      <c r="E48" s="14"/>
      <c r="F48" s="14"/>
      <c r="G48" s="14"/>
      <c r="H48" s="14"/>
      <c r="I48" s="14"/>
      <c r="J48" s="14"/>
    </row>
    <row r="49" spans="1:10" s="23" customFormat="1" ht="15.6" x14ac:dyDescent="0.3">
      <c r="A49" s="28"/>
      <c r="B49" s="14"/>
      <c r="C49" s="14"/>
      <c r="D49" s="30"/>
      <c r="E49" s="14"/>
      <c r="F49" s="14"/>
      <c r="G49" s="14"/>
      <c r="H49" s="14"/>
      <c r="I49" s="14"/>
      <c r="J49" s="14"/>
    </row>
    <row r="50" spans="1:10" s="23" customFormat="1" ht="15.6" x14ac:dyDescent="0.3">
      <c r="A50" s="28"/>
      <c r="B50" s="14"/>
      <c r="C50" s="14"/>
      <c r="D50" s="14"/>
      <c r="E50" s="14"/>
      <c r="F50" s="14"/>
      <c r="G50" s="14"/>
      <c r="H50" s="14"/>
      <c r="I50" s="14"/>
      <c r="J50" s="14"/>
    </row>
    <row r="51" spans="1:10" s="23" customFormat="1" ht="21" x14ac:dyDescent="0.4">
      <c r="A51" s="89" t="s">
        <v>35</v>
      </c>
      <c r="B51" s="90"/>
      <c r="C51" s="91"/>
      <c r="D51" s="25"/>
      <c r="E51" s="25"/>
      <c r="F51" s="25"/>
      <c r="G51" s="25"/>
      <c r="H51" s="25"/>
      <c r="I51" s="25"/>
      <c r="J51" s="25"/>
    </row>
    <row r="53" spans="1:10" ht="21" x14ac:dyDescent="0.4">
      <c r="A53" s="92" t="s">
        <v>25</v>
      </c>
      <c r="B53" s="93"/>
      <c r="C53" s="93"/>
      <c r="D53" s="93"/>
      <c r="E53" s="93"/>
      <c r="F53" s="93"/>
      <c r="G53" s="93"/>
      <c r="H53" s="93"/>
      <c r="I53" s="93"/>
      <c r="J53" s="94"/>
    </row>
    <row r="54" spans="1:10" ht="21" x14ac:dyDescent="0.4">
      <c r="A54" s="86" t="s">
        <v>37</v>
      </c>
      <c r="B54" s="87"/>
      <c r="C54" s="87"/>
      <c r="D54" s="87"/>
      <c r="E54" s="87"/>
      <c r="F54" s="87"/>
      <c r="G54" s="87"/>
      <c r="H54" s="88"/>
      <c r="I54" s="7"/>
      <c r="J54" s="7"/>
    </row>
    <row r="55" spans="1:10" s="23" customFormat="1" ht="15.6" x14ac:dyDescent="0.3">
      <c r="A55" s="8" t="s">
        <v>28</v>
      </c>
      <c r="B55" s="8" t="s">
        <v>29</v>
      </c>
      <c r="C55" s="8" t="s">
        <v>36</v>
      </c>
      <c r="D55" s="8" t="s">
        <v>0</v>
      </c>
      <c r="E55" s="8" t="s">
        <v>26</v>
      </c>
      <c r="F55" s="8" t="s">
        <v>2</v>
      </c>
      <c r="G55" s="8" t="s">
        <v>3</v>
      </c>
      <c r="H55" s="9" t="s">
        <v>32</v>
      </c>
      <c r="I55" s="24"/>
      <c r="J55" s="24"/>
    </row>
    <row r="56" spans="1:10" s="23" customFormat="1" ht="15.6" x14ac:dyDescent="0.3">
      <c r="A56" s="21"/>
      <c r="B56" s="11"/>
      <c r="C56" s="22"/>
      <c r="D56" s="22"/>
      <c r="E56" s="22"/>
      <c r="F56" s="22"/>
      <c r="G56" s="22"/>
      <c r="H56" s="22"/>
      <c r="I56" s="24"/>
      <c r="J56" s="24"/>
    </row>
    <row r="57" spans="1:10" s="23" customFormat="1" ht="15.6" x14ac:dyDescent="0.3">
      <c r="A57" s="21"/>
      <c r="B57" s="11"/>
      <c r="C57" s="22"/>
      <c r="D57" s="22"/>
      <c r="E57" s="22"/>
      <c r="F57" s="22"/>
      <c r="G57" s="22"/>
      <c r="H57" s="22"/>
      <c r="I57" s="24"/>
      <c r="J57" s="24"/>
    </row>
    <row r="58" spans="1:10" s="23" customFormat="1" ht="15.6" x14ac:dyDescent="0.3">
      <c r="A58" s="21"/>
      <c r="B58" s="11"/>
      <c r="C58" s="22"/>
      <c r="D58" s="22"/>
      <c r="E58" s="22"/>
      <c r="F58" s="22"/>
      <c r="G58" s="22"/>
      <c r="H58" s="22"/>
      <c r="I58" s="24"/>
      <c r="J58" s="24"/>
    </row>
    <row r="59" spans="1:10" s="23" customFormat="1" ht="15.6" x14ac:dyDescent="0.3">
      <c r="A59" s="21"/>
      <c r="B59" s="11"/>
      <c r="C59" s="22"/>
      <c r="D59" s="22"/>
      <c r="E59" s="22"/>
      <c r="F59" s="22"/>
      <c r="G59" s="22"/>
      <c r="H59" s="22"/>
      <c r="I59" s="24"/>
      <c r="J59" s="24"/>
    </row>
    <row r="60" spans="1:10" s="23" customFormat="1" ht="15.6" x14ac:dyDescent="0.3">
      <c r="A60" s="21"/>
      <c r="B60" s="11"/>
      <c r="C60" s="22"/>
      <c r="D60" s="22"/>
      <c r="E60" s="22"/>
      <c r="F60" s="22"/>
      <c r="G60" s="22"/>
      <c r="H60" s="22"/>
      <c r="I60" s="24"/>
      <c r="J60" s="24"/>
    </row>
    <row r="61" spans="1:10" s="23" customFormat="1" ht="15.6" x14ac:dyDescent="0.3">
      <c r="A61" s="21"/>
      <c r="B61" s="11"/>
      <c r="C61" s="22"/>
      <c r="D61" s="22"/>
      <c r="E61" s="22"/>
      <c r="F61" s="22"/>
      <c r="G61" s="22"/>
      <c r="H61" s="22"/>
      <c r="I61" s="24"/>
      <c r="J61" s="24"/>
    </row>
    <row r="62" spans="1:10" s="23" customFormat="1" ht="21" x14ac:dyDescent="0.4">
      <c r="A62" s="85" t="s">
        <v>35</v>
      </c>
      <c r="B62" s="85"/>
      <c r="C62" s="85"/>
      <c r="D62" s="25"/>
      <c r="E62" s="25"/>
      <c r="F62" s="25"/>
      <c r="G62" s="25"/>
      <c r="H62" s="25"/>
      <c r="I62" s="24"/>
      <c r="J62" s="24"/>
    </row>
    <row r="63" spans="1:10" ht="21" x14ac:dyDescent="0.4">
      <c r="A63" s="86" t="s">
        <v>38</v>
      </c>
      <c r="B63" s="87"/>
      <c r="C63" s="87"/>
      <c r="D63" s="87"/>
      <c r="E63" s="87"/>
      <c r="F63" s="87"/>
      <c r="G63" s="87"/>
      <c r="H63" s="87"/>
      <c r="I63" s="87"/>
      <c r="J63" s="88"/>
    </row>
    <row r="64" spans="1:10" s="23" customFormat="1" x14ac:dyDescent="0.3">
      <c r="A64" s="26" t="s">
        <v>28</v>
      </c>
      <c r="B64" s="26" t="s">
        <v>29</v>
      </c>
      <c r="C64" s="26" t="s">
        <v>4</v>
      </c>
      <c r="D64" s="26" t="s">
        <v>0</v>
      </c>
      <c r="E64" s="26" t="s">
        <v>1</v>
      </c>
      <c r="F64" s="26" t="s">
        <v>2</v>
      </c>
      <c r="G64" s="26" t="s">
        <v>3</v>
      </c>
      <c r="H64" s="27" t="s">
        <v>32</v>
      </c>
      <c r="I64" s="27" t="s">
        <v>33</v>
      </c>
      <c r="J64" s="27" t="s">
        <v>31</v>
      </c>
    </row>
    <row r="65" spans="1:10" s="23" customFormat="1" ht="15.6" x14ac:dyDescent="0.3">
      <c r="A65" s="28"/>
      <c r="B65" s="14"/>
      <c r="C65" s="14"/>
      <c r="D65" s="14"/>
      <c r="E65" s="14"/>
      <c r="F65" s="14"/>
      <c r="G65" s="14"/>
      <c r="H65" s="14"/>
      <c r="I65" s="14"/>
      <c r="J65" s="14"/>
    </row>
    <row r="66" spans="1:10" s="23" customFormat="1" ht="15.6" x14ac:dyDescent="0.3">
      <c r="A66" s="28"/>
      <c r="B66" s="14"/>
      <c r="C66" s="14"/>
      <c r="D66" s="14"/>
      <c r="E66" s="14"/>
      <c r="F66" s="14"/>
      <c r="G66" s="14"/>
      <c r="H66" s="14"/>
      <c r="I66" s="14"/>
      <c r="J66" s="14"/>
    </row>
    <row r="67" spans="1:10" s="23" customFormat="1" ht="15.6" x14ac:dyDescent="0.3">
      <c r="A67" s="28"/>
      <c r="B67" s="14"/>
      <c r="C67" s="14"/>
      <c r="D67" s="14"/>
      <c r="E67" s="14"/>
      <c r="F67" s="14"/>
      <c r="G67" s="14"/>
      <c r="H67" s="14"/>
      <c r="I67" s="14"/>
      <c r="J67" s="14"/>
    </row>
    <row r="68" spans="1:10" s="23" customFormat="1" ht="15.6" x14ac:dyDescent="0.3">
      <c r="A68" s="28"/>
      <c r="B68" s="14"/>
      <c r="C68" s="14"/>
      <c r="D68" s="30"/>
      <c r="E68" s="14"/>
      <c r="F68" s="14"/>
      <c r="G68" s="14"/>
      <c r="H68" s="14"/>
      <c r="I68" s="14"/>
      <c r="J68" s="14"/>
    </row>
    <row r="69" spans="1:10" s="23" customFormat="1" ht="15.6" x14ac:dyDescent="0.3">
      <c r="A69" s="28"/>
      <c r="B69" s="14"/>
      <c r="C69" s="14"/>
      <c r="D69" s="30"/>
      <c r="E69" s="14"/>
      <c r="F69" s="14"/>
      <c r="G69" s="14"/>
      <c r="H69" s="14"/>
      <c r="I69" s="14"/>
      <c r="J69" s="14"/>
    </row>
    <row r="70" spans="1:10" s="23" customFormat="1" ht="15.6" x14ac:dyDescent="0.3">
      <c r="A70" s="28"/>
      <c r="B70" s="14"/>
      <c r="C70" s="14"/>
      <c r="D70" s="14"/>
      <c r="E70" s="14"/>
      <c r="F70" s="14"/>
      <c r="G70" s="14"/>
      <c r="H70" s="14"/>
      <c r="I70" s="14"/>
      <c r="J70" s="14"/>
    </row>
    <row r="71" spans="1:10" s="23" customFormat="1" ht="21" x14ac:dyDescent="0.4">
      <c r="A71" s="89" t="s">
        <v>35</v>
      </c>
      <c r="B71" s="90"/>
      <c r="C71" s="91"/>
      <c r="D71" s="25"/>
      <c r="E71" s="25"/>
      <c r="F71" s="25"/>
      <c r="G71" s="25"/>
      <c r="H71" s="25"/>
      <c r="I71" s="25"/>
      <c r="J71" s="25"/>
    </row>
  </sheetData>
  <mergeCells count="15">
    <mergeCell ref="A33:J33"/>
    <mergeCell ref="A2:J2"/>
    <mergeCell ref="A3:H3"/>
    <mergeCell ref="A13:C13"/>
    <mergeCell ref="A14:J14"/>
    <mergeCell ref="A31:C31"/>
    <mergeCell ref="A62:C62"/>
    <mergeCell ref="A63:J63"/>
    <mergeCell ref="A71:C71"/>
    <mergeCell ref="A34:H34"/>
    <mergeCell ref="A42:C42"/>
    <mergeCell ref="A43:J43"/>
    <mergeCell ref="A51:C51"/>
    <mergeCell ref="A53:J53"/>
    <mergeCell ref="A54:H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6"/>
  <sheetViews>
    <sheetView tabSelected="1" workbookViewId="0">
      <selection activeCell="H12" sqref="H12"/>
    </sheetView>
  </sheetViews>
  <sheetFormatPr defaultColWidth="9.109375" defaultRowHeight="14.4" x14ac:dyDescent="0.3"/>
  <cols>
    <col min="1" max="1" width="15.33203125" style="5" customWidth="1"/>
    <col min="2" max="2" width="40.6640625" style="5" customWidth="1"/>
    <col min="3" max="3" width="22" style="5" customWidth="1"/>
    <col min="4" max="4" width="14.33203125" style="5" customWidth="1"/>
    <col min="5" max="5" width="13.33203125" style="5" customWidth="1"/>
    <col min="6" max="6" width="13.44140625" style="5" customWidth="1"/>
    <col min="7" max="7" width="12.5546875" style="5" customWidth="1"/>
    <col min="8" max="8" width="25.109375" style="5" customWidth="1"/>
    <col min="9" max="9" width="20.6640625" style="5" customWidth="1"/>
    <col min="10" max="10" width="21" style="5" customWidth="1"/>
    <col min="11" max="16384" width="9.109375" style="5"/>
  </cols>
  <sheetData>
    <row r="2" spans="1:10" ht="21" x14ac:dyDescent="0.4">
      <c r="A2" s="92" t="s">
        <v>27</v>
      </c>
      <c r="B2" s="93"/>
      <c r="C2" s="93"/>
      <c r="D2" s="93"/>
      <c r="E2" s="93"/>
      <c r="F2" s="93"/>
      <c r="G2" s="93"/>
      <c r="H2" s="93"/>
      <c r="I2" s="93"/>
      <c r="J2" s="94"/>
    </row>
    <row r="3" spans="1:10" ht="21" x14ac:dyDescent="0.4">
      <c r="A3" s="86" t="s">
        <v>37</v>
      </c>
      <c r="B3" s="87"/>
      <c r="C3" s="87"/>
      <c r="D3" s="87"/>
      <c r="E3" s="87"/>
      <c r="F3" s="87"/>
      <c r="G3" s="87"/>
      <c r="H3" s="88"/>
      <c r="I3" s="7"/>
      <c r="J3" s="7"/>
    </row>
    <row r="4" spans="1:10" ht="31.2" x14ac:dyDescent="0.3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21.75" customHeight="1" x14ac:dyDescent="0.3">
      <c r="A5" s="38">
        <v>44390</v>
      </c>
      <c r="B5" s="39" t="s">
        <v>43</v>
      </c>
      <c r="C5" s="39" t="s">
        <v>86</v>
      </c>
      <c r="D5" s="39">
        <v>223823</v>
      </c>
      <c r="E5" s="39"/>
      <c r="F5" s="39">
        <v>20144.07</v>
      </c>
      <c r="G5" s="39">
        <v>20144.07</v>
      </c>
      <c r="H5" s="40">
        <f t="shared" ref="H5:H11" si="0">D5+E5+F5+G5</f>
        <v>264111.14</v>
      </c>
      <c r="I5" s="7"/>
      <c r="J5" s="7"/>
    </row>
    <row r="6" spans="1:10" ht="15.6" x14ac:dyDescent="0.3">
      <c r="A6" s="38">
        <v>44390</v>
      </c>
      <c r="B6" s="39" t="s">
        <v>43</v>
      </c>
      <c r="C6" s="39" t="s">
        <v>87</v>
      </c>
      <c r="D6" s="39">
        <v>39000</v>
      </c>
      <c r="E6" s="39"/>
      <c r="F6" s="39">
        <v>3510</v>
      </c>
      <c r="G6" s="39">
        <v>3510</v>
      </c>
      <c r="H6" s="40">
        <f t="shared" si="0"/>
        <v>46020</v>
      </c>
      <c r="I6" s="7"/>
      <c r="J6" s="7"/>
    </row>
    <row r="7" spans="1:10" ht="15.6" x14ac:dyDescent="0.3">
      <c r="A7" s="38">
        <v>44390</v>
      </c>
      <c r="B7" s="39" t="s">
        <v>43</v>
      </c>
      <c r="C7" s="39" t="s">
        <v>88</v>
      </c>
      <c r="D7" s="39">
        <v>254700</v>
      </c>
      <c r="E7" s="39"/>
      <c r="F7" s="39">
        <v>22923</v>
      </c>
      <c r="G7" s="39">
        <v>22923</v>
      </c>
      <c r="H7" s="40">
        <f t="shared" si="0"/>
        <v>300546</v>
      </c>
      <c r="I7" s="7"/>
      <c r="J7" s="7"/>
    </row>
    <row r="8" spans="1:10" ht="15.6" x14ac:dyDescent="0.3">
      <c r="A8" s="38">
        <v>44403</v>
      </c>
      <c r="B8" s="39" t="s">
        <v>43</v>
      </c>
      <c r="C8" s="39" t="s">
        <v>89</v>
      </c>
      <c r="D8" s="39">
        <v>28690</v>
      </c>
      <c r="E8" s="39"/>
      <c r="F8" s="39">
        <v>2582.1</v>
      </c>
      <c r="G8" s="39">
        <v>2582.1</v>
      </c>
      <c r="H8" s="40">
        <f t="shared" si="0"/>
        <v>33854.199999999997</v>
      </c>
      <c r="I8" s="7"/>
      <c r="J8" s="7"/>
    </row>
    <row r="9" spans="1:10" ht="15.6" x14ac:dyDescent="0.3">
      <c r="A9" s="38">
        <v>44403</v>
      </c>
      <c r="B9" s="39" t="s">
        <v>43</v>
      </c>
      <c r="C9" s="39" t="s">
        <v>90</v>
      </c>
      <c r="D9" s="39">
        <v>12000</v>
      </c>
      <c r="E9" s="39"/>
      <c r="F9" s="39">
        <v>1080</v>
      </c>
      <c r="G9" s="39">
        <v>1080</v>
      </c>
      <c r="H9" s="40">
        <f t="shared" si="0"/>
        <v>14160</v>
      </c>
      <c r="I9" s="7"/>
      <c r="J9" s="7"/>
    </row>
    <row r="10" spans="1:10" ht="15.6" x14ac:dyDescent="0.3">
      <c r="A10" s="38">
        <v>44405</v>
      </c>
      <c r="B10" s="39" t="s">
        <v>43</v>
      </c>
      <c r="C10" s="39" t="s">
        <v>91</v>
      </c>
      <c r="D10" s="39">
        <v>6800</v>
      </c>
      <c r="E10" s="39"/>
      <c r="F10" s="39">
        <v>612</v>
      </c>
      <c r="G10" s="39">
        <v>612</v>
      </c>
      <c r="H10" s="40">
        <f t="shared" si="0"/>
        <v>8024</v>
      </c>
      <c r="I10" s="7"/>
      <c r="J10" s="7"/>
    </row>
    <row r="11" spans="1:10" s="19" customFormat="1" ht="15.6" x14ac:dyDescent="0.3">
      <c r="A11" s="38">
        <v>44408</v>
      </c>
      <c r="B11" s="39" t="s">
        <v>43</v>
      </c>
      <c r="C11" s="39" t="s">
        <v>131</v>
      </c>
      <c r="D11" s="39">
        <v>29003</v>
      </c>
      <c r="E11" s="39"/>
      <c r="F11" s="39">
        <v>2610.27</v>
      </c>
      <c r="G11" s="39">
        <v>2610.27</v>
      </c>
      <c r="H11" s="40">
        <f t="shared" si="0"/>
        <v>34223.54</v>
      </c>
      <c r="I11" s="7"/>
      <c r="J11" s="7"/>
    </row>
    <row r="12" spans="1:10" ht="21" x14ac:dyDescent="0.4">
      <c r="A12" s="95" t="s">
        <v>35</v>
      </c>
      <c r="B12" s="95"/>
      <c r="C12" s="95"/>
      <c r="D12" s="6">
        <f>SUM(D5:D11)</f>
        <v>594016</v>
      </c>
      <c r="E12" s="6"/>
      <c r="F12" s="6">
        <f>SUM(F5:F11)</f>
        <v>53461.439999999995</v>
      </c>
      <c r="G12" s="6">
        <f>SUM(G5:G11)</f>
        <v>53461.439999999995</v>
      </c>
      <c r="H12" s="6">
        <f>SUM(H5:H11)</f>
        <v>700938.88</v>
      </c>
      <c r="I12" s="7"/>
      <c r="J12" s="7"/>
    </row>
    <row r="13" spans="1:10" ht="21" x14ac:dyDescent="0.4">
      <c r="A13" s="86" t="s">
        <v>38</v>
      </c>
      <c r="B13" s="87"/>
      <c r="C13" s="87"/>
      <c r="D13" s="87"/>
      <c r="E13" s="87"/>
      <c r="F13" s="87"/>
      <c r="G13" s="87"/>
      <c r="H13" s="87"/>
      <c r="I13" s="87"/>
      <c r="J13" s="88"/>
    </row>
    <row r="14" spans="1:10" ht="22.5" customHeight="1" x14ac:dyDescent="0.3">
      <c r="A14" s="41" t="s">
        <v>28</v>
      </c>
      <c r="B14" s="41" t="s">
        <v>29</v>
      </c>
      <c r="C14" s="41" t="s">
        <v>4</v>
      </c>
      <c r="D14" s="41" t="s">
        <v>0</v>
      </c>
      <c r="E14" s="41" t="s">
        <v>1</v>
      </c>
      <c r="F14" s="41" t="s">
        <v>2</v>
      </c>
      <c r="G14" s="41" t="s">
        <v>3</v>
      </c>
      <c r="H14" s="42" t="s">
        <v>32</v>
      </c>
      <c r="I14" s="42" t="s">
        <v>33</v>
      </c>
      <c r="J14" s="42" t="s">
        <v>31</v>
      </c>
    </row>
    <row r="15" spans="1:10" ht="22.5" customHeight="1" x14ac:dyDescent="0.3">
      <c r="A15" s="44">
        <v>44378</v>
      </c>
      <c r="B15" s="40" t="s">
        <v>92</v>
      </c>
      <c r="C15" s="40" t="s">
        <v>93</v>
      </c>
      <c r="D15" s="40">
        <v>6800</v>
      </c>
      <c r="E15" s="40"/>
      <c r="F15" s="40">
        <v>612</v>
      </c>
      <c r="G15" s="40">
        <v>612</v>
      </c>
      <c r="H15" s="40">
        <f t="shared" ref="H15:H33" si="1">D15+E15+F15+G15</f>
        <v>8024</v>
      </c>
      <c r="I15" s="40"/>
      <c r="J15" s="40" t="s">
        <v>94</v>
      </c>
    </row>
    <row r="16" spans="1:10" ht="16.5" customHeight="1" x14ac:dyDescent="0.3">
      <c r="A16" s="44">
        <v>44378</v>
      </c>
      <c r="B16" s="40" t="s">
        <v>95</v>
      </c>
      <c r="C16" s="40" t="s">
        <v>96</v>
      </c>
      <c r="D16" s="40">
        <v>19500</v>
      </c>
      <c r="E16" s="40">
        <v>3510</v>
      </c>
      <c r="F16" s="40"/>
      <c r="G16" s="40"/>
      <c r="H16" s="40">
        <f t="shared" si="1"/>
        <v>23010</v>
      </c>
      <c r="I16" s="40"/>
      <c r="J16" s="40" t="s">
        <v>97</v>
      </c>
    </row>
    <row r="17" spans="1:10" s="19" customFormat="1" ht="16.5" customHeight="1" x14ac:dyDescent="0.3">
      <c r="A17" s="44">
        <v>44379</v>
      </c>
      <c r="B17" s="40" t="s">
        <v>80</v>
      </c>
      <c r="C17" s="40" t="s">
        <v>111</v>
      </c>
      <c r="D17" s="40">
        <v>126000</v>
      </c>
      <c r="E17" s="40">
        <v>22680</v>
      </c>
      <c r="F17" s="40"/>
      <c r="G17" s="40"/>
      <c r="H17" s="40">
        <f t="shared" si="1"/>
        <v>148680</v>
      </c>
      <c r="I17" s="40"/>
      <c r="J17" s="40" t="s">
        <v>82</v>
      </c>
    </row>
    <row r="18" spans="1:10" ht="21" customHeight="1" x14ac:dyDescent="0.3">
      <c r="A18" s="44">
        <v>44382</v>
      </c>
      <c r="B18" s="40" t="s">
        <v>98</v>
      </c>
      <c r="C18" s="40" t="s">
        <v>99</v>
      </c>
      <c r="D18" s="40">
        <v>18105</v>
      </c>
      <c r="E18" s="40"/>
      <c r="F18" s="40">
        <v>1086.3</v>
      </c>
      <c r="G18" s="40">
        <v>1086.3</v>
      </c>
      <c r="H18" s="40">
        <f t="shared" si="1"/>
        <v>20277.599999999999</v>
      </c>
      <c r="I18" s="40"/>
      <c r="J18" s="40" t="s">
        <v>100</v>
      </c>
    </row>
    <row r="19" spans="1:10" ht="16.5" customHeight="1" x14ac:dyDescent="0.3">
      <c r="A19" s="44">
        <v>44383</v>
      </c>
      <c r="B19" s="40" t="s">
        <v>98</v>
      </c>
      <c r="C19" s="40" t="s">
        <v>101</v>
      </c>
      <c r="D19" s="40">
        <v>506.34</v>
      </c>
      <c r="E19" s="40"/>
      <c r="F19" s="40">
        <v>45.57</v>
      </c>
      <c r="G19" s="40">
        <v>45.57</v>
      </c>
      <c r="H19" s="40">
        <f t="shared" si="1"/>
        <v>597.48</v>
      </c>
      <c r="I19" s="40"/>
      <c r="J19" s="40" t="s">
        <v>100</v>
      </c>
    </row>
    <row r="20" spans="1:10" ht="21.75" customHeight="1" x14ac:dyDescent="0.3">
      <c r="A20" s="44">
        <v>44384</v>
      </c>
      <c r="B20" s="40" t="s">
        <v>102</v>
      </c>
      <c r="C20" s="40" t="s">
        <v>124</v>
      </c>
      <c r="D20" s="40">
        <v>28600</v>
      </c>
      <c r="E20" s="40"/>
      <c r="F20" s="40">
        <v>2574</v>
      </c>
      <c r="G20" s="40">
        <v>2574</v>
      </c>
      <c r="H20" s="40">
        <f t="shared" si="1"/>
        <v>33748</v>
      </c>
      <c r="I20" s="40"/>
      <c r="J20" s="40" t="s">
        <v>103</v>
      </c>
    </row>
    <row r="21" spans="1:10" ht="15.6" x14ac:dyDescent="0.3">
      <c r="A21" s="44">
        <v>44384</v>
      </c>
      <c r="B21" s="40" t="s">
        <v>102</v>
      </c>
      <c r="C21" s="40" t="s">
        <v>104</v>
      </c>
      <c r="D21" s="40">
        <v>6745</v>
      </c>
      <c r="E21" s="40">
        <v>1214.0999999999999</v>
      </c>
      <c r="F21" s="40"/>
      <c r="G21" s="40"/>
      <c r="H21" s="40">
        <f t="shared" si="1"/>
        <v>7959.1</v>
      </c>
      <c r="I21" s="40"/>
      <c r="J21" s="40" t="s">
        <v>105</v>
      </c>
    </row>
    <row r="22" spans="1:10" s="19" customFormat="1" ht="15.6" x14ac:dyDescent="0.3">
      <c r="A22" s="44">
        <v>44385</v>
      </c>
      <c r="B22" s="40" t="s">
        <v>106</v>
      </c>
      <c r="C22" s="40" t="s">
        <v>107</v>
      </c>
      <c r="D22" s="40">
        <v>4040</v>
      </c>
      <c r="E22" s="40">
        <v>727.2</v>
      </c>
      <c r="F22" s="40"/>
      <c r="G22" s="40"/>
      <c r="H22" s="40">
        <f t="shared" si="1"/>
        <v>4767.2</v>
      </c>
      <c r="I22" s="40"/>
      <c r="J22" s="40" t="s">
        <v>70</v>
      </c>
    </row>
    <row r="23" spans="1:10" s="19" customFormat="1" ht="15.6" x14ac:dyDescent="0.3">
      <c r="A23" s="44">
        <v>44387</v>
      </c>
      <c r="B23" s="40" t="s">
        <v>108</v>
      </c>
      <c r="C23" s="40" t="s">
        <v>109</v>
      </c>
      <c r="D23" s="40">
        <v>508.4</v>
      </c>
      <c r="E23" s="40"/>
      <c r="F23" s="40">
        <v>45.76</v>
      </c>
      <c r="G23" s="40">
        <v>45.76</v>
      </c>
      <c r="H23" s="40">
        <f t="shared" si="1"/>
        <v>599.91999999999996</v>
      </c>
      <c r="I23" s="40"/>
      <c r="J23" s="40" t="s">
        <v>110</v>
      </c>
    </row>
    <row r="24" spans="1:10" s="19" customFormat="1" ht="18.75" customHeight="1" x14ac:dyDescent="0.3">
      <c r="A24" s="44">
        <v>44388</v>
      </c>
      <c r="B24" s="39" t="s">
        <v>122</v>
      </c>
      <c r="C24" s="39" t="s">
        <v>123</v>
      </c>
      <c r="D24" s="40">
        <v>264</v>
      </c>
      <c r="E24" s="40"/>
      <c r="F24" s="40">
        <v>23.76</v>
      </c>
      <c r="G24" s="40">
        <v>23.76</v>
      </c>
      <c r="H24" s="40">
        <f t="shared" si="1"/>
        <v>311.52</v>
      </c>
      <c r="I24" s="40"/>
      <c r="J24" s="39" t="s">
        <v>121</v>
      </c>
    </row>
    <row r="25" spans="1:10" s="19" customFormat="1" ht="18.75" customHeight="1" x14ac:dyDescent="0.3">
      <c r="A25" s="44">
        <v>44388</v>
      </c>
      <c r="B25" s="39" t="s">
        <v>125</v>
      </c>
      <c r="C25" s="39" t="s">
        <v>127</v>
      </c>
      <c r="D25" s="40">
        <v>135</v>
      </c>
      <c r="E25" s="40"/>
      <c r="F25" s="40">
        <v>12.15</v>
      </c>
      <c r="G25" s="40">
        <v>12.15</v>
      </c>
      <c r="H25" s="40">
        <f t="shared" si="1"/>
        <v>159.30000000000001</v>
      </c>
      <c r="I25" s="40"/>
      <c r="J25" s="39" t="s">
        <v>126</v>
      </c>
    </row>
    <row r="26" spans="1:10" s="19" customFormat="1" ht="15.6" x14ac:dyDescent="0.3">
      <c r="A26" s="44">
        <v>44389</v>
      </c>
      <c r="B26" s="40" t="s">
        <v>106</v>
      </c>
      <c r="C26" s="40" t="s">
        <v>112</v>
      </c>
      <c r="D26" s="40">
        <v>9220</v>
      </c>
      <c r="E26" s="40">
        <v>1659.6</v>
      </c>
      <c r="F26" s="40"/>
      <c r="G26" s="40"/>
      <c r="H26" s="40">
        <f t="shared" si="1"/>
        <v>10879.6</v>
      </c>
      <c r="I26" s="40"/>
      <c r="J26" s="40" t="s">
        <v>70</v>
      </c>
    </row>
    <row r="27" spans="1:10" s="19" customFormat="1" ht="15.6" x14ac:dyDescent="0.3">
      <c r="A27" s="44">
        <v>44390</v>
      </c>
      <c r="B27" s="40" t="s">
        <v>95</v>
      </c>
      <c r="C27" s="40" t="s">
        <v>113</v>
      </c>
      <c r="D27" s="40">
        <v>5000</v>
      </c>
      <c r="E27" s="40">
        <v>900</v>
      </c>
      <c r="F27" s="40"/>
      <c r="G27" s="40"/>
      <c r="H27" s="40">
        <f t="shared" si="1"/>
        <v>5900</v>
      </c>
      <c r="I27" s="40"/>
      <c r="J27" s="40" t="s">
        <v>97</v>
      </c>
    </row>
    <row r="28" spans="1:10" s="19" customFormat="1" ht="31.2" x14ac:dyDescent="0.3">
      <c r="A28" s="44">
        <v>44390</v>
      </c>
      <c r="B28" s="39" t="s">
        <v>139</v>
      </c>
      <c r="C28" s="39">
        <v>2881042544</v>
      </c>
      <c r="D28" s="40">
        <v>2470</v>
      </c>
      <c r="E28" s="40">
        <v>130</v>
      </c>
      <c r="F28" s="40"/>
      <c r="G28" s="40"/>
      <c r="H28" s="40">
        <f t="shared" si="1"/>
        <v>2600</v>
      </c>
      <c r="I28" s="40"/>
      <c r="J28" s="39" t="s">
        <v>140</v>
      </c>
    </row>
    <row r="29" spans="1:10" s="19" customFormat="1" ht="15.6" x14ac:dyDescent="0.3">
      <c r="A29" s="44">
        <v>44392</v>
      </c>
      <c r="B29" s="40" t="s">
        <v>114</v>
      </c>
      <c r="C29" s="40" t="s">
        <v>115</v>
      </c>
      <c r="D29" s="40">
        <v>4406.78</v>
      </c>
      <c r="E29" s="40"/>
      <c r="F29" s="40">
        <v>396.61</v>
      </c>
      <c r="G29" s="40">
        <v>396.61</v>
      </c>
      <c r="H29" s="40">
        <f t="shared" si="1"/>
        <v>5199.9999999999991</v>
      </c>
      <c r="I29" s="40"/>
      <c r="J29" s="40" t="s">
        <v>116</v>
      </c>
    </row>
    <row r="30" spans="1:10" s="19" customFormat="1" ht="15.6" x14ac:dyDescent="0.3">
      <c r="A30" s="44">
        <v>44400</v>
      </c>
      <c r="B30" s="39" t="s">
        <v>129</v>
      </c>
      <c r="C30" s="39" t="s">
        <v>130</v>
      </c>
      <c r="D30" s="40">
        <v>254.24</v>
      </c>
      <c r="E30" s="40"/>
      <c r="F30" s="40">
        <v>22.88</v>
      </c>
      <c r="G30" s="40">
        <v>22.88</v>
      </c>
      <c r="H30" s="40">
        <f t="shared" si="1"/>
        <v>300</v>
      </c>
      <c r="I30" s="40"/>
      <c r="J30" s="39" t="s">
        <v>128</v>
      </c>
    </row>
    <row r="31" spans="1:10" s="19" customFormat="1" ht="15.6" x14ac:dyDescent="0.3">
      <c r="A31" s="44">
        <v>44405</v>
      </c>
      <c r="B31" s="40" t="s">
        <v>106</v>
      </c>
      <c r="C31" s="40" t="s">
        <v>117</v>
      </c>
      <c r="D31" s="40">
        <v>8480</v>
      </c>
      <c r="E31" s="40">
        <v>1526.4</v>
      </c>
      <c r="F31" s="40"/>
      <c r="G31" s="40"/>
      <c r="H31" s="40">
        <f t="shared" si="1"/>
        <v>10006.4</v>
      </c>
      <c r="I31" s="40"/>
      <c r="J31" s="40" t="s">
        <v>70</v>
      </c>
    </row>
    <row r="32" spans="1:10" s="19" customFormat="1" ht="15.6" x14ac:dyDescent="0.3">
      <c r="A32" s="44">
        <v>44407</v>
      </c>
      <c r="B32" s="40" t="s">
        <v>118</v>
      </c>
      <c r="C32" s="40" t="s">
        <v>119</v>
      </c>
      <c r="D32" s="40">
        <v>484.25</v>
      </c>
      <c r="E32" s="40"/>
      <c r="F32" s="40">
        <v>43.58</v>
      </c>
      <c r="G32" s="40">
        <v>43.58</v>
      </c>
      <c r="H32" s="40">
        <f t="shared" si="1"/>
        <v>571.41000000000008</v>
      </c>
      <c r="I32" s="40"/>
      <c r="J32" s="40" t="s">
        <v>120</v>
      </c>
    </row>
    <row r="33" spans="1:10" s="19" customFormat="1" ht="15.6" x14ac:dyDescent="0.3">
      <c r="A33" s="44">
        <v>44408</v>
      </c>
      <c r="B33" s="39" t="s">
        <v>144</v>
      </c>
      <c r="C33" s="39" t="s">
        <v>146</v>
      </c>
      <c r="D33" s="40">
        <v>36</v>
      </c>
      <c r="E33" s="40"/>
      <c r="F33" s="40">
        <v>3.28</v>
      </c>
      <c r="G33" s="40">
        <v>3.28</v>
      </c>
      <c r="H33" s="40">
        <f t="shared" si="1"/>
        <v>42.56</v>
      </c>
      <c r="I33" s="40"/>
      <c r="J33" s="47" t="s">
        <v>145</v>
      </c>
    </row>
    <row r="34" spans="1:10" ht="21" x14ac:dyDescent="0.3">
      <c r="A34" s="97" t="s">
        <v>35</v>
      </c>
      <c r="B34" s="97"/>
      <c r="C34" s="97"/>
      <c r="D34" s="45">
        <f>SUM(D15:D33)</f>
        <v>241555.00999999998</v>
      </c>
      <c r="E34" s="45">
        <f>SUM(E15:E33)</f>
        <v>32347.3</v>
      </c>
      <c r="F34" s="45">
        <f>SUM(F15:F33)</f>
        <v>4865.8899999999994</v>
      </c>
      <c r="G34" s="45">
        <f>SUM(G15:G33)</f>
        <v>4865.8899999999994</v>
      </c>
      <c r="H34" s="46">
        <f>SUM(H15:H33)</f>
        <v>283634.09000000003</v>
      </c>
      <c r="I34" s="45"/>
      <c r="J34" s="45"/>
    </row>
    <row r="35" spans="1:10" x14ac:dyDescent="0.3">
      <c r="A35" s="43"/>
      <c r="B35" s="43"/>
      <c r="C35" s="43"/>
    </row>
    <row r="36" spans="1:10" ht="21" x14ac:dyDescent="0.4">
      <c r="A36" s="92" t="s">
        <v>30</v>
      </c>
      <c r="B36" s="93"/>
      <c r="C36" s="93"/>
      <c r="D36" s="93"/>
      <c r="E36" s="93"/>
      <c r="F36" s="93"/>
      <c r="G36" s="93"/>
      <c r="H36" s="93"/>
      <c r="I36" s="93"/>
      <c r="J36" s="94"/>
    </row>
    <row r="37" spans="1:10" ht="21" x14ac:dyDescent="0.4">
      <c r="A37" s="86" t="s">
        <v>37</v>
      </c>
      <c r="B37" s="87"/>
      <c r="C37" s="87"/>
      <c r="D37" s="87"/>
      <c r="E37" s="87"/>
      <c r="F37" s="87"/>
      <c r="G37" s="87"/>
      <c r="H37" s="88"/>
      <c r="I37" s="7"/>
      <c r="J37" s="7"/>
    </row>
    <row r="38" spans="1:10" ht="31.2" x14ac:dyDescent="0.3">
      <c r="A38" s="8" t="s">
        <v>28</v>
      </c>
      <c r="B38" s="8" t="s">
        <v>29</v>
      </c>
      <c r="C38" s="8" t="s">
        <v>36</v>
      </c>
      <c r="D38" s="8" t="s">
        <v>0</v>
      </c>
      <c r="E38" s="8" t="s">
        <v>26</v>
      </c>
      <c r="F38" s="8" t="s">
        <v>2</v>
      </c>
      <c r="G38" s="8" t="s">
        <v>3</v>
      </c>
      <c r="H38" s="9" t="s">
        <v>32</v>
      </c>
      <c r="I38" s="7"/>
      <c r="J38" s="7"/>
    </row>
    <row r="39" spans="1:10" ht="31.2" x14ac:dyDescent="0.3">
      <c r="A39" s="38">
        <v>44417</v>
      </c>
      <c r="B39" s="39" t="s">
        <v>132</v>
      </c>
      <c r="C39" s="39" t="s">
        <v>133</v>
      </c>
      <c r="D39" s="39">
        <v>6250</v>
      </c>
      <c r="E39" s="39"/>
      <c r="F39" s="39">
        <v>562.5</v>
      </c>
      <c r="G39" s="39">
        <v>562.5</v>
      </c>
      <c r="H39" s="39">
        <f t="shared" ref="H39:H45" si="2">D39+E39+F39+G39</f>
        <v>7375</v>
      </c>
      <c r="I39" s="48" t="s">
        <v>159</v>
      </c>
      <c r="J39" s="7"/>
    </row>
    <row r="40" spans="1:10" ht="15.6" x14ac:dyDescent="0.3">
      <c r="A40" s="38">
        <v>44425</v>
      </c>
      <c r="B40" s="39" t="s">
        <v>43</v>
      </c>
      <c r="C40" s="39" t="s">
        <v>151</v>
      </c>
      <c r="D40" s="39">
        <v>148780</v>
      </c>
      <c r="E40" s="39"/>
      <c r="F40" s="39">
        <v>13390.2</v>
      </c>
      <c r="G40" s="39">
        <v>13390.2</v>
      </c>
      <c r="H40" s="39">
        <f t="shared" si="2"/>
        <v>175560.40000000002</v>
      </c>
      <c r="I40" s="7"/>
      <c r="J40" s="7"/>
    </row>
    <row r="41" spans="1:10" ht="15.6" x14ac:dyDescent="0.3">
      <c r="A41" s="38">
        <v>44425</v>
      </c>
      <c r="B41" s="39" t="s">
        <v>43</v>
      </c>
      <c r="C41" s="39" t="s">
        <v>152</v>
      </c>
      <c r="D41" s="39">
        <v>84525</v>
      </c>
      <c r="E41" s="39"/>
      <c r="F41" s="39">
        <v>7607.25</v>
      </c>
      <c r="G41" s="39">
        <v>7607.25</v>
      </c>
      <c r="H41" s="39">
        <f t="shared" si="2"/>
        <v>99739.5</v>
      </c>
      <c r="I41" s="7"/>
      <c r="J41" s="7"/>
    </row>
    <row r="42" spans="1:10" s="19" customFormat="1" ht="15.6" x14ac:dyDescent="0.3">
      <c r="A42" s="38">
        <v>44425</v>
      </c>
      <c r="B42" s="39" t="s">
        <v>43</v>
      </c>
      <c r="C42" s="39" t="s">
        <v>153</v>
      </c>
      <c r="D42" s="39">
        <v>13042</v>
      </c>
      <c r="E42" s="39"/>
      <c r="F42" s="39">
        <v>1173.78</v>
      </c>
      <c r="G42" s="39">
        <v>1173.78</v>
      </c>
      <c r="H42" s="39">
        <f t="shared" si="2"/>
        <v>15389.560000000001</v>
      </c>
      <c r="I42" s="7"/>
      <c r="J42" s="7"/>
    </row>
    <row r="43" spans="1:10" s="19" customFormat="1" ht="15.6" x14ac:dyDescent="0.3">
      <c r="A43" s="38">
        <v>44425</v>
      </c>
      <c r="B43" s="39" t="s">
        <v>43</v>
      </c>
      <c r="C43" s="39" t="s">
        <v>154</v>
      </c>
      <c r="D43" s="39">
        <v>4048</v>
      </c>
      <c r="E43" s="39"/>
      <c r="F43" s="39">
        <v>364.32</v>
      </c>
      <c r="G43" s="39">
        <v>364.32</v>
      </c>
      <c r="H43" s="39">
        <f t="shared" si="2"/>
        <v>4776.6399999999994</v>
      </c>
      <c r="I43" s="7"/>
      <c r="J43" s="7"/>
    </row>
    <row r="44" spans="1:10" s="19" customFormat="1" ht="15.6" x14ac:dyDescent="0.3">
      <c r="A44" s="38">
        <v>44425</v>
      </c>
      <c r="B44" s="39" t="s">
        <v>43</v>
      </c>
      <c r="C44" s="39" t="s">
        <v>155</v>
      </c>
      <c r="D44" s="39">
        <v>5738</v>
      </c>
      <c r="E44" s="39"/>
      <c r="F44" s="39">
        <v>516.41999999999996</v>
      </c>
      <c r="G44" s="39">
        <v>516.41999999999996</v>
      </c>
      <c r="H44" s="39">
        <f t="shared" si="2"/>
        <v>6770.84</v>
      </c>
      <c r="I44" s="7"/>
      <c r="J44" s="7"/>
    </row>
    <row r="45" spans="1:10" s="19" customFormat="1" ht="15.6" x14ac:dyDescent="0.3">
      <c r="A45" s="38">
        <v>44425</v>
      </c>
      <c r="B45" s="39" t="s">
        <v>43</v>
      </c>
      <c r="C45" s="39" t="s">
        <v>156</v>
      </c>
      <c r="D45" s="39">
        <v>3555</v>
      </c>
      <c r="E45" s="39"/>
      <c r="F45" s="39">
        <v>319.95</v>
      </c>
      <c r="G45" s="39">
        <v>319.95</v>
      </c>
      <c r="H45" s="39">
        <f t="shared" si="2"/>
        <v>4194.8999999999996</v>
      </c>
      <c r="I45" s="7"/>
      <c r="J45" s="7"/>
    </row>
    <row r="46" spans="1:10" ht="21" x14ac:dyDescent="0.4">
      <c r="A46" s="95" t="s">
        <v>35</v>
      </c>
      <c r="B46" s="95"/>
      <c r="C46" s="95"/>
      <c r="D46" s="6">
        <f>SUM(D39:D45)</f>
        <v>265938</v>
      </c>
      <c r="E46" s="6"/>
      <c r="F46" s="6">
        <f>SUM(F39:F45)</f>
        <v>23934.42</v>
      </c>
      <c r="G46" s="6">
        <f>SUM(G39:G45)</f>
        <v>23934.42</v>
      </c>
      <c r="H46" s="6">
        <f>SUM(H39:H45)</f>
        <v>313806.84000000008</v>
      </c>
      <c r="I46" s="7"/>
      <c r="J46" s="7"/>
    </row>
    <row r="47" spans="1:10" ht="21" x14ac:dyDescent="0.4">
      <c r="A47" s="86" t="s">
        <v>38</v>
      </c>
      <c r="B47" s="87"/>
      <c r="C47" s="87"/>
      <c r="D47" s="87"/>
      <c r="E47" s="87"/>
      <c r="F47" s="87"/>
      <c r="G47" s="87"/>
      <c r="H47" s="87"/>
      <c r="I47" s="87"/>
      <c r="J47" s="88"/>
    </row>
    <row r="48" spans="1:10" x14ac:dyDescent="0.3">
      <c r="A48" s="41" t="s">
        <v>28</v>
      </c>
      <c r="B48" s="41" t="s">
        <v>29</v>
      </c>
      <c r="C48" s="41" t="s">
        <v>4</v>
      </c>
      <c r="D48" s="41" t="s">
        <v>0</v>
      </c>
      <c r="E48" s="41" t="s">
        <v>1</v>
      </c>
      <c r="F48" s="41" t="s">
        <v>2</v>
      </c>
      <c r="G48" s="41" t="s">
        <v>3</v>
      </c>
      <c r="H48" s="42" t="s">
        <v>32</v>
      </c>
      <c r="I48" s="42" t="s">
        <v>33</v>
      </c>
      <c r="J48" s="42" t="s">
        <v>31</v>
      </c>
    </row>
    <row r="49" spans="1:10" s="19" customFormat="1" ht="15.6" x14ac:dyDescent="0.3">
      <c r="A49" s="38">
        <v>44410</v>
      </c>
      <c r="B49" s="39" t="s">
        <v>197</v>
      </c>
      <c r="C49" s="50">
        <v>31013507630000</v>
      </c>
      <c r="D49" s="39">
        <v>12894</v>
      </c>
      <c r="E49" s="39">
        <v>2321</v>
      </c>
      <c r="F49" s="39"/>
      <c r="G49" s="39"/>
      <c r="H49" s="40">
        <f t="shared" ref="H49:H72" si="3">D49+E49+F49+G49</f>
        <v>15215</v>
      </c>
      <c r="I49" s="40"/>
      <c r="J49" s="39" t="s">
        <v>198</v>
      </c>
    </row>
    <row r="50" spans="1:10" ht="15.6" x14ac:dyDescent="0.3">
      <c r="A50" s="44">
        <v>44415</v>
      </c>
      <c r="B50" s="40" t="s">
        <v>92</v>
      </c>
      <c r="C50" s="40" t="s">
        <v>134</v>
      </c>
      <c r="D50" s="40">
        <v>250</v>
      </c>
      <c r="E50" s="40"/>
      <c r="F50" s="40">
        <v>22.5</v>
      </c>
      <c r="G50" s="40">
        <v>22.5</v>
      </c>
      <c r="H50" s="40">
        <f t="shared" si="3"/>
        <v>295</v>
      </c>
      <c r="I50" s="40"/>
      <c r="J50" s="40" t="s">
        <v>135</v>
      </c>
    </row>
    <row r="51" spans="1:10" ht="15.6" x14ac:dyDescent="0.3">
      <c r="A51" s="44">
        <v>44415</v>
      </c>
      <c r="B51" s="40" t="s">
        <v>136</v>
      </c>
      <c r="C51" s="40" t="s">
        <v>137</v>
      </c>
      <c r="D51" s="40">
        <v>101.68</v>
      </c>
      <c r="E51" s="40"/>
      <c r="F51" s="40">
        <v>9.15</v>
      </c>
      <c r="G51" s="40">
        <v>9.15</v>
      </c>
      <c r="H51" s="40">
        <f t="shared" si="3"/>
        <v>119.98000000000002</v>
      </c>
      <c r="I51" s="40"/>
      <c r="J51" s="40" t="s">
        <v>100</v>
      </c>
    </row>
    <row r="52" spans="1:10" ht="15.6" x14ac:dyDescent="0.3">
      <c r="A52" s="44">
        <v>44417</v>
      </c>
      <c r="B52" s="40" t="s">
        <v>106</v>
      </c>
      <c r="C52" s="40" t="s">
        <v>138</v>
      </c>
      <c r="D52" s="40">
        <v>35740</v>
      </c>
      <c r="E52" s="40">
        <v>6433.2</v>
      </c>
      <c r="F52" s="40"/>
      <c r="G52" s="40"/>
      <c r="H52" s="40">
        <f t="shared" si="3"/>
        <v>42173.2</v>
      </c>
      <c r="I52" s="40"/>
      <c r="J52" s="40" t="s">
        <v>70</v>
      </c>
    </row>
    <row r="53" spans="1:10" ht="15.6" x14ac:dyDescent="0.3">
      <c r="A53" s="44">
        <v>44418</v>
      </c>
      <c r="B53" s="40" t="s">
        <v>141</v>
      </c>
      <c r="C53" s="40" t="s">
        <v>142</v>
      </c>
      <c r="D53" s="40">
        <v>3644</v>
      </c>
      <c r="E53" s="40">
        <v>655.92</v>
      </c>
      <c r="F53" s="40"/>
      <c r="G53" s="40"/>
      <c r="H53" s="40">
        <f t="shared" si="3"/>
        <v>4299.92</v>
      </c>
      <c r="I53" s="40"/>
      <c r="J53" s="40" t="s">
        <v>143</v>
      </c>
    </row>
    <row r="54" spans="1:10" s="19" customFormat="1" ht="15.6" x14ac:dyDescent="0.3">
      <c r="A54" s="44">
        <v>44418</v>
      </c>
      <c r="B54" s="40" t="s">
        <v>106</v>
      </c>
      <c r="C54" s="40" t="s">
        <v>186</v>
      </c>
      <c r="D54" s="40">
        <v>22400</v>
      </c>
      <c r="E54" s="40">
        <v>4032</v>
      </c>
      <c r="F54" s="40"/>
      <c r="G54" s="40"/>
      <c r="H54" s="40">
        <f t="shared" si="3"/>
        <v>26432</v>
      </c>
      <c r="I54" s="40"/>
      <c r="J54" s="40" t="s">
        <v>70</v>
      </c>
    </row>
    <row r="55" spans="1:10" s="19" customFormat="1" ht="15.6" x14ac:dyDescent="0.3">
      <c r="A55" s="44">
        <v>44419</v>
      </c>
      <c r="B55" s="47" t="s">
        <v>122</v>
      </c>
      <c r="C55" s="39" t="s">
        <v>161</v>
      </c>
      <c r="D55" s="40">
        <v>264</v>
      </c>
      <c r="E55" s="40"/>
      <c r="F55" s="40">
        <v>23.76</v>
      </c>
      <c r="G55" s="40">
        <v>23.76</v>
      </c>
      <c r="H55" s="40">
        <f t="shared" si="3"/>
        <v>311.52</v>
      </c>
      <c r="I55" s="40"/>
      <c r="J55" s="39" t="s">
        <v>121</v>
      </c>
    </row>
    <row r="56" spans="1:10" s="19" customFormat="1" ht="15.6" x14ac:dyDescent="0.3">
      <c r="A56" s="44">
        <v>44419</v>
      </c>
      <c r="B56" s="39" t="s">
        <v>125</v>
      </c>
      <c r="C56" s="39" t="s">
        <v>162</v>
      </c>
      <c r="D56" s="40">
        <v>135</v>
      </c>
      <c r="E56" s="40"/>
      <c r="F56" s="40">
        <v>12.15</v>
      </c>
      <c r="G56" s="40">
        <v>12.15</v>
      </c>
      <c r="H56" s="40">
        <f t="shared" si="3"/>
        <v>159.30000000000001</v>
      </c>
      <c r="I56" s="40"/>
      <c r="J56" s="47" t="s">
        <v>126</v>
      </c>
    </row>
    <row r="57" spans="1:10" s="19" customFormat="1" ht="15.6" x14ac:dyDescent="0.3">
      <c r="A57" s="44">
        <v>44420</v>
      </c>
      <c r="B57" s="39" t="s">
        <v>163</v>
      </c>
      <c r="C57" s="39" t="s">
        <v>165</v>
      </c>
      <c r="D57" s="40">
        <v>29900</v>
      </c>
      <c r="E57" s="40"/>
      <c r="F57" s="40">
        <v>2691</v>
      </c>
      <c r="G57" s="40">
        <v>2691</v>
      </c>
      <c r="H57" s="40">
        <f t="shared" si="3"/>
        <v>35282</v>
      </c>
      <c r="I57" s="40"/>
      <c r="J57" s="39" t="s">
        <v>164</v>
      </c>
    </row>
    <row r="58" spans="1:10" ht="15.6" x14ac:dyDescent="0.3">
      <c r="A58" s="44">
        <v>44424</v>
      </c>
      <c r="B58" s="40" t="s">
        <v>147</v>
      </c>
      <c r="C58" s="40" t="s">
        <v>148</v>
      </c>
      <c r="D58" s="40">
        <v>20680</v>
      </c>
      <c r="E58" s="40"/>
      <c r="F58" s="40">
        <v>1861.2</v>
      </c>
      <c r="G58" s="40">
        <v>1861.2</v>
      </c>
      <c r="H58" s="40">
        <f t="shared" si="3"/>
        <v>24402.400000000001</v>
      </c>
      <c r="I58" s="40"/>
      <c r="J58" s="40" t="s">
        <v>149</v>
      </c>
    </row>
    <row r="59" spans="1:10" s="19" customFormat="1" ht="15.6" x14ac:dyDescent="0.3">
      <c r="A59" s="44">
        <v>44425</v>
      </c>
      <c r="B59" s="40" t="s">
        <v>175</v>
      </c>
      <c r="C59" s="40" t="s">
        <v>176</v>
      </c>
      <c r="D59" s="40">
        <v>10500</v>
      </c>
      <c r="E59" s="40">
        <v>1890</v>
      </c>
      <c r="F59" s="40"/>
      <c r="G59" s="40"/>
      <c r="H59" s="40">
        <f t="shared" si="3"/>
        <v>12390</v>
      </c>
      <c r="I59" s="40"/>
      <c r="J59" s="40" t="s">
        <v>177</v>
      </c>
    </row>
    <row r="60" spans="1:10" s="19" customFormat="1" ht="15.6" x14ac:dyDescent="0.3">
      <c r="A60" s="44">
        <v>44384</v>
      </c>
      <c r="B60" s="39" t="s">
        <v>43</v>
      </c>
      <c r="C60" s="40">
        <v>7000234976</v>
      </c>
      <c r="D60" s="40">
        <v>13042</v>
      </c>
      <c r="E60" s="40"/>
      <c r="F60" s="40">
        <v>1173.78</v>
      </c>
      <c r="G60" s="40">
        <v>1173.78</v>
      </c>
      <c r="H60" s="40">
        <f t="shared" si="3"/>
        <v>15389.560000000001</v>
      </c>
      <c r="I60" s="40"/>
      <c r="J60" s="39" t="s">
        <v>157</v>
      </c>
    </row>
    <row r="61" spans="1:10" s="19" customFormat="1" ht="15.6" x14ac:dyDescent="0.3">
      <c r="A61" s="44">
        <v>44384</v>
      </c>
      <c r="B61" s="39" t="s">
        <v>43</v>
      </c>
      <c r="C61" s="40">
        <v>7000234977</v>
      </c>
      <c r="D61" s="40">
        <v>4048</v>
      </c>
      <c r="E61" s="40"/>
      <c r="F61" s="40">
        <v>364.32</v>
      </c>
      <c r="G61" s="40">
        <v>364.32</v>
      </c>
      <c r="H61" s="40">
        <f t="shared" si="3"/>
        <v>4776.6399999999994</v>
      </c>
      <c r="I61" s="40"/>
      <c r="J61" s="39" t="s">
        <v>157</v>
      </c>
    </row>
    <row r="62" spans="1:10" s="19" customFormat="1" ht="15.6" x14ac:dyDescent="0.3">
      <c r="A62" s="44">
        <v>44396</v>
      </c>
      <c r="B62" s="39" t="s">
        <v>43</v>
      </c>
      <c r="C62" s="40">
        <v>7000236371</v>
      </c>
      <c r="D62" s="40">
        <v>5738</v>
      </c>
      <c r="E62" s="40"/>
      <c r="F62" s="40">
        <v>516.41999999999996</v>
      </c>
      <c r="G62" s="40">
        <v>516.41999999999996</v>
      </c>
      <c r="H62" s="40">
        <f t="shared" si="3"/>
        <v>6770.84</v>
      </c>
      <c r="I62" s="40"/>
      <c r="J62" s="39" t="s">
        <v>157</v>
      </c>
    </row>
    <row r="63" spans="1:10" s="19" customFormat="1" ht="15.6" x14ac:dyDescent="0.3">
      <c r="A63" s="44">
        <v>44396</v>
      </c>
      <c r="B63" s="39" t="s">
        <v>43</v>
      </c>
      <c r="C63" s="40">
        <v>7000236372</v>
      </c>
      <c r="D63" s="40">
        <v>3555</v>
      </c>
      <c r="E63" s="40"/>
      <c r="F63" s="40">
        <v>319.95</v>
      </c>
      <c r="G63" s="40">
        <v>319.95</v>
      </c>
      <c r="H63" s="40">
        <f t="shared" si="3"/>
        <v>4194.8999999999996</v>
      </c>
      <c r="I63" s="40"/>
      <c r="J63" s="39" t="s">
        <v>158</v>
      </c>
    </row>
    <row r="64" spans="1:10" s="19" customFormat="1" ht="15.6" x14ac:dyDescent="0.3">
      <c r="A64" s="44">
        <v>44428</v>
      </c>
      <c r="B64" s="39" t="s">
        <v>166</v>
      </c>
      <c r="C64" s="40" t="s">
        <v>167</v>
      </c>
      <c r="D64" s="40">
        <v>8305.93</v>
      </c>
      <c r="E64" s="40">
        <v>2593.0700000000002</v>
      </c>
      <c r="F64" s="40"/>
      <c r="G64" s="40"/>
      <c r="H64" s="40">
        <f t="shared" si="3"/>
        <v>10899</v>
      </c>
      <c r="I64" s="40"/>
      <c r="J64" s="39" t="s">
        <v>168</v>
      </c>
    </row>
    <row r="65" spans="1:10" s="19" customFormat="1" ht="15.6" x14ac:dyDescent="0.3">
      <c r="A65" s="44">
        <v>44432</v>
      </c>
      <c r="B65" s="39" t="s">
        <v>106</v>
      </c>
      <c r="C65" s="40" t="s">
        <v>169</v>
      </c>
      <c r="D65" s="40">
        <v>13960</v>
      </c>
      <c r="E65" s="40">
        <v>2512.8000000000002</v>
      </c>
      <c r="F65" s="40"/>
      <c r="G65" s="40"/>
      <c r="H65" s="40">
        <f t="shared" si="3"/>
        <v>16472.8</v>
      </c>
      <c r="I65" s="40"/>
      <c r="J65" s="39" t="s">
        <v>70</v>
      </c>
    </row>
    <row r="66" spans="1:10" s="19" customFormat="1" ht="15.6" x14ac:dyDescent="0.3">
      <c r="A66" s="44">
        <v>44434</v>
      </c>
      <c r="B66" s="40" t="s">
        <v>170</v>
      </c>
      <c r="C66" s="40" t="s">
        <v>171</v>
      </c>
      <c r="D66" s="40">
        <v>1144.05</v>
      </c>
      <c r="E66" s="40"/>
      <c r="F66" s="40">
        <v>102.96</v>
      </c>
      <c r="G66" s="40">
        <v>102.96</v>
      </c>
      <c r="H66" s="40">
        <f t="shared" si="3"/>
        <v>1349.97</v>
      </c>
      <c r="I66" s="40"/>
      <c r="J66" s="39" t="s">
        <v>172</v>
      </c>
    </row>
    <row r="67" spans="1:10" s="19" customFormat="1" ht="31.2" x14ac:dyDescent="0.3">
      <c r="A67" s="44">
        <v>44434</v>
      </c>
      <c r="B67" s="49" t="s">
        <v>180</v>
      </c>
      <c r="C67" s="40" t="s">
        <v>182</v>
      </c>
      <c r="D67" s="40">
        <v>14530</v>
      </c>
      <c r="E67" s="40">
        <v>2615.4</v>
      </c>
      <c r="F67" s="40"/>
      <c r="G67" s="40"/>
      <c r="H67" s="40">
        <f t="shared" si="3"/>
        <v>17145.400000000001</v>
      </c>
      <c r="I67" s="40"/>
      <c r="J67" s="40" t="s">
        <v>181</v>
      </c>
    </row>
    <row r="68" spans="1:10" s="19" customFormat="1" ht="15.6" x14ac:dyDescent="0.3">
      <c r="A68" s="44">
        <v>44435</v>
      </c>
      <c r="B68" s="40" t="s">
        <v>102</v>
      </c>
      <c r="C68" s="40" t="s">
        <v>183</v>
      </c>
      <c r="D68" s="40">
        <v>414670</v>
      </c>
      <c r="E68" s="40">
        <v>74640.600000000006</v>
      </c>
      <c r="F68" s="40"/>
      <c r="G68" s="40"/>
      <c r="H68" s="40">
        <f t="shared" si="3"/>
        <v>489310.6</v>
      </c>
      <c r="I68" s="40"/>
      <c r="J68" s="39" t="s">
        <v>105</v>
      </c>
    </row>
    <row r="69" spans="1:10" s="19" customFormat="1" ht="15.6" x14ac:dyDescent="0.3">
      <c r="A69" s="44">
        <v>44435</v>
      </c>
      <c r="B69" s="40" t="s">
        <v>102</v>
      </c>
      <c r="C69" s="40" t="s">
        <v>184</v>
      </c>
      <c r="D69" s="40">
        <v>561040</v>
      </c>
      <c r="E69" s="40">
        <v>100987.2</v>
      </c>
      <c r="F69" s="40"/>
      <c r="G69" s="40"/>
      <c r="H69" s="40">
        <f t="shared" si="3"/>
        <v>662027.19999999995</v>
      </c>
      <c r="I69" s="40"/>
      <c r="J69" s="48" t="s">
        <v>185</v>
      </c>
    </row>
    <row r="70" spans="1:10" s="19" customFormat="1" ht="15.6" x14ac:dyDescent="0.3">
      <c r="A70" s="44">
        <v>44436</v>
      </c>
      <c r="B70" s="40" t="s">
        <v>106</v>
      </c>
      <c r="C70" s="40" t="s">
        <v>173</v>
      </c>
      <c r="D70" s="40">
        <v>23090</v>
      </c>
      <c r="E70" s="40">
        <v>4156.2</v>
      </c>
      <c r="F70" s="40"/>
      <c r="G70" s="40"/>
      <c r="H70" s="40">
        <f t="shared" si="3"/>
        <v>27246.2</v>
      </c>
      <c r="I70" s="40"/>
      <c r="J70" s="39" t="s">
        <v>70</v>
      </c>
    </row>
    <row r="71" spans="1:10" s="19" customFormat="1" ht="15.6" x14ac:dyDescent="0.3">
      <c r="A71" s="44">
        <v>44439</v>
      </c>
      <c r="B71" s="40" t="s">
        <v>92</v>
      </c>
      <c r="C71" s="40" t="s">
        <v>174</v>
      </c>
      <c r="D71" s="40">
        <v>1050</v>
      </c>
      <c r="E71" s="40"/>
      <c r="F71" s="40">
        <v>94.5</v>
      </c>
      <c r="G71" s="40">
        <v>94.5</v>
      </c>
      <c r="H71" s="40">
        <f t="shared" si="3"/>
        <v>1239</v>
      </c>
      <c r="I71" s="40"/>
      <c r="J71" s="40" t="s">
        <v>135</v>
      </c>
    </row>
    <row r="72" spans="1:10" s="19" customFormat="1" ht="15.6" x14ac:dyDescent="0.3">
      <c r="A72" s="44">
        <v>44439</v>
      </c>
      <c r="B72" s="47" t="s">
        <v>144</v>
      </c>
      <c r="C72" s="47" t="s">
        <v>199</v>
      </c>
      <c r="D72" s="40">
        <v>31.5</v>
      </c>
      <c r="E72" s="40"/>
      <c r="F72" s="40">
        <v>2.87</v>
      </c>
      <c r="G72" s="40">
        <v>2.87</v>
      </c>
      <c r="H72" s="40">
        <f t="shared" si="3"/>
        <v>37.239999999999995</v>
      </c>
      <c r="I72" s="40"/>
      <c r="J72" s="39" t="s">
        <v>145</v>
      </c>
    </row>
    <row r="73" spans="1:10" ht="21" x14ac:dyDescent="0.3">
      <c r="A73" s="96" t="s">
        <v>35</v>
      </c>
      <c r="B73" s="96"/>
      <c r="C73" s="96"/>
      <c r="D73" s="51">
        <f>SUM(D49:D72)</f>
        <v>1200713.1599999999</v>
      </c>
      <c r="E73" s="51">
        <f>SUM(E49:E72)</f>
        <v>202837.39</v>
      </c>
      <c r="F73" s="51">
        <f>SUM(F49:F72)</f>
        <v>7194.5599999999995</v>
      </c>
      <c r="G73" s="51">
        <f>SUM(G49:G72)</f>
        <v>7194.5599999999995</v>
      </c>
      <c r="H73" s="51">
        <f>SUM(H49:H72)</f>
        <v>1417939.67</v>
      </c>
      <c r="I73" s="51"/>
      <c r="J73" s="51"/>
    </row>
    <row r="75" spans="1:10" ht="21" x14ac:dyDescent="0.4">
      <c r="A75" s="92" t="s">
        <v>34</v>
      </c>
      <c r="B75" s="93"/>
      <c r="C75" s="93"/>
      <c r="D75" s="93"/>
      <c r="E75" s="93"/>
      <c r="F75" s="93"/>
      <c r="G75" s="93"/>
      <c r="H75" s="93"/>
      <c r="I75" s="93"/>
      <c r="J75" s="94"/>
    </row>
    <row r="76" spans="1:10" ht="21" x14ac:dyDescent="0.4">
      <c r="A76" s="86" t="s">
        <v>37</v>
      </c>
      <c r="B76" s="87"/>
      <c r="C76" s="87"/>
      <c r="D76" s="87"/>
      <c r="E76" s="87"/>
      <c r="F76" s="87"/>
      <c r="G76" s="87"/>
      <c r="H76" s="88"/>
      <c r="I76" s="7"/>
      <c r="J76" s="7"/>
    </row>
    <row r="77" spans="1:10" ht="31.2" x14ac:dyDescent="0.3">
      <c r="A77" s="8" t="s">
        <v>28</v>
      </c>
      <c r="B77" s="8" t="s">
        <v>29</v>
      </c>
      <c r="C77" s="8" t="s">
        <v>36</v>
      </c>
      <c r="D77" s="8" t="s">
        <v>0</v>
      </c>
      <c r="E77" s="8" t="s">
        <v>26</v>
      </c>
      <c r="F77" s="8" t="s">
        <v>2</v>
      </c>
      <c r="G77" s="8" t="s">
        <v>3</v>
      </c>
      <c r="H77" s="9" t="s">
        <v>32</v>
      </c>
      <c r="I77" s="7"/>
      <c r="J77" s="7"/>
    </row>
    <row r="78" spans="1:10" ht="15.6" x14ac:dyDescent="0.3">
      <c r="A78" s="10">
        <v>44440</v>
      </c>
      <c r="B78" s="39" t="s">
        <v>43</v>
      </c>
      <c r="C78" s="12" t="s">
        <v>178</v>
      </c>
      <c r="D78" s="12">
        <v>137760</v>
      </c>
      <c r="E78" s="12"/>
      <c r="F78" s="12">
        <v>12398.4</v>
      </c>
      <c r="G78" s="12">
        <v>12398.4</v>
      </c>
      <c r="H78" s="12">
        <f t="shared" ref="H78:H85" si="4">D78+E78+F78+G78</f>
        <v>162556.79999999999</v>
      </c>
      <c r="I78" s="7"/>
      <c r="J78" s="7"/>
    </row>
    <row r="79" spans="1:10" ht="15.6" x14ac:dyDescent="0.3">
      <c r="A79" s="10">
        <v>44440</v>
      </c>
      <c r="B79" s="22" t="s">
        <v>43</v>
      </c>
      <c r="C79" s="12" t="s">
        <v>179</v>
      </c>
      <c r="D79" s="12">
        <v>43944</v>
      </c>
      <c r="E79" s="12"/>
      <c r="F79" s="12">
        <v>3954.96</v>
      </c>
      <c r="G79" s="12">
        <v>3954.96</v>
      </c>
      <c r="H79" s="12">
        <f t="shared" si="4"/>
        <v>51853.919999999998</v>
      </c>
      <c r="I79" s="7"/>
      <c r="J79" s="7"/>
    </row>
    <row r="80" spans="1:10" ht="15.6" x14ac:dyDescent="0.3">
      <c r="A80" s="10">
        <v>44446</v>
      </c>
      <c r="B80" s="22" t="s">
        <v>43</v>
      </c>
      <c r="C80" s="12" t="s">
        <v>193</v>
      </c>
      <c r="D80" s="12">
        <v>864880</v>
      </c>
      <c r="E80" s="12"/>
      <c r="F80" s="12">
        <v>77839.199999999997</v>
      </c>
      <c r="G80" s="12">
        <v>77839.199999999997</v>
      </c>
      <c r="H80" s="12">
        <f t="shared" si="4"/>
        <v>1020558.3999999999</v>
      </c>
      <c r="I80" s="7"/>
      <c r="J80" s="7"/>
    </row>
    <row r="81" spans="1:10" ht="15.6" x14ac:dyDescent="0.3">
      <c r="A81" s="10">
        <v>44446</v>
      </c>
      <c r="B81" s="22" t="s">
        <v>43</v>
      </c>
      <c r="C81" s="12" t="s">
        <v>194</v>
      </c>
      <c r="D81" s="12">
        <v>42270</v>
      </c>
      <c r="E81" s="12"/>
      <c r="F81" s="12">
        <v>3804.3</v>
      </c>
      <c r="G81" s="12">
        <v>3804.3</v>
      </c>
      <c r="H81" s="12">
        <f t="shared" si="4"/>
        <v>49878.600000000006</v>
      </c>
      <c r="I81" s="7"/>
      <c r="J81" s="7"/>
    </row>
    <row r="82" spans="1:10" ht="15.6" x14ac:dyDescent="0.3">
      <c r="A82" s="10">
        <v>44446</v>
      </c>
      <c r="B82" s="22" t="s">
        <v>43</v>
      </c>
      <c r="C82" s="12" t="s">
        <v>195</v>
      </c>
      <c r="D82" s="12">
        <v>4980</v>
      </c>
      <c r="E82" s="12"/>
      <c r="F82" s="12">
        <v>448.2</v>
      </c>
      <c r="G82" s="12">
        <v>448.2</v>
      </c>
      <c r="H82" s="12">
        <f t="shared" si="4"/>
        <v>5876.4</v>
      </c>
      <c r="I82" s="7"/>
      <c r="J82" s="7"/>
    </row>
    <row r="83" spans="1:10" s="19" customFormat="1" ht="15.6" x14ac:dyDescent="0.3">
      <c r="A83" s="10">
        <v>44456</v>
      </c>
      <c r="B83" s="22" t="s">
        <v>43</v>
      </c>
      <c r="C83" s="12" t="s">
        <v>208</v>
      </c>
      <c r="D83" s="12">
        <v>776828</v>
      </c>
      <c r="E83" s="12"/>
      <c r="F83" s="12">
        <v>69914.52</v>
      </c>
      <c r="G83" s="12">
        <v>69914.52</v>
      </c>
      <c r="H83" s="12">
        <f t="shared" si="4"/>
        <v>916657.04</v>
      </c>
      <c r="I83" s="7"/>
      <c r="J83" s="7"/>
    </row>
    <row r="84" spans="1:10" s="19" customFormat="1" ht="15.6" x14ac:dyDescent="0.3">
      <c r="A84" s="10">
        <v>44456</v>
      </c>
      <c r="B84" s="22" t="s">
        <v>43</v>
      </c>
      <c r="C84" s="12" t="s">
        <v>209</v>
      </c>
      <c r="D84" s="12">
        <v>61887</v>
      </c>
      <c r="E84" s="12"/>
      <c r="F84" s="12">
        <v>5569.83</v>
      </c>
      <c r="G84" s="12">
        <v>5569.83</v>
      </c>
      <c r="H84" s="12">
        <f t="shared" si="4"/>
        <v>73026.66</v>
      </c>
      <c r="I84" s="7"/>
      <c r="J84" s="7"/>
    </row>
    <row r="85" spans="1:10" s="19" customFormat="1" ht="15.6" x14ac:dyDescent="0.3">
      <c r="A85" s="10">
        <v>44456</v>
      </c>
      <c r="B85" s="22" t="s">
        <v>217</v>
      </c>
      <c r="C85" s="12" t="s">
        <v>211</v>
      </c>
      <c r="D85" s="12">
        <v>8470</v>
      </c>
      <c r="E85" s="12"/>
      <c r="F85" s="12">
        <v>762.5</v>
      </c>
      <c r="G85" s="12">
        <v>762.5</v>
      </c>
      <c r="H85" s="12">
        <f t="shared" si="4"/>
        <v>9995</v>
      </c>
      <c r="I85" s="7" t="s">
        <v>212</v>
      </c>
      <c r="J85" s="7"/>
    </row>
    <row r="86" spans="1:10" ht="21" x14ac:dyDescent="0.4">
      <c r="A86" s="95" t="s">
        <v>35</v>
      </c>
      <c r="B86" s="95"/>
      <c r="C86" s="95"/>
      <c r="D86" s="6">
        <f>SUM(D78:D85)</f>
        <v>1941019</v>
      </c>
      <c r="E86" s="6">
        <f>SUM(E78:E85)</f>
        <v>0</v>
      </c>
      <c r="F86" s="6">
        <f>SUM(F78:F85)</f>
        <v>174691.91</v>
      </c>
      <c r="G86" s="6">
        <f>SUM(G78:G85)</f>
        <v>174691.91</v>
      </c>
      <c r="H86" s="6">
        <f>SUM(H78:H85)</f>
        <v>2290402.8200000003</v>
      </c>
      <c r="I86" s="7"/>
      <c r="J86" s="7"/>
    </row>
    <row r="87" spans="1:10" ht="21" x14ac:dyDescent="0.4">
      <c r="A87" s="86" t="s">
        <v>38</v>
      </c>
      <c r="B87" s="87"/>
      <c r="C87" s="87"/>
      <c r="D87" s="87"/>
      <c r="E87" s="87"/>
      <c r="F87" s="87"/>
      <c r="G87" s="87"/>
      <c r="H87" s="87"/>
      <c r="I87" s="87"/>
      <c r="J87" s="88"/>
    </row>
    <row r="88" spans="1:10" x14ac:dyDescent="0.3">
      <c r="A88" s="16" t="s">
        <v>28</v>
      </c>
      <c r="B88" s="16" t="s">
        <v>29</v>
      </c>
      <c r="C88" s="16" t="s">
        <v>4</v>
      </c>
      <c r="D88" s="16" t="s">
        <v>0</v>
      </c>
      <c r="E88" s="16" t="s">
        <v>1</v>
      </c>
      <c r="F88" s="16" t="s">
        <v>2</v>
      </c>
      <c r="G88" s="16" t="s">
        <v>3</v>
      </c>
      <c r="H88" s="17" t="s">
        <v>32</v>
      </c>
      <c r="I88" s="17" t="s">
        <v>33</v>
      </c>
      <c r="J88" s="17" t="s">
        <v>31</v>
      </c>
    </row>
    <row r="89" spans="1:10" ht="15.6" x14ac:dyDescent="0.3">
      <c r="A89" s="13">
        <v>44443</v>
      </c>
      <c r="B89" s="14" t="s">
        <v>187</v>
      </c>
      <c r="C89" s="15">
        <v>327</v>
      </c>
      <c r="D89" s="15">
        <v>5784</v>
      </c>
      <c r="E89" s="15"/>
      <c r="F89" s="15">
        <v>520</v>
      </c>
      <c r="G89" s="15">
        <v>520</v>
      </c>
      <c r="H89" s="15">
        <f t="shared" ref="H89:H115" si="5">D89+E89+F89+G89</f>
        <v>6824</v>
      </c>
      <c r="I89" s="15"/>
      <c r="J89" s="15" t="s">
        <v>191</v>
      </c>
    </row>
    <row r="90" spans="1:10" ht="15.6" x14ac:dyDescent="0.3">
      <c r="A90" s="13">
        <v>44445</v>
      </c>
      <c r="B90" s="40" t="s">
        <v>102</v>
      </c>
      <c r="C90" s="15" t="s">
        <v>188</v>
      </c>
      <c r="D90" s="15">
        <v>248496</v>
      </c>
      <c r="E90" s="15"/>
      <c r="F90" s="15">
        <v>22364.639999999999</v>
      </c>
      <c r="G90" s="15">
        <v>22364.639999999999</v>
      </c>
      <c r="H90" s="15">
        <f t="shared" si="5"/>
        <v>293225.28000000003</v>
      </c>
      <c r="I90" s="15"/>
      <c r="J90" s="15" t="s">
        <v>103</v>
      </c>
    </row>
    <row r="91" spans="1:10" ht="15.6" x14ac:dyDescent="0.3">
      <c r="A91" s="13">
        <v>44446</v>
      </c>
      <c r="B91" s="14" t="s">
        <v>189</v>
      </c>
      <c r="C91" s="15" t="s">
        <v>190</v>
      </c>
      <c r="D91" s="15">
        <v>27909.75</v>
      </c>
      <c r="E91" s="15"/>
      <c r="F91" s="15">
        <v>2511.88</v>
      </c>
      <c r="G91" s="15">
        <v>2511.88</v>
      </c>
      <c r="H91" s="15">
        <f t="shared" si="5"/>
        <v>32933.51</v>
      </c>
      <c r="I91" s="15"/>
      <c r="J91" s="15" t="s">
        <v>192</v>
      </c>
    </row>
    <row r="92" spans="1:10" ht="15.6" x14ac:dyDescent="0.3">
      <c r="A92" s="13">
        <v>44446</v>
      </c>
      <c r="B92" s="14" t="s">
        <v>102</v>
      </c>
      <c r="C92" s="15" t="s">
        <v>196</v>
      </c>
      <c r="D92" s="18">
        <v>52955.7</v>
      </c>
      <c r="E92" s="15"/>
      <c r="F92" s="15">
        <v>4766.01</v>
      </c>
      <c r="G92" s="15">
        <v>4766.01</v>
      </c>
      <c r="H92" s="15">
        <f t="shared" si="5"/>
        <v>62487.72</v>
      </c>
      <c r="I92" s="15"/>
      <c r="J92" s="15" t="s">
        <v>103</v>
      </c>
    </row>
    <row r="93" spans="1:10" s="19" customFormat="1" ht="15.6" x14ac:dyDescent="0.3">
      <c r="A93" s="58">
        <v>44446</v>
      </c>
      <c r="B93" s="59" t="s">
        <v>80</v>
      </c>
      <c r="C93" s="60" t="s">
        <v>207</v>
      </c>
      <c r="D93" s="61">
        <v>81000</v>
      </c>
      <c r="E93" s="60">
        <v>14580</v>
      </c>
      <c r="F93" s="60"/>
      <c r="G93" s="60"/>
      <c r="H93" s="60">
        <f t="shared" si="5"/>
        <v>95580</v>
      </c>
      <c r="I93" s="60"/>
      <c r="J93" s="60" t="s">
        <v>82</v>
      </c>
    </row>
    <row r="94" spans="1:10" s="19" customFormat="1" ht="15.6" x14ac:dyDescent="0.3">
      <c r="A94" s="44">
        <v>44450</v>
      </c>
      <c r="B94" s="39" t="s">
        <v>122</v>
      </c>
      <c r="C94" s="39" t="s">
        <v>243</v>
      </c>
      <c r="D94" s="40">
        <v>264</v>
      </c>
      <c r="E94" s="40"/>
      <c r="F94" s="40">
        <v>23.76</v>
      </c>
      <c r="G94" s="40">
        <v>23.76</v>
      </c>
      <c r="H94" s="40">
        <f t="shared" si="5"/>
        <v>311.52</v>
      </c>
      <c r="I94" s="40"/>
      <c r="J94" s="47" t="s">
        <v>121</v>
      </c>
    </row>
    <row r="95" spans="1:10" s="19" customFormat="1" ht="31.2" x14ac:dyDescent="0.3">
      <c r="A95" s="53">
        <v>44450</v>
      </c>
      <c r="B95" s="54" t="s">
        <v>237</v>
      </c>
      <c r="C95" s="48" t="s">
        <v>239</v>
      </c>
      <c r="D95" s="55">
        <v>30</v>
      </c>
      <c r="E95" s="56">
        <v>5.4</v>
      </c>
      <c r="F95" s="56"/>
      <c r="G95" s="56"/>
      <c r="H95" s="56">
        <f t="shared" si="5"/>
        <v>35.4</v>
      </c>
      <c r="I95" s="56"/>
      <c r="J95" s="57" t="s">
        <v>238</v>
      </c>
    </row>
    <row r="96" spans="1:10" s="19" customFormat="1" ht="15.6" x14ac:dyDescent="0.3">
      <c r="A96" s="44">
        <v>44450</v>
      </c>
      <c r="B96" s="39" t="s">
        <v>241</v>
      </c>
      <c r="C96" s="39" t="s">
        <v>242</v>
      </c>
      <c r="D96" s="40">
        <v>835</v>
      </c>
      <c r="E96" s="40">
        <v>41.75</v>
      </c>
      <c r="F96" s="40"/>
      <c r="G96" s="40"/>
      <c r="H96" s="40">
        <f t="shared" si="5"/>
        <v>876.75</v>
      </c>
      <c r="I96" s="40"/>
      <c r="J96" s="39" t="s">
        <v>240</v>
      </c>
    </row>
    <row r="97" spans="1:10" s="19" customFormat="1" ht="15.6" x14ac:dyDescent="0.3">
      <c r="A97" s="13">
        <v>44453</v>
      </c>
      <c r="B97" s="14" t="s">
        <v>201</v>
      </c>
      <c r="C97" s="15">
        <v>122</v>
      </c>
      <c r="D97" s="18">
        <v>1586</v>
      </c>
      <c r="E97" s="15">
        <v>190.32</v>
      </c>
      <c r="F97" s="15"/>
      <c r="G97" s="15"/>
      <c r="H97" s="15">
        <f t="shared" si="5"/>
        <v>1776.32</v>
      </c>
      <c r="I97" s="15"/>
      <c r="J97" s="15" t="s">
        <v>202</v>
      </c>
    </row>
    <row r="98" spans="1:10" s="19" customFormat="1" ht="15.6" x14ac:dyDescent="0.3">
      <c r="A98" s="13">
        <v>44454</v>
      </c>
      <c r="B98" s="14" t="s">
        <v>189</v>
      </c>
      <c r="C98" s="15" t="s">
        <v>200</v>
      </c>
      <c r="D98" s="18">
        <v>27685.87</v>
      </c>
      <c r="E98" s="15"/>
      <c r="F98" s="15">
        <v>2491.73</v>
      </c>
      <c r="G98" s="15">
        <v>2491.73</v>
      </c>
      <c r="H98" s="15">
        <f t="shared" si="5"/>
        <v>32669.329999999998</v>
      </c>
      <c r="I98" s="15"/>
      <c r="J98" s="15" t="s">
        <v>192</v>
      </c>
    </row>
    <row r="99" spans="1:10" s="19" customFormat="1" ht="15.6" x14ac:dyDescent="0.3">
      <c r="A99" s="13">
        <v>44454</v>
      </c>
      <c r="B99" s="14" t="s">
        <v>106</v>
      </c>
      <c r="C99" s="15" t="s">
        <v>203</v>
      </c>
      <c r="D99" s="18">
        <v>54650</v>
      </c>
      <c r="E99" s="15">
        <v>9837</v>
      </c>
      <c r="F99" s="15"/>
      <c r="G99" s="15"/>
      <c r="H99" s="15">
        <f t="shared" si="5"/>
        <v>64487</v>
      </c>
      <c r="I99" s="15"/>
      <c r="J99" s="15" t="s">
        <v>70</v>
      </c>
    </row>
    <row r="100" spans="1:10" s="19" customFormat="1" ht="15.6" x14ac:dyDescent="0.3">
      <c r="A100" s="13">
        <v>44454</v>
      </c>
      <c r="B100" s="14" t="s">
        <v>80</v>
      </c>
      <c r="C100" s="15" t="s">
        <v>213</v>
      </c>
      <c r="D100" s="18">
        <v>3750</v>
      </c>
      <c r="E100" s="15">
        <v>675</v>
      </c>
      <c r="F100" s="15"/>
      <c r="G100" s="15"/>
      <c r="H100" s="15">
        <f t="shared" si="5"/>
        <v>4425</v>
      </c>
      <c r="I100" s="15"/>
      <c r="J100" s="15" t="s">
        <v>82</v>
      </c>
    </row>
    <row r="101" spans="1:10" s="19" customFormat="1" ht="15.6" x14ac:dyDescent="0.3">
      <c r="A101" s="44">
        <v>44454</v>
      </c>
      <c r="B101" s="39" t="s">
        <v>244</v>
      </c>
      <c r="C101" s="39" t="s">
        <v>246</v>
      </c>
      <c r="D101" s="40">
        <v>4218</v>
      </c>
      <c r="E101" s="40"/>
      <c r="F101" s="40">
        <v>105.45</v>
      </c>
      <c r="G101" s="40">
        <v>105.45</v>
      </c>
      <c r="H101" s="40">
        <f t="shared" si="5"/>
        <v>4428.8999999999996</v>
      </c>
      <c r="I101" s="40"/>
      <c r="J101" s="39" t="s">
        <v>245</v>
      </c>
    </row>
    <row r="102" spans="1:10" s="19" customFormat="1" ht="15.6" x14ac:dyDescent="0.3">
      <c r="A102" s="44">
        <v>44454</v>
      </c>
      <c r="B102" s="39" t="s">
        <v>244</v>
      </c>
      <c r="C102" s="39" t="s">
        <v>247</v>
      </c>
      <c r="D102" s="40">
        <v>1406</v>
      </c>
      <c r="E102" s="40"/>
      <c r="F102" s="40">
        <v>35.15</v>
      </c>
      <c r="G102" s="40">
        <v>35.15</v>
      </c>
      <c r="H102" s="40">
        <f t="shared" si="5"/>
        <v>1476.3000000000002</v>
      </c>
      <c r="I102" s="40"/>
      <c r="J102" s="39" t="s">
        <v>245</v>
      </c>
    </row>
    <row r="103" spans="1:10" s="19" customFormat="1" ht="15.6" x14ac:dyDescent="0.3">
      <c r="A103" s="13">
        <v>44455</v>
      </c>
      <c r="B103" s="14" t="s">
        <v>204</v>
      </c>
      <c r="C103" s="15" t="s">
        <v>205</v>
      </c>
      <c r="D103" s="18">
        <v>2800</v>
      </c>
      <c r="E103" s="15"/>
      <c r="F103" s="15">
        <v>252</v>
      </c>
      <c r="G103" s="15">
        <v>252</v>
      </c>
      <c r="H103" s="15">
        <f t="shared" si="5"/>
        <v>3304</v>
      </c>
      <c r="I103" s="15"/>
      <c r="J103" s="15" t="s">
        <v>206</v>
      </c>
    </row>
    <row r="104" spans="1:10" s="19" customFormat="1" ht="15.6" x14ac:dyDescent="0.3">
      <c r="A104" s="58">
        <v>44456</v>
      </c>
      <c r="B104" s="59" t="s">
        <v>102</v>
      </c>
      <c r="C104" s="60" t="s">
        <v>210</v>
      </c>
      <c r="D104" s="61">
        <v>7020</v>
      </c>
      <c r="E104" s="60"/>
      <c r="F104" s="60">
        <v>631.79999999999995</v>
      </c>
      <c r="G104" s="60">
        <v>631.79999999999995</v>
      </c>
      <c r="H104" s="60">
        <f t="shared" si="5"/>
        <v>8283.6</v>
      </c>
      <c r="I104" s="60"/>
      <c r="J104" s="60" t="s">
        <v>103</v>
      </c>
    </row>
    <row r="105" spans="1:10" s="19" customFormat="1" ht="31.2" x14ac:dyDescent="0.3">
      <c r="A105" s="44">
        <v>44456</v>
      </c>
      <c r="B105" s="39" t="s">
        <v>139</v>
      </c>
      <c r="C105" s="47">
        <v>2881045623</v>
      </c>
      <c r="D105" s="40">
        <v>830.6</v>
      </c>
      <c r="E105" s="40">
        <v>149.5</v>
      </c>
      <c r="F105" s="40"/>
      <c r="G105" s="40"/>
      <c r="H105" s="40">
        <f t="shared" si="5"/>
        <v>980.1</v>
      </c>
      <c r="I105" s="40"/>
      <c r="J105" s="39" t="s">
        <v>140</v>
      </c>
    </row>
    <row r="106" spans="1:10" s="19" customFormat="1" ht="15.6" x14ac:dyDescent="0.3">
      <c r="A106" s="62">
        <v>44461</v>
      </c>
      <c r="B106" s="66" t="s">
        <v>252</v>
      </c>
      <c r="C106" s="67" t="s">
        <v>253</v>
      </c>
      <c r="D106" s="64">
        <v>63728.800000000003</v>
      </c>
      <c r="E106" s="64"/>
      <c r="F106" s="64">
        <v>5735.59</v>
      </c>
      <c r="G106" s="64">
        <v>5735.59</v>
      </c>
      <c r="H106" s="40">
        <f t="shared" si="5"/>
        <v>75199.98</v>
      </c>
      <c r="I106" s="64"/>
      <c r="J106" s="66" t="s">
        <v>254</v>
      </c>
    </row>
    <row r="107" spans="1:10" s="19" customFormat="1" ht="31.2" x14ac:dyDescent="0.3">
      <c r="A107" s="62">
        <v>44463</v>
      </c>
      <c r="B107" s="63" t="s">
        <v>180</v>
      </c>
      <c r="C107" s="64" t="s">
        <v>214</v>
      </c>
      <c r="D107" s="64">
        <v>8800</v>
      </c>
      <c r="E107" s="64">
        <v>1584</v>
      </c>
      <c r="F107" s="64"/>
      <c r="G107" s="64"/>
      <c r="H107" s="65">
        <f t="shared" si="5"/>
        <v>10384</v>
      </c>
      <c r="I107" s="64"/>
      <c r="J107" s="64" t="s">
        <v>215</v>
      </c>
    </row>
    <row r="108" spans="1:10" s="19" customFormat="1" ht="15.6" x14ac:dyDescent="0.3">
      <c r="A108" s="44">
        <v>44464</v>
      </c>
      <c r="B108" s="40" t="s">
        <v>136</v>
      </c>
      <c r="C108" s="40" t="s">
        <v>216</v>
      </c>
      <c r="D108" s="40">
        <v>200.89</v>
      </c>
      <c r="E108" s="40"/>
      <c r="F108" s="40">
        <v>12.05</v>
      </c>
      <c r="G108" s="40">
        <v>12.05</v>
      </c>
      <c r="H108" s="15">
        <f t="shared" si="5"/>
        <v>224.99</v>
      </c>
      <c r="I108" s="40"/>
      <c r="J108" s="40" t="s">
        <v>100</v>
      </c>
    </row>
    <row r="109" spans="1:10" s="19" customFormat="1" ht="15.6" x14ac:dyDescent="0.3">
      <c r="A109" s="44">
        <v>44466</v>
      </c>
      <c r="B109" s="40" t="s">
        <v>106</v>
      </c>
      <c r="C109" s="40" t="s">
        <v>218</v>
      </c>
      <c r="D109" s="40">
        <v>91900</v>
      </c>
      <c r="E109" s="40">
        <v>16542</v>
      </c>
      <c r="F109" s="40"/>
      <c r="G109" s="40"/>
      <c r="H109" s="15">
        <f t="shared" si="5"/>
        <v>108442</v>
      </c>
      <c r="I109" s="40"/>
      <c r="J109" s="40" t="s">
        <v>70</v>
      </c>
    </row>
    <row r="110" spans="1:10" s="19" customFormat="1" ht="15.6" x14ac:dyDescent="0.3">
      <c r="A110" s="44">
        <v>44466</v>
      </c>
      <c r="B110" s="39" t="s">
        <v>255</v>
      </c>
      <c r="C110" s="39" t="s">
        <v>256</v>
      </c>
      <c r="D110" s="40">
        <v>4888.67</v>
      </c>
      <c r="E110" s="40"/>
      <c r="F110" s="40">
        <v>684.41</v>
      </c>
      <c r="G110" s="40">
        <v>684.41</v>
      </c>
      <c r="H110" s="40">
        <f t="shared" si="5"/>
        <v>6257.49</v>
      </c>
      <c r="I110" s="40"/>
      <c r="J110" s="39" t="s">
        <v>74</v>
      </c>
    </row>
    <row r="111" spans="1:10" s="19" customFormat="1" ht="15.6" x14ac:dyDescent="0.3">
      <c r="A111" s="44">
        <v>44467</v>
      </c>
      <c r="B111" s="40" t="s">
        <v>219</v>
      </c>
      <c r="C111" s="40" t="s">
        <v>220</v>
      </c>
      <c r="D111" s="40">
        <v>1380</v>
      </c>
      <c r="E111" s="40"/>
      <c r="F111" s="40">
        <v>124.2</v>
      </c>
      <c r="G111" s="40">
        <v>124.2</v>
      </c>
      <c r="H111" s="15">
        <f t="shared" si="5"/>
        <v>1628.4</v>
      </c>
      <c r="I111" s="40"/>
      <c r="J111" s="40" t="s">
        <v>221</v>
      </c>
    </row>
    <row r="112" spans="1:10" s="19" customFormat="1" ht="15.6" x14ac:dyDescent="0.3">
      <c r="A112" s="44">
        <v>44467</v>
      </c>
      <c r="B112" s="40" t="s">
        <v>80</v>
      </c>
      <c r="C112" s="40" t="s">
        <v>230</v>
      </c>
      <c r="D112" s="40">
        <v>24030</v>
      </c>
      <c r="E112" s="40">
        <v>4325.3999999999996</v>
      </c>
      <c r="F112" s="40"/>
      <c r="G112" s="40"/>
      <c r="H112" s="15">
        <f t="shared" si="5"/>
        <v>28355.4</v>
      </c>
      <c r="I112" s="40"/>
      <c r="J112" s="40" t="s">
        <v>82</v>
      </c>
    </row>
    <row r="113" spans="1:10" s="19" customFormat="1" ht="15.6" x14ac:dyDescent="0.3">
      <c r="A113" s="44">
        <v>44469</v>
      </c>
      <c r="B113" s="40" t="s">
        <v>219</v>
      </c>
      <c r="C113" s="40" t="s">
        <v>222</v>
      </c>
      <c r="D113" s="40">
        <v>1480</v>
      </c>
      <c r="E113" s="40"/>
      <c r="F113" s="40">
        <v>133.19999999999999</v>
      </c>
      <c r="G113" s="40">
        <v>133.19999999999999</v>
      </c>
      <c r="H113" s="15">
        <f t="shared" si="5"/>
        <v>1746.4</v>
      </c>
      <c r="I113" s="40"/>
      <c r="J113" s="40" t="s">
        <v>221</v>
      </c>
    </row>
    <row r="114" spans="1:10" s="19" customFormat="1" ht="15.6" x14ac:dyDescent="0.3">
      <c r="A114" s="44">
        <v>44469</v>
      </c>
      <c r="B114" s="40" t="s">
        <v>102</v>
      </c>
      <c r="C114" s="40" t="s">
        <v>228</v>
      </c>
      <c r="D114" s="40">
        <v>7250</v>
      </c>
      <c r="E114" s="40"/>
      <c r="F114" s="40">
        <v>652.5</v>
      </c>
      <c r="G114" s="40">
        <v>652.5</v>
      </c>
      <c r="H114" s="15">
        <f t="shared" si="5"/>
        <v>8555</v>
      </c>
      <c r="I114" s="40"/>
      <c r="J114" s="40" t="s">
        <v>103</v>
      </c>
    </row>
    <row r="115" spans="1:10" s="19" customFormat="1" ht="15.6" x14ac:dyDescent="0.3">
      <c r="A115" s="44">
        <v>44469</v>
      </c>
      <c r="B115" s="40" t="s">
        <v>102</v>
      </c>
      <c r="C115" s="40" t="s">
        <v>229</v>
      </c>
      <c r="D115" s="40">
        <v>38850</v>
      </c>
      <c r="E115" s="40"/>
      <c r="F115" s="40">
        <v>3496.5</v>
      </c>
      <c r="G115" s="40">
        <v>3496.5</v>
      </c>
      <c r="H115" s="15">
        <f t="shared" si="5"/>
        <v>45843</v>
      </c>
      <c r="I115" s="40"/>
      <c r="J115" s="40" t="s">
        <v>103</v>
      </c>
    </row>
    <row r="116" spans="1:10" ht="21" x14ac:dyDescent="0.4">
      <c r="A116" s="95" t="s">
        <v>35</v>
      </c>
      <c r="B116" s="95"/>
      <c r="C116" s="95"/>
      <c r="D116" s="20">
        <f>SUM(D89:D115)</f>
        <v>763729.28</v>
      </c>
      <c r="E116" s="20">
        <f>SUM(E89:E115)</f>
        <v>47930.37</v>
      </c>
      <c r="F116" s="20">
        <f>SUM(F89:F115)</f>
        <v>44540.869999999995</v>
      </c>
      <c r="G116" s="20">
        <f>SUM(G89:G115)</f>
        <v>44540.869999999995</v>
      </c>
      <c r="H116" s="20">
        <f>SUM(H89:H115)</f>
        <v>900741.39000000013</v>
      </c>
      <c r="I116" s="20"/>
      <c r="J116" s="20"/>
    </row>
  </sheetData>
  <mergeCells count="15">
    <mergeCell ref="A36:J36"/>
    <mergeCell ref="A2:J2"/>
    <mergeCell ref="A3:H3"/>
    <mergeCell ref="A12:C12"/>
    <mergeCell ref="A13:J13"/>
    <mergeCell ref="A34:C34"/>
    <mergeCell ref="A86:C86"/>
    <mergeCell ref="A87:J87"/>
    <mergeCell ref="A116:C116"/>
    <mergeCell ref="A37:H37"/>
    <mergeCell ref="A46:C46"/>
    <mergeCell ref="A47:J47"/>
    <mergeCell ref="A73:C73"/>
    <mergeCell ref="A75:J75"/>
    <mergeCell ref="A76:H76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topLeftCell="A115" workbookViewId="0">
      <selection activeCell="B121" sqref="B121"/>
    </sheetView>
  </sheetViews>
  <sheetFormatPr defaultColWidth="9.109375" defaultRowHeight="14.4" x14ac:dyDescent="0.3"/>
  <cols>
    <col min="1" max="1" width="11.5546875" style="5" bestFit="1" customWidth="1"/>
    <col min="2" max="2" width="41" style="5" customWidth="1"/>
    <col min="3" max="3" width="20.5546875" style="5" customWidth="1"/>
    <col min="4" max="4" width="14.88671875" style="5" bestFit="1" customWidth="1"/>
    <col min="5" max="5" width="14.109375" style="5" customWidth="1"/>
    <col min="6" max="6" width="18.33203125" style="5" customWidth="1"/>
    <col min="7" max="7" width="16.33203125" style="5" customWidth="1"/>
    <col min="8" max="8" width="29" style="5" customWidth="1"/>
    <col min="9" max="9" width="9.5546875" style="5" customWidth="1"/>
    <col min="10" max="10" width="26.109375" style="5" customWidth="1"/>
    <col min="11" max="16384" width="9.109375" style="5"/>
  </cols>
  <sheetData>
    <row r="2" spans="1:10" ht="21" x14ac:dyDescent="0.4">
      <c r="A2" s="92" t="s">
        <v>41</v>
      </c>
      <c r="B2" s="93"/>
      <c r="C2" s="93"/>
      <c r="D2" s="93"/>
      <c r="E2" s="93"/>
      <c r="F2" s="93"/>
      <c r="G2" s="93"/>
      <c r="H2" s="93"/>
      <c r="I2" s="93"/>
      <c r="J2" s="94"/>
    </row>
    <row r="3" spans="1:10" ht="21" x14ac:dyDescent="0.4">
      <c r="A3" s="86" t="s">
        <v>37</v>
      </c>
      <c r="B3" s="87"/>
      <c r="C3" s="87"/>
      <c r="D3" s="87"/>
      <c r="E3" s="87"/>
      <c r="F3" s="87"/>
      <c r="G3" s="87"/>
      <c r="H3" s="88"/>
      <c r="I3" s="7"/>
      <c r="J3" s="7"/>
    </row>
    <row r="4" spans="1:10" ht="15.6" x14ac:dyDescent="0.3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ht="15.6" x14ac:dyDescent="0.3">
      <c r="A5" s="10">
        <v>44470</v>
      </c>
      <c r="B5" s="12" t="s">
        <v>43</v>
      </c>
      <c r="C5" s="12" t="s">
        <v>226</v>
      </c>
      <c r="D5" s="12">
        <v>459121</v>
      </c>
      <c r="E5" s="12"/>
      <c r="F5" s="12">
        <v>41320.89</v>
      </c>
      <c r="G5" s="12">
        <v>41320.89</v>
      </c>
      <c r="H5" s="15">
        <f t="shared" ref="H5:H10" si="0">D5+E5+F5+G5</f>
        <v>541762.78</v>
      </c>
      <c r="I5" s="7"/>
      <c r="J5" s="7"/>
    </row>
    <row r="6" spans="1:10" ht="15.6" x14ac:dyDescent="0.3">
      <c r="A6" s="10">
        <v>44478</v>
      </c>
      <c r="B6" s="12" t="s">
        <v>43</v>
      </c>
      <c r="C6" s="12" t="s">
        <v>249</v>
      </c>
      <c r="D6" s="12">
        <v>471651</v>
      </c>
      <c r="E6" s="12"/>
      <c r="F6" s="12">
        <v>42448.59</v>
      </c>
      <c r="G6" s="12">
        <v>42448.59</v>
      </c>
      <c r="H6" s="15">
        <f t="shared" si="0"/>
        <v>556548.17999999993</v>
      </c>
      <c r="I6" s="7"/>
      <c r="J6" s="7"/>
    </row>
    <row r="7" spans="1:10" ht="15.6" x14ac:dyDescent="0.3">
      <c r="A7" s="10">
        <v>44478</v>
      </c>
      <c r="B7" s="12" t="s">
        <v>43</v>
      </c>
      <c r="C7" s="12" t="s">
        <v>250</v>
      </c>
      <c r="D7" s="12">
        <v>7240</v>
      </c>
      <c r="E7" s="12"/>
      <c r="F7" s="12">
        <v>651.6</v>
      </c>
      <c r="G7" s="12">
        <v>651.6</v>
      </c>
      <c r="H7" s="15">
        <f t="shared" si="0"/>
        <v>8543.2000000000007</v>
      </c>
      <c r="I7" s="7"/>
      <c r="J7" s="7"/>
    </row>
    <row r="8" spans="1:10" ht="15.6" x14ac:dyDescent="0.3">
      <c r="A8" s="10">
        <v>44483</v>
      </c>
      <c r="B8" s="12" t="s">
        <v>43</v>
      </c>
      <c r="C8" s="12" t="s">
        <v>251</v>
      </c>
      <c r="D8" s="12">
        <v>57380</v>
      </c>
      <c r="E8" s="12"/>
      <c r="F8" s="12">
        <v>5164.2</v>
      </c>
      <c r="G8" s="12">
        <v>5164.2</v>
      </c>
      <c r="H8" s="15">
        <f t="shared" si="0"/>
        <v>67708.399999999994</v>
      </c>
      <c r="I8" s="7"/>
      <c r="J8" s="7"/>
    </row>
    <row r="9" spans="1:10" s="19" customFormat="1" ht="15.6" x14ac:dyDescent="0.3">
      <c r="A9" s="10">
        <v>44494</v>
      </c>
      <c r="B9" s="12" t="s">
        <v>43</v>
      </c>
      <c r="C9" s="12" t="s">
        <v>265</v>
      </c>
      <c r="D9" s="12">
        <v>235490</v>
      </c>
      <c r="E9" s="12"/>
      <c r="F9" s="12">
        <v>21194.1</v>
      </c>
      <c r="G9" s="12">
        <v>21194.1</v>
      </c>
      <c r="H9" s="15">
        <f t="shared" si="0"/>
        <v>277878.2</v>
      </c>
      <c r="I9" s="7"/>
      <c r="J9" s="7"/>
    </row>
    <row r="10" spans="1:10" s="19" customFormat="1" ht="15.6" x14ac:dyDescent="0.3">
      <c r="A10" s="10">
        <v>44494</v>
      </c>
      <c r="B10" s="12" t="s">
        <v>43</v>
      </c>
      <c r="C10" s="12" t="s">
        <v>264</v>
      </c>
      <c r="D10" s="12">
        <v>12000</v>
      </c>
      <c r="E10" s="12"/>
      <c r="F10" s="12">
        <v>1080</v>
      </c>
      <c r="G10" s="12">
        <v>1080</v>
      </c>
      <c r="H10" s="15">
        <f t="shared" si="0"/>
        <v>14160</v>
      </c>
      <c r="I10" s="7"/>
      <c r="J10" s="7"/>
    </row>
    <row r="11" spans="1:10" ht="21" x14ac:dyDescent="0.4">
      <c r="A11" s="95" t="s">
        <v>35</v>
      </c>
      <c r="B11" s="95"/>
      <c r="C11" s="95"/>
      <c r="D11" s="6">
        <f>SUM(D5:D10)</f>
        <v>1242882</v>
      </c>
      <c r="E11" s="6">
        <f>SUM(E5:E10)</f>
        <v>0</v>
      </c>
      <c r="F11" s="6">
        <f>SUM(F5:F10)</f>
        <v>111859.38</v>
      </c>
      <c r="G11" s="6">
        <f>SUM(G5:G10)</f>
        <v>111859.38</v>
      </c>
      <c r="H11" s="6">
        <f>SUM(H5:H10)</f>
        <v>1466600.7599999998</v>
      </c>
      <c r="I11" s="7"/>
      <c r="J11" s="7"/>
    </row>
    <row r="12" spans="1:10" ht="21" x14ac:dyDescent="0.4">
      <c r="A12" s="86" t="s">
        <v>38</v>
      </c>
      <c r="B12" s="87"/>
      <c r="C12" s="87"/>
      <c r="D12" s="87"/>
      <c r="E12" s="87"/>
      <c r="F12" s="87"/>
      <c r="G12" s="87"/>
      <c r="H12" s="87"/>
      <c r="I12" s="87"/>
      <c r="J12" s="88"/>
    </row>
    <row r="13" spans="1:10" x14ac:dyDescent="0.3">
      <c r="A13" s="16" t="s">
        <v>28</v>
      </c>
      <c r="B13" s="16" t="s">
        <v>29</v>
      </c>
      <c r="C13" s="16" t="s">
        <v>4</v>
      </c>
      <c r="D13" s="16" t="s">
        <v>0</v>
      </c>
      <c r="E13" s="16" t="s">
        <v>1</v>
      </c>
      <c r="F13" s="16" t="s">
        <v>2</v>
      </c>
      <c r="G13" s="16" t="s">
        <v>3</v>
      </c>
      <c r="H13" s="17" t="s">
        <v>32</v>
      </c>
      <c r="I13" s="17" t="s">
        <v>33</v>
      </c>
      <c r="J13" s="17" t="s">
        <v>31</v>
      </c>
    </row>
    <row r="14" spans="1:10" s="37" customFormat="1" ht="15.6" x14ac:dyDescent="0.3">
      <c r="A14" s="44">
        <v>44470</v>
      </c>
      <c r="B14" s="40" t="s">
        <v>50</v>
      </c>
      <c r="C14" s="40" t="s">
        <v>223</v>
      </c>
      <c r="D14" s="40">
        <v>4890</v>
      </c>
      <c r="E14" s="40"/>
      <c r="F14" s="40">
        <v>440</v>
      </c>
      <c r="G14" s="40">
        <v>440</v>
      </c>
      <c r="H14" s="40">
        <f t="shared" ref="H14:H43" si="1">D14+E14+F14+G14</f>
        <v>5770</v>
      </c>
      <c r="I14" s="40"/>
      <c r="J14" s="40" t="s">
        <v>225</v>
      </c>
    </row>
    <row r="15" spans="1:10" s="37" customFormat="1" ht="15.6" x14ac:dyDescent="0.3">
      <c r="A15" s="44">
        <v>44470</v>
      </c>
      <c r="B15" s="40" t="s">
        <v>170</v>
      </c>
      <c r="C15" s="40" t="s">
        <v>224</v>
      </c>
      <c r="D15" s="40">
        <v>1576.5</v>
      </c>
      <c r="E15" s="40"/>
      <c r="F15" s="40">
        <v>141.75</v>
      </c>
      <c r="G15" s="40">
        <v>141.75</v>
      </c>
      <c r="H15" s="40">
        <f t="shared" si="1"/>
        <v>1860</v>
      </c>
      <c r="I15" s="40"/>
      <c r="J15" s="40" t="s">
        <v>172</v>
      </c>
    </row>
    <row r="16" spans="1:10" s="37" customFormat="1" ht="31.2" x14ac:dyDescent="0.3">
      <c r="A16" s="44">
        <v>44470</v>
      </c>
      <c r="B16" s="69" t="s">
        <v>180</v>
      </c>
      <c r="C16" s="40" t="s">
        <v>231</v>
      </c>
      <c r="D16" s="40">
        <v>13250</v>
      </c>
      <c r="E16" s="40">
        <v>2385</v>
      </c>
      <c r="F16" s="40"/>
      <c r="G16" s="40"/>
      <c r="H16" s="40">
        <f t="shared" si="1"/>
        <v>15635</v>
      </c>
      <c r="I16" s="40"/>
      <c r="J16" s="40" t="s">
        <v>181</v>
      </c>
    </row>
    <row r="17" spans="1:10" s="37" customFormat="1" ht="15.6" x14ac:dyDescent="0.3">
      <c r="A17" s="44">
        <v>44472</v>
      </c>
      <c r="B17" s="40" t="s">
        <v>271</v>
      </c>
      <c r="C17" s="40" t="s">
        <v>273</v>
      </c>
      <c r="D17" s="40">
        <v>323.08999999999997</v>
      </c>
      <c r="E17" s="40">
        <v>58.16</v>
      </c>
      <c r="F17" s="40"/>
      <c r="G17" s="40"/>
      <c r="H17" s="40">
        <f t="shared" si="1"/>
        <v>381.25</v>
      </c>
      <c r="I17" s="40"/>
      <c r="J17" s="40" t="s">
        <v>272</v>
      </c>
    </row>
    <row r="18" spans="1:10" s="37" customFormat="1" ht="15.6" x14ac:dyDescent="0.3">
      <c r="A18" s="44">
        <v>44472</v>
      </c>
      <c r="B18" s="40" t="s">
        <v>275</v>
      </c>
      <c r="C18" s="40" t="s">
        <v>277</v>
      </c>
      <c r="D18" s="40">
        <v>41100.85</v>
      </c>
      <c r="E18" s="40">
        <v>7398.15</v>
      </c>
      <c r="F18" s="40"/>
      <c r="G18" s="40"/>
      <c r="H18" s="40">
        <f t="shared" si="1"/>
        <v>48499</v>
      </c>
      <c r="I18" s="40"/>
      <c r="J18" s="40" t="s">
        <v>276</v>
      </c>
    </row>
    <row r="19" spans="1:10" s="37" customFormat="1" ht="15.6" x14ac:dyDescent="0.3">
      <c r="A19" s="44">
        <v>44473</v>
      </c>
      <c r="B19" s="40" t="s">
        <v>50</v>
      </c>
      <c r="C19" s="40" t="s">
        <v>232</v>
      </c>
      <c r="D19" s="40">
        <v>1070</v>
      </c>
      <c r="E19" s="40"/>
      <c r="F19" s="40">
        <v>96.5</v>
      </c>
      <c r="G19" s="40">
        <v>96.5</v>
      </c>
      <c r="H19" s="40">
        <f t="shared" si="1"/>
        <v>1263</v>
      </c>
      <c r="I19" s="40"/>
      <c r="J19" s="40" t="s">
        <v>225</v>
      </c>
    </row>
    <row r="20" spans="1:10" s="37" customFormat="1" ht="15.6" x14ac:dyDescent="0.3">
      <c r="A20" s="44">
        <v>44473</v>
      </c>
      <c r="B20" s="40" t="s">
        <v>271</v>
      </c>
      <c r="C20" s="40" t="s">
        <v>274</v>
      </c>
      <c r="D20" s="40">
        <v>643.80999999999995</v>
      </c>
      <c r="E20" s="40">
        <v>32.19</v>
      </c>
      <c r="F20" s="40"/>
      <c r="G20" s="40"/>
      <c r="H20" s="40">
        <f t="shared" si="1"/>
        <v>676</v>
      </c>
      <c r="I20" s="40"/>
      <c r="J20" s="40" t="s">
        <v>272</v>
      </c>
    </row>
    <row r="21" spans="1:10" s="37" customFormat="1" ht="15.6" x14ac:dyDescent="0.3">
      <c r="A21" s="44">
        <v>44474</v>
      </c>
      <c r="B21" s="40" t="s">
        <v>106</v>
      </c>
      <c r="C21" s="40" t="s">
        <v>233</v>
      </c>
      <c r="D21" s="40">
        <v>43800</v>
      </c>
      <c r="E21" s="40">
        <v>7884</v>
      </c>
      <c r="F21" s="40"/>
      <c r="G21" s="40"/>
      <c r="H21" s="40">
        <f t="shared" si="1"/>
        <v>51684</v>
      </c>
      <c r="I21" s="40"/>
      <c r="J21" s="40" t="s">
        <v>70</v>
      </c>
    </row>
    <row r="22" spans="1:10" s="37" customFormat="1" ht="15.6" x14ac:dyDescent="0.3">
      <c r="A22" s="44">
        <v>44474</v>
      </c>
      <c r="B22" s="40" t="s">
        <v>268</v>
      </c>
      <c r="C22" s="40" t="s">
        <v>270</v>
      </c>
      <c r="D22" s="40">
        <v>437.14</v>
      </c>
      <c r="E22" s="40">
        <v>21.86</v>
      </c>
      <c r="F22" s="40"/>
      <c r="G22" s="40"/>
      <c r="H22" s="40">
        <f t="shared" si="1"/>
        <v>459</v>
      </c>
      <c r="I22" s="40"/>
      <c r="J22" s="40" t="s">
        <v>269</v>
      </c>
    </row>
    <row r="23" spans="1:10" s="37" customFormat="1" ht="31.2" x14ac:dyDescent="0.3">
      <c r="A23" s="44">
        <v>44475</v>
      </c>
      <c r="B23" s="40" t="s">
        <v>180</v>
      </c>
      <c r="C23" s="40" t="s">
        <v>236</v>
      </c>
      <c r="D23" s="40">
        <v>6605</v>
      </c>
      <c r="E23" s="40">
        <v>1188.9000000000001</v>
      </c>
      <c r="F23" s="40"/>
      <c r="G23" s="40"/>
      <c r="H23" s="40">
        <f t="shared" si="1"/>
        <v>7793.9</v>
      </c>
      <c r="I23" s="40"/>
      <c r="J23" s="40" t="s">
        <v>181</v>
      </c>
    </row>
    <row r="24" spans="1:10" s="37" customFormat="1" ht="15.6" x14ac:dyDescent="0.3">
      <c r="A24" s="44">
        <v>44477</v>
      </c>
      <c r="B24" s="40" t="s">
        <v>50</v>
      </c>
      <c r="C24" s="52" t="s">
        <v>234</v>
      </c>
      <c r="D24" s="40">
        <v>690</v>
      </c>
      <c r="E24" s="40"/>
      <c r="F24" s="40">
        <v>62</v>
      </c>
      <c r="G24" s="40">
        <v>62</v>
      </c>
      <c r="H24" s="40">
        <f t="shared" si="1"/>
        <v>814</v>
      </c>
      <c r="I24" s="40"/>
      <c r="J24" s="40" t="s">
        <v>225</v>
      </c>
    </row>
    <row r="25" spans="1:10" s="37" customFormat="1" ht="15.6" x14ac:dyDescent="0.3">
      <c r="A25" s="44">
        <v>44477</v>
      </c>
      <c r="B25" s="40" t="s">
        <v>106</v>
      </c>
      <c r="C25" s="52" t="s">
        <v>235</v>
      </c>
      <c r="D25" s="40">
        <v>46850</v>
      </c>
      <c r="E25" s="40">
        <v>8433</v>
      </c>
      <c r="F25" s="40"/>
      <c r="G25" s="40"/>
      <c r="H25" s="40">
        <f t="shared" si="1"/>
        <v>55283</v>
      </c>
      <c r="I25" s="40"/>
      <c r="J25" s="40" t="s">
        <v>70</v>
      </c>
    </row>
    <row r="26" spans="1:10" s="37" customFormat="1" ht="15.6" x14ac:dyDescent="0.3">
      <c r="A26" s="44">
        <v>44480</v>
      </c>
      <c r="B26" s="40" t="s">
        <v>122</v>
      </c>
      <c r="C26" s="40" t="s">
        <v>278</v>
      </c>
      <c r="D26" s="40">
        <v>264</v>
      </c>
      <c r="E26" s="40"/>
      <c r="F26" s="40">
        <v>23.76</v>
      </c>
      <c r="G26" s="40">
        <v>23.76</v>
      </c>
      <c r="H26" s="40">
        <f t="shared" si="1"/>
        <v>311.52</v>
      </c>
      <c r="I26" s="40"/>
      <c r="J26" s="40" t="s">
        <v>121</v>
      </c>
    </row>
    <row r="27" spans="1:10" s="37" customFormat="1" ht="15.6" x14ac:dyDescent="0.3">
      <c r="A27" s="44">
        <v>44480</v>
      </c>
      <c r="B27" s="40" t="s">
        <v>279</v>
      </c>
      <c r="C27" s="40" t="s">
        <v>281</v>
      </c>
      <c r="D27" s="40">
        <v>5754.24</v>
      </c>
      <c r="E27" s="40">
        <v>1035.76</v>
      </c>
      <c r="F27" s="40"/>
      <c r="G27" s="40"/>
      <c r="H27" s="40">
        <f t="shared" si="1"/>
        <v>6790</v>
      </c>
      <c r="I27" s="40"/>
      <c r="J27" s="40" t="s">
        <v>280</v>
      </c>
    </row>
    <row r="28" spans="1:10" s="37" customFormat="1" ht="15.6" x14ac:dyDescent="0.3">
      <c r="A28" s="44">
        <v>44481</v>
      </c>
      <c r="B28" s="40" t="s">
        <v>106</v>
      </c>
      <c r="C28" s="52" t="s">
        <v>248</v>
      </c>
      <c r="D28" s="40">
        <v>18000</v>
      </c>
      <c r="E28" s="40">
        <v>3240</v>
      </c>
      <c r="F28" s="40"/>
      <c r="G28" s="40"/>
      <c r="H28" s="40">
        <f t="shared" si="1"/>
        <v>21240</v>
      </c>
      <c r="I28" s="40"/>
      <c r="J28" s="40" t="s">
        <v>70</v>
      </c>
    </row>
    <row r="29" spans="1:10" s="37" customFormat="1" ht="15.6" x14ac:dyDescent="0.3">
      <c r="A29" s="44">
        <v>44486</v>
      </c>
      <c r="B29" s="40" t="s">
        <v>288</v>
      </c>
      <c r="C29" s="40" t="s">
        <v>290</v>
      </c>
      <c r="D29" s="40">
        <v>84951.46</v>
      </c>
      <c r="E29" s="40">
        <v>2548.54</v>
      </c>
      <c r="F29" s="40"/>
      <c r="G29" s="40"/>
      <c r="H29" s="40">
        <f t="shared" si="1"/>
        <v>87500</v>
      </c>
      <c r="I29" s="40"/>
      <c r="J29" s="40" t="s">
        <v>289</v>
      </c>
    </row>
    <row r="30" spans="1:10" s="37" customFormat="1" ht="15.6" x14ac:dyDescent="0.3">
      <c r="A30" s="44">
        <v>44487</v>
      </c>
      <c r="B30" s="40" t="s">
        <v>219</v>
      </c>
      <c r="C30" s="52" t="s">
        <v>257</v>
      </c>
      <c r="D30" s="40">
        <v>680</v>
      </c>
      <c r="E30" s="40"/>
      <c r="F30" s="40">
        <v>61</v>
      </c>
      <c r="G30" s="40">
        <v>61</v>
      </c>
      <c r="H30" s="40">
        <f t="shared" si="1"/>
        <v>802</v>
      </c>
      <c r="I30" s="40"/>
      <c r="J30" s="40" t="s">
        <v>221</v>
      </c>
    </row>
    <row r="31" spans="1:10" s="37" customFormat="1" ht="15.6" x14ac:dyDescent="0.3">
      <c r="A31" s="44">
        <v>44487</v>
      </c>
      <c r="B31" s="40" t="s">
        <v>50</v>
      </c>
      <c r="C31" s="52" t="s">
        <v>258</v>
      </c>
      <c r="D31" s="40">
        <v>2100</v>
      </c>
      <c r="E31" s="40"/>
      <c r="F31" s="40">
        <v>189</v>
      </c>
      <c r="G31" s="40">
        <v>189</v>
      </c>
      <c r="H31" s="40">
        <f t="shared" si="1"/>
        <v>2478</v>
      </c>
      <c r="I31" s="40"/>
      <c r="J31" s="40" t="s">
        <v>225</v>
      </c>
    </row>
    <row r="32" spans="1:10" s="37" customFormat="1" ht="15.6" x14ac:dyDescent="0.3">
      <c r="A32" s="44">
        <v>44487</v>
      </c>
      <c r="B32" s="40" t="s">
        <v>47</v>
      </c>
      <c r="C32" s="52" t="s">
        <v>259</v>
      </c>
      <c r="D32" s="40">
        <v>18300</v>
      </c>
      <c r="E32" s="40">
        <v>3294</v>
      </c>
      <c r="F32" s="40"/>
      <c r="G32" s="40"/>
      <c r="H32" s="40">
        <f t="shared" si="1"/>
        <v>21594</v>
      </c>
      <c r="I32" s="40"/>
      <c r="J32" s="40" t="s">
        <v>49</v>
      </c>
    </row>
    <row r="33" spans="1:10" s="37" customFormat="1" ht="15.6" x14ac:dyDescent="0.3">
      <c r="A33" s="44">
        <v>44487</v>
      </c>
      <c r="B33" s="40" t="s">
        <v>296</v>
      </c>
      <c r="C33" s="40" t="s">
        <v>297</v>
      </c>
      <c r="D33" s="40">
        <v>22250</v>
      </c>
      <c r="E33" s="40">
        <v>4005</v>
      </c>
      <c r="F33" s="40"/>
      <c r="G33" s="40"/>
      <c r="H33" s="40">
        <f t="shared" si="1"/>
        <v>26255</v>
      </c>
      <c r="I33" s="40"/>
      <c r="J33" s="40" t="s">
        <v>82</v>
      </c>
    </row>
    <row r="34" spans="1:10" s="37" customFormat="1" ht="15.6" x14ac:dyDescent="0.3">
      <c r="A34" s="44">
        <v>44488</v>
      </c>
      <c r="B34" s="40" t="s">
        <v>106</v>
      </c>
      <c r="C34" s="52" t="s">
        <v>260</v>
      </c>
      <c r="D34" s="40">
        <v>43500</v>
      </c>
      <c r="E34" s="40">
        <v>7830</v>
      </c>
      <c r="F34" s="40"/>
      <c r="G34" s="40"/>
      <c r="H34" s="40">
        <f t="shared" si="1"/>
        <v>51330</v>
      </c>
      <c r="I34" s="40"/>
      <c r="J34" s="40" t="s">
        <v>70</v>
      </c>
    </row>
    <row r="35" spans="1:10" s="37" customFormat="1" ht="18.75" customHeight="1" x14ac:dyDescent="0.3">
      <c r="A35" s="44">
        <v>44488</v>
      </c>
      <c r="B35" s="40" t="s">
        <v>266</v>
      </c>
      <c r="C35" s="40">
        <v>211489</v>
      </c>
      <c r="D35" s="40">
        <v>3640</v>
      </c>
      <c r="E35" s="40"/>
      <c r="F35" s="40">
        <v>218.4</v>
      </c>
      <c r="G35" s="40">
        <v>218.4</v>
      </c>
      <c r="H35" s="40">
        <f t="shared" si="1"/>
        <v>4076.8</v>
      </c>
      <c r="I35" s="40"/>
      <c r="J35" s="40" t="s">
        <v>267</v>
      </c>
    </row>
    <row r="36" spans="1:10" s="37" customFormat="1" ht="15.6" x14ac:dyDescent="0.3">
      <c r="A36" s="44">
        <v>44492</v>
      </c>
      <c r="B36" s="40" t="s">
        <v>219</v>
      </c>
      <c r="C36" s="52" t="s">
        <v>261</v>
      </c>
      <c r="D36" s="40">
        <v>150</v>
      </c>
      <c r="E36" s="40"/>
      <c r="F36" s="40">
        <v>13.5</v>
      </c>
      <c r="G36" s="40">
        <v>13.5</v>
      </c>
      <c r="H36" s="40">
        <f t="shared" si="1"/>
        <v>177</v>
      </c>
      <c r="I36" s="40"/>
      <c r="J36" s="40" t="s">
        <v>221</v>
      </c>
    </row>
    <row r="37" spans="1:10" s="37" customFormat="1" ht="18" customHeight="1" x14ac:dyDescent="0.3">
      <c r="A37" s="44">
        <v>44493</v>
      </c>
      <c r="B37" s="40" t="s">
        <v>282</v>
      </c>
      <c r="C37" s="40" t="s">
        <v>284</v>
      </c>
      <c r="D37" s="40">
        <v>59321.19</v>
      </c>
      <c r="E37" s="40">
        <v>10677.81</v>
      </c>
      <c r="F37" s="40"/>
      <c r="G37" s="40"/>
      <c r="H37" s="40">
        <f t="shared" si="1"/>
        <v>69999</v>
      </c>
      <c r="I37" s="40"/>
      <c r="J37" s="40" t="s">
        <v>283</v>
      </c>
    </row>
    <row r="38" spans="1:10" s="37" customFormat="1" ht="15.6" x14ac:dyDescent="0.3">
      <c r="A38" s="44">
        <v>44494</v>
      </c>
      <c r="B38" s="40" t="s">
        <v>252</v>
      </c>
      <c r="C38" s="52" t="s">
        <v>263</v>
      </c>
      <c r="D38" s="40">
        <v>44915.199999999997</v>
      </c>
      <c r="E38" s="40"/>
      <c r="F38" s="40">
        <v>4042.4</v>
      </c>
      <c r="G38" s="40">
        <v>4042.4</v>
      </c>
      <c r="H38" s="40">
        <f t="shared" si="1"/>
        <v>53000</v>
      </c>
      <c r="I38" s="40"/>
      <c r="J38" s="40" t="s">
        <v>254</v>
      </c>
    </row>
    <row r="39" spans="1:10" s="37" customFormat="1" ht="15.6" x14ac:dyDescent="0.3">
      <c r="A39" s="44">
        <v>44494</v>
      </c>
      <c r="B39" s="14" t="s">
        <v>189</v>
      </c>
      <c r="C39" s="52" t="s">
        <v>285</v>
      </c>
      <c r="D39" s="40">
        <v>2700</v>
      </c>
      <c r="E39" s="40"/>
      <c r="F39" s="40">
        <v>243</v>
      </c>
      <c r="G39" s="40">
        <v>243</v>
      </c>
      <c r="H39" s="40">
        <f t="shared" si="1"/>
        <v>3186</v>
      </c>
      <c r="I39" s="40"/>
      <c r="J39" s="15" t="s">
        <v>192</v>
      </c>
    </row>
    <row r="40" spans="1:10" s="37" customFormat="1" ht="15.6" x14ac:dyDescent="0.3">
      <c r="A40" s="44">
        <v>44497</v>
      </c>
      <c r="B40" s="40" t="s">
        <v>268</v>
      </c>
      <c r="C40" s="40" t="s">
        <v>291</v>
      </c>
      <c r="D40" s="40">
        <v>90.68</v>
      </c>
      <c r="E40" s="40">
        <v>16.32</v>
      </c>
      <c r="F40" s="40"/>
      <c r="G40" s="40"/>
      <c r="H40" s="40">
        <f t="shared" si="1"/>
        <v>107</v>
      </c>
      <c r="I40" s="40"/>
      <c r="J40" s="40" t="s">
        <v>269</v>
      </c>
    </row>
    <row r="41" spans="1:10" s="37" customFormat="1" ht="15.6" x14ac:dyDescent="0.3">
      <c r="A41" s="44">
        <v>44497</v>
      </c>
      <c r="B41" s="40" t="s">
        <v>292</v>
      </c>
      <c r="C41" s="40" t="s">
        <v>294</v>
      </c>
      <c r="D41" s="40">
        <v>253.39</v>
      </c>
      <c r="E41" s="40">
        <v>45.61</v>
      </c>
      <c r="F41" s="40"/>
      <c r="G41" s="40"/>
      <c r="H41" s="40">
        <f t="shared" si="1"/>
        <v>299</v>
      </c>
      <c r="I41" s="40"/>
      <c r="J41" s="40" t="s">
        <v>293</v>
      </c>
    </row>
    <row r="42" spans="1:10" s="37" customFormat="1" ht="15.6" x14ac:dyDescent="0.3">
      <c r="A42" s="53">
        <v>44498</v>
      </c>
      <c r="B42" s="56" t="s">
        <v>106</v>
      </c>
      <c r="C42" s="56" t="s">
        <v>286</v>
      </c>
      <c r="D42" s="56">
        <v>56190</v>
      </c>
      <c r="E42" s="56">
        <v>10114</v>
      </c>
      <c r="F42" s="56"/>
      <c r="G42" s="56"/>
      <c r="H42" s="56">
        <f t="shared" si="1"/>
        <v>66304</v>
      </c>
      <c r="I42" s="56"/>
      <c r="J42" s="56" t="s">
        <v>70</v>
      </c>
    </row>
    <row r="43" spans="1:10" s="37" customFormat="1" ht="15.6" x14ac:dyDescent="0.3">
      <c r="A43" s="44">
        <v>44500</v>
      </c>
      <c r="B43" s="40" t="s">
        <v>144</v>
      </c>
      <c r="C43" s="40" t="s">
        <v>300</v>
      </c>
      <c r="D43" s="40">
        <v>25</v>
      </c>
      <c r="E43" s="40"/>
      <c r="F43" s="40">
        <v>2.25</v>
      </c>
      <c r="G43" s="40">
        <v>2.25</v>
      </c>
      <c r="H43" s="40">
        <f t="shared" si="1"/>
        <v>29.5</v>
      </c>
      <c r="I43" s="40"/>
      <c r="J43" s="40" t="s">
        <v>145</v>
      </c>
    </row>
    <row r="44" spans="1:10" ht="21" x14ac:dyDescent="0.3">
      <c r="A44" s="101" t="s">
        <v>35</v>
      </c>
      <c r="B44" s="102"/>
      <c r="C44" s="103"/>
      <c r="D44" s="51">
        <f>SUM(D14:D43)</f>
        <v>524321.55000000005</v>
      </c>
      <c r="E44" s="51">
        <f>SUM(E14:E43)</f>
        <v>70208.299999999988</v>
      </c>
      <c r="F44" s="51">
        <f>SUM(F14:F43)</f>
        <v>5533.56</v>
      </c>
      <c r="G44" s="51">
        <f>SUM(G14:G43)</f>
        <v>5533.56</v>
      </c>
      <c r="H44" s="51">
        <f>SUM(H14:H43)</f>
        <v>605596.97</v>
      </c>
      <c r="I44" s="51"/>
      <c r="J44" s="51"/>
    </row>
    <row r="45" spans="1:10" x14ac:dyDescent="0.3">
      <c r="H45" s="68" t="s">
        <v>295</v>
      </c>
    </row>
    <row r="46" spans="1:10" ht="21" x14ac:dyDescent="0.4">
      <c r="A46" s="92" t="s">
        <v>262</v>
      </c>
      <c r="B46" s="93"/>
      <c r="C46" s="93"/>
      <c r="D46" s="93"/>
      <c r="E46" s="93"/>
      <c r="F46" s="93"/>
      <c r="G46" s="93"/>
      <c r="H46" s="93"/>
      <c r="I46" s="93"/>
      <c r="J46" s="94"/>
    </row>
    <row r="47" spans="1:10" ht="21" x14ac:dyDescent="0.4">
      <c r="A47" s="86" t="s">
        <v>37</v>
      </c>
      <c r="B47" s="87"/>
      <c r="C47" s="87"/>
      <c r="D47" s="87"/>
      <c r="E47" s="87"/>
      <c r="F47" s="87"/>
      <c r="G47" s="87"/>
      <c r="H47" s="88"/>
      <c r="I47" s="7"/>
      <c r="J47" s="7"/>
    </row>
    <row r="48" spans="1:10" ht="15.6" x14ac:dyDescent="0.3">
      <c r="A48" s="8" t="s">
        <v>28</v>
      </c>
      <c r="B48" s="8" t="s">
        <v>29</v>
      </c>
      <c r="C48" s="8" t="s">
        <v>36</v>
      </c>
      <c r="D48" s="8" t="s">
        <v>0</v>
      </c>
      <c r="E48" s="8" t="s">
        <v>26</v>
      </c>
      <c r="F48" s="8" t="s">
        <v>2</v>
      </c>
      <c r="G48" s="8" t="s">
        <v>3</v>
      </c>
      <c r="H48" s="9" t="s">
        <v>32</v>
      </c>
      <c r="I48" s="7"/>
      <c r="J48" s="7"/>
    </row>
    <row r="49" spans="1:10" ht="15.6" x14ac:dyDescent="0.3">
      <c r="A49" s="10">
        <v>44505</v>
      </c>
      <c r="B49" s="12" t="s">
        <v>43</v>
      </c>
      <c r="C49" s="12" t="s">
        <v>298</v>
      </c>
      <c r="D49" s="12">
        <v>263811</v>
      </c>
      <c r="E49" s="12"/>
      <c r="F49" s="12">
        <v>23742.99</v>
      </c>
      <c r="G49" s="12">
        <v>23742.99</v>
      </c>
      <c r="H49" s="12">
        <f t="shared" ref="H49:H54" si="2">D49+E49+F49+G49</f>
        <v>311296.98</v>
      </c>
      <c r="I49" s="7"/>
      <c r="J49" s="7"/>
    </row>
    <row r="50" spans="1:10" ht="15.6" x14ac:dyDescent="0.3">
      <c r="A50" s="10">
        <v>44505</v>
      </c>
      <c r="B50" s="22" t="s">
        <v>43</v>
      </c>
      <c r="C50" s="12" t="s">
        <v>299</v>
      </c>
      <c r="D50" s="12">
        <v>12724</v>
      </c>
      <c r="E50" s="12"/>
      <c r="F50" s="12">
        <v>1145.1600000000001</v>
      </c>
      <c r="G50" s="12">
        <v>1145.1600000000001</v>
      </c>
      <c r="H50" s="12">
        <f t="shared" si="2"/>
        <v>15014.32</v>
      </c>
      <c r="I50" s="7"/>
      <c r="J50" s="7"/>
    </row>
    <row r="51" spans="1:10" ht="15.6" x14ac:dyDescent="0.3">
      <c r="A51" s="10">
        <v>44520</v>
      </c>
      <c r="B51" s="22" t="s">
        <v>43</v>
      </c>
      <c r="C51" s="12" t="s">
        <v>303</v>
      </c>
      <c r="D51" s="12">
        <v>58969</v>
      </c>
      <c r="E51" s="12"/>
      <c r="F51" s="12">
        <v>5307.21</v>
      </c>
      <c r="G51" s="12">
        <v>5307.21</v>
      </c>
      <c r="H51" s="12">
        <f t="shared" si="2"/>
        <v>69583.42</v>
      </c>
      <c r="I51" s="7"/>
      <c r="J51" s="7"/>
    </row>
    <row r="52" spans="1:10" ht="15.6" x14ac:dyDescent="0.3">
      <c r="A52" s="10">
        <v>44520</v>
      </c>
      <c r="B52" s="22" t="s">
        <v>43</v>
      </c>
      <c r="C52" s="12" t="s">
        <v>304</v>
      </c>
      <c r="D52" s="12">
        <v>39298</v>
      </c>
      <c r="E52" s="12"/>
      <c r="F52" s="12">
        <v>3536.82</v>
      </c>
      <c r="G52" s="12">
        <v>3536.82</v>
      </c>
      <c r="H52" s="12">
        <f t="shared" si="2"/>
        <v>46371.64</v>
      </c>
      <c r="I52" s="7"/>
      <c r="J52" s="7"/>
    </row>
    <row r="53" spans="1:10" ht="15.6" x14ac:dyDescent="0.3">
      <c r="A53" s="10">
        <v>44526</v>
      </c>
      <c r="B53" s="22" t="s">
        <v>43</v>
      </c>
      <c r="C53" s="12" t="s">
        <v>310</v>
      </c>
      <c r="D53" s="12">
        <v>17865</v>
      </c>
      <c r="E53" s="12"/>
      <c r="F53" s="12">
        <v>1607.85</v>
      </c>
      <c r="G53" s="12">
        <v>1607.85</v>
      </c>
      <c r="H53" s="12">
        <f t="shared" si="2"/>
        <v>21080.699999999997</v>
      </c>
      <c r="I53" s="7"/>
      <c r="J53" s="7"/>
    </row>
    <row r="54" spans="1:10" s="19" customFormat="1" ht="15.6" x14ac:dyDescent="0.3">
      <c r="A54" s="10">
        <v>44525</v>
      </c>
      <c r="B54" s="22" t="s">
        <v>43</v>
      </c>
      <c r="C54" s="12" t="s">
        <v>311</v>
      </c>
      <c r="D54" s="12">
        <v>4800</v>
      </c>
      <c r="E54" s="12"/>
      <c r="F54" s="12">
        <v>432</v>
      </c>
      <c r="G54" s="12">
        <v>432</v>
      </c>
      <c r="H54" s="12">
        <f t="shared" si="2"/>
        <v>5664</v>
      </c>
      <c r="I54" s="7"/>
      <c r="J54" s="7"/>
    </row>
    <row r="55" spans="1:10" ht="21" x14ac:dyDescent="0.4">
      <c r="A55" s="95" t="s">
        <v>35</v>
      </c>
      <c r="B55" s="95"/>
      <c r="C55" s="95"/>
      <c r="D55" s="6">
        <f>SUM(D49:D54)</f>
        <v>397467</v>
      </c>
      <c r="E55" s="6">
        <f>SUM(E49:E54)</f>
        <v>0</v>
      </c>
      <c r="F55" s="6">
        <f>SUM(F49:F54)</f>
        <v>35772.03</v>
      </c>
      <c r="G55" s="6">
        <f>SUM(G49:G54)</f>
        <v>35772.03</v>
      </c>
      <c r="H55" s="6">
        <f>SUM(H49:H54)</f>
        <v>469011.06</v>
      </c>
      <c r="I55" s="7"/>
      <c r="J55" s="7"/>
    </row>
    <row r="56" spans="1:10" ht="21" x14ac:dyDescent="0.4">
      <c r="A56" s="86" t="s">
        <v>38</v>
      </c>
      <c r="B56" s="87"/>
      <c r="C56" s="87"/>
      <c r="D56" s="87"/>
      <c r="E56" s="87"/>
      <c r="F56" s="87"/>
      <c r="G56" s="87"/>
      <c r="H56" s="87"/>
      <c r="I56" s="87"/>
      <c r="J56" s="88"/>
    </row>
    <row r="57" spans="1:10" x14ac:dyDescent="0.3">
      <c r="A57" s="16" t="s">
        <v>28</v>
      </c>
      <c r="B57" s="16" t="s">
        <v>29</v>
      </c>
      <c r="C57" s="16" t="s">
        <v>4</v>
      </c>
      <c r="D57" s="16" t="s">
        <v>0</v>
      </c>
      <c r="E57" s="16" t="s">
        <v>1</v>
      </c>
      <c r="F57" s="16" t="s">
        <v>2</v>
      </c>
      <c r="G57" s="16" t="s">
        <v>3</v>
      </c>
      <c r="H57" s="17" t="s">
        <v>32</v>
      </c>
      <c r="I57" s="17" t="s">
        <v>33</v>
      </c>
      <c r="J57" s="17" t="s">
        <v>31</v>
      </c>
    </row>
    <row r="58" spans="1:10" ht="15.6" x14ac:dyDescent="0.3">
      <c r="A58" s="13">
        <v>44503</v>
      </c>
      <c r="B58" s="40" t="s">
        <v>106</v>
      </c>
      <c r="C58" s="15" t="s">
        <v>287</v>
      </c>
      <c r="D58" s="15">
        <v>48805</v>
      </c>
      <c r="E58" s="15">
        <v>8785</v>
      </c>
      <c r="F58" s="15"/>
      <c r="G58" s="15"/>
      <c r="H58" s="15">
        <f t="shared" ref="H58:H73" si="3">D58+E58+F58+G58</f>
        <v>57590</v>
      </c>
      <c r="I58" s="15"/>
      <c r="J58" s="40" t="s">
        <v>70</v>
      </c>
    </row>
    <row r="59" spans="1:10" s="19" customFormat="1" ht="15.6" x14ac:dyDescent="0.3">
      <c r="A59" s="58">
        <v>44509</v>
      </c>
      <c r="B59" s="56" t="s">
        <v>315</v>
      </c>
      <c r="C59" s="60" t="s">
        <v>316</v>
      </c>
      <c r="D59" s="60">
        <v>844</v>
      </c>
      <c r="E59" s="60">
        <v>152</v>
      </c>
      <c r="F59" s="60"/>
      <c r="G59" s="60"/>
      <c r="H59" s="15">
        <f t="shared" si="3"/>
        <v>996</v>
      </c>
      <c r="I59" s="60"/>
      <c r="J59" s="56" t="s">
        <v>317</v>
      </c>
    </row>
    <row r="60" spans="1:10" s="70" customFormat="1" ht="15.6" x14ac:dyDescent="0.3">
      <c r="A60" s="72">
        <v>44511</v>
      </c>
      <c r="B60" s="40" t="s">
        <v>106</v>
      </c>
      <c r="C60" s="73" t="s">
        <v>301</v>
      </c>
      <c r="D60" s="73">
        <v>36465</v>
      </c>
      <c r="E60" s="73">
        <v>6564</v>
      </c>
      <c r="F60" s="73"/>
      <c r="G60" s="73"/>
      <c r="H60" s="73">
        <f t="shared" si="3"/>
        <v>43029</v>
      </c>
      <c r="I60" s="73"/>
      <c r="J60" s="73" t="s">
        <v>70</v>
      </c>
    </row>
    <row r="61" spans="1:10" s="19" customFormat="1" ht="15.6" x14ac:dyDescent="0.3">
      <c r="A61" s="44">
        <v>44511</v>
      </c>
      <c r="B61" s="40" t="s">
        <v>122</v>
      </c>
      <c r="C61" s="40" t="s">
        <v>306</v>
      </c>
      <c r="D61" s="40">
        <v>264</v>
      </c>
      <c r="E61" s="40"/>
      <c r="F61" s="40">
        <v>23.76</v>
      </c>
      <c r="G61" s="40">
        <v>23.76</v>
      </c>
      <c r="H61" s="40">
        <f t="shared" si="3"/>
        <v>311.52</v>
      </c>
      <c r="I61" s="40"/>
      <c r="J61" s="40" t="s">
        <v>121</v>
      </c>
    </row>
    <row r="62" spans="1:10" s="19" customFormat="1" ht="15.6" x14ac:dyDescent="0.3">
      <c r="A62" s="44">
        <v>44513</v>
      </c>
      <c r="B62" s="40" t="s">
        <v>315</v>
      </c>
      <c r="C62" s="40" t="s">
        <v>318</v>
      </c>
      <c r="D62" s="40">
        <v>7968</v>
      </c>
      <c r="E62" s="40">
        <v>1434</v>
      </c>
      <c r="F62" s="40"/>
      <c r="G62" s="40"/>
      <c r="H62" s="40">
        <f t="shared" si="3"/>
        <v>9402</v>
      </c>
      <c r="I62" s="40"/>
      <c r="J62" s="40" t="s">
        <v>317</v>
      </c>
    </row>
    <row r="63" spans="1:10" s="19" customFormat="1" ht="15.6" x14ac:dyDescent="0.3">
      <c r="A63" s="44">
        <v>44516</v>
      </c>
      <c r="B63" s="40" t="s">
        <v>268</v>
      </c>
      <c r="C63" s="40" t="s">
        <v>305</v>
      </c>
      <c r="D63" s="40">
        <v>7736.44</v>
      </c>
      <c r="E63" s="40">
        <v>1392.55</v>
      </c>
      <c r="F63" s="40"/>
      <c r="G63" s="40"/>
      <c r="H63" s="40">
        <f t="shared" si="3"/>
        <v>9128.99</v>
      </c>
      <c r="I63" s="40"/>
      <c r="J63" s="40" t="s">
        <v>269</v>
      </c>
    </row>
    <row r="64" spans="1:10" ht="15.6" x14ac:dyDescent="0.3">
      <c r="A64" s="13">
        <v>44519</v>
      </c>
      <c r="B64" s="14" t="s">
        <v>106</v>
      </c>
      <c r="C64" s="15" t="s">
        <v>302</v>
      </c>
      <c r="D64" s="15">
        <v>3570</v>
      </c>
      <c r="E64" s="15">
        <v>643</v>
      </c>
      <c r="F64" s="15"/>
      <c r="G64" s="15"/>
      <c r="H64" s="15">
        <f t="shared" si="3"/>
        <v>4213</v>
      </c>
      <c r="I64" s="15"/>
      <c r="J64" s="15" t="s">
        <v>70</v>
      </c>
    </row>
    <row r="65" spans="1:10" s="70" customFormat="1" ht="15.6" x14ac:dyDescent="0.3">
      <c r="A65" s="44">
        <v>44522</v>
      </c>
      <c r="B65" s="40" t="s">
        <v>307</v>
      </c>
      <c r="C65" s="40" t="s">
        <v>309</v>
      </c>
      <c r="D65" s="40">
        <v>211.86</v>
      </c>
      <c r="E65" s="40">
        <v>38.130000000000003</v>
      </c>
      <c r="F65" s="40"/>
      <c r="G65" s="40"/>
      <c r="H65" s="40">
        <f t="shared" si="3"/>
        <v>249.99</v>
      </c>
      <c r="I65" s="40"/>
      <c r="J65" s="40" t="s">
        <v>308</v>
      </c>
    </row>
    <row r="66" spans="1:10" ht="15.6" x14ac:dyDescent="0.3">
      <c r="A66" s="44">
        <v>44525</v>
      </c>
      <c r="B66" s="40" t="s">
        <v>219</v>
      </c>
      <c r="C66" s="40" t="s">
        <v>319</v>
      </c>
      <c r="D66" s="71">
        <v>400</v>
      </c>
      <c r="E66" s="40"/>
      <c r="F66" s="40">
        <v>36</v>
      </c>
      <c r="G66" s="40">
        <v>36</v>
      </c>
      <c r="H66" s="40">
        <f t="shared" si="3"/>
        <v>472</v>
      </c>
      <c r="I66" s="40"/>
      <c r="J66" s="40" t="s">
        <v>221</v>
      </c>
    </row>
    <row r="67" spans="1:10" s="19" customFormat="1" ht="15.6" x14ac:dyDescent="0.3">
      <c r="A67" s="44">
        <v>44525</v>
      </c>
      <c r="B67" s="40" t="s">
        <v>315</v>
      </c>
      <c r="C67" s="40" t="s">
        <v>325</v>
      </c>
      <c r="D67" s="71">
        <v>10624</v>
      </c>
      <c r="E67" s="40">
        <v>1912</v>
      </c>
      <c r="F67" s="40"/>
      <c r="G67" s="40"/>
      <c r="H67" s="40">
        <f t="shared" si="3"/>
        <v>12536</v>
      </c>
      <c r="I67" s="40"/>
      <c r="J67" s="40" t="s">
        <v>317</v>
      </c>
    </row>
    <row r="68" spans="1:10" s="19" customFormat="1" ht="31.2" x14ac:dyDescent="0.3">
      <c r="A68" s="44">
        <v>44525</v>
      </c>
      <c r="B68" s="40" t="s">
        <v>330</v>
      </c>
      <c r="C68" s="40" t="s">
        <v>332</v>
      </c>
      <c r="D68" s="40">
        <v>10000</v>
      </c>
      <c r="E68" s="40">
        <v>1800</v>
      </c>
      <c r="F68" s="40"/>
      <c r="G68" s="40"/>
      <c r="H68" s="40">
        <f t="shared" si="3"/>
        <v>11800</v>
      </c>
      <c r="I68" s="40"/>
      <c r="J68" s="40" t="s">
        <v>331</v>
      </c>
    </row>
    <row r="69" spans="1:10" ht="15.6" x14ac:dyDescent="0.3">
      <c r="A69" s="44">
        <v>44527</v>
      </c>
      <c r="B69" s="40" t="s">
        <v>136</v>
      </c>
      <c r="C69" s="40" t="s">
        <v>320</v>
      </c>
      <c r="D69" s="40">
        <v>992.84</v>
      </c>
      <c r="E69" s="40"/>
      <c r="F69" s="40">
        <v>62.58</v>
      </c>
      <c r="G69" s="40">
        <v>62.58</v>
      </c>
      <c r="H69" s="40">
        <f t="shared" si="3"/>
        <v>1118</v>
      </c>
      <c r="I69" s="40"/>
      <c r="J69" s="40" t="s">
        <v>100</v>
      </c>
    </row>
    <row r="70" spans="1:10" s="19" customFormat="1" ht="15.6" x14ac:dyDescent="0.3">
      <c r="A70" s="44">
        <v>44527</v>
      </c>
      <c r="B70" s="39" t="s">
        <v>268</v>
      </c>
      <c r="C70" s="39" t="s">
        <v>346</v>
      </c>
      <c r="D70" s="40">
        <v>17703.39</v>
      </c>
      <c r="E70" s="40">
        <v>3186.61</v>
      </c>
      <c r="F70" s="40"/>
      <c r="G70" s="40"/>
      <c r="H70" s="40">
        <f t="shared" si="3"/>
        <v>20890</v>
      </c>
      <c r="I70" s="40"/>
      <c r="J70" s="39" t="s">
        <v>269</v>
      </c>
    </row>
    <row r="71" spans="1:10" s="19" customFormat="1" ht="15.6" x14ac:dyDescent="0.3">
      <c r="A71" s="44">
        <v>44530</v>
      </c>
      <c r="B71" s="40" t="s">
        <v>106</v>
      </c>
      <c r="C71" s="40" t="s">
        <v>321</v>
      </c>
      <c r="D71" s="40">
        <v>30300</v>
      </c>
      <c r="E71" s="40">
        <v>5454</v>
      </c>
      <c r="F71" s="40"/>
      <c r="G71" s="40"/>
      <c r="H71" s="40">
        <f t="shared" si="3"/>
        <v>35754</v>
      </c>
      <c r="I71" s="40"/>
      <c r="J71" s="40" t="s">
        <v>70</v>
      </c>
    </row>
    <row r="72" spans="1:10" s="19" customFormat="1" ht="15.6" x14ac:dyDescent="0.3">
      <c r="A72" s="44">
        <v>44530</v>
      </c>
      <c r="B72" s="40" t="s">
        <v>47</v>
      </c>
      <c r="C72" s="40" t="s">
        <v>322</v>
      </c>
      <c r="D72" s="40">
        <v>45650</v>
      </c>
      <c r="E72" s="40">
        <v>8217</v>
      </c>
      <c r="F72" s="40"/>
      <c r="G72" s="40"/>
      <c r="H72" s="40">
        <f t="shared" si="3"/>
        <v>53867</v>
      </c>
      <c r="I72" s="40"/>
      <c r="J72" s="40" t="s">
        <v>49</v>
      </c>
    </row>
    <row r="73" spans="1:10" s="19" customFormat="1" ht="15.6" x14ac:dyDescent="0.3">
      <c r="A73" s="44">
        <v>44530</v>
      </c>
      <c r="B73" s="40" t="s">
        <v>136</v>
      </c>
      <c r="C73" s="40" t="s">
        <v>323</v>
      </c>
      <c r="D73" s="40">
        <v>2482.1</v>
      </c>
      <c r="E73" s="40"/>
      <c r="F73" s="40">
        <v>156.44999999999999</v>
      </c>
      <c r="G73" s="40">
        <v>156.44999999999999</v>
      </c>
      <c r="H73" s="40">
        <f t="shared" si="3"/>
        <v>2794.9999999999995</v>
      </c>
      <c r="I73" s="40"/>
      <c r="J73" s="40" t="s">
        <v>100</v>
      </c>
    </row>
    <row r="74" spans="1:10" ht="21" x14ac:dyDescent="0.4">
      <c r="A74" s="95" t="s">
        <v>35</v>
      </c>
      <c r="B74" s="95"/>
      <c r="C74" s="95"/>
      <c r="D74" s="20">
        <f>SUM(D58:D73)</f>
        <v>224016.63</v>
      </c>
      <c r="E74" s="20">
        <f>SUM(E58:E73)</f>
        <v>39578.29</v>
      </c>
      <c r="F74" s="20">
        <f>SUM(F58:F73)</f>
        <v>278.78999999999996</v>
      </c>
      <c r="G74" s="20">
        <f>SUM(G58:G73)</f>
        <v>278.78999999999996</v>
      </c>
      <c r="H74" s="20">
        <f>SUM(H58:H73)</f>
        <v>264152.5</v>
      </c>
      <c r="I74" s="20"/>
      <c r="J74" s="20"/>
    </row>
    <row r="76" spans="1:10" ht="21" x14ac:dyDescent="0.4">
      <c r="A76" s="92" t="s">
        <v>42</v>
      </c>
      <c r="B76" s="93"/>
      <c r="C76" s="93"/>
      <c r="D76" s="93"/>
      <c r="E76" s="93"/>
      <c r="F76" s="93"/>
      <c r="G76" s="93"/>
      <c r="H76" s="93"/>
      <c r="I76" s="93"/>
      <c r="J76" s="94"/>
    </row>
    <row r="77" spans="1:10" ht="21" x14ac:dyDescent="0.4">
      <c r="A77" s="86" t="s">
        <v>37</v>
      </c>
      <c r="B77" s="87"/>
      <c r="C77" s="87"/>
      <c r="D77" s="87"/>
      <c r="E77" s="87"/>
      <c r="F77" s="87"/>
      <c r="G77" s="87"/>
      <c r="H77" s="88"/>
      <c r="I77" s="7"/>
      <c r="J77" s="7"/>
    </row>
    <row r="78" spans="1:10" ht="15.6" x14ac:dyDescent="0.3">
      <c r="A78" s="8" t="s">
        <v>28</v>
      </c>
      <c r="B78" s="8" t="s">
        <v>29</v>
      </c>
      <c r="C78" s="8" t="s">
        <v>36</v>
      </c>
      <c r="D78" s="8" t="s">
        <v>0</v>
      </c>
      <c r="E78" s="8" t="s">
        <v>26</v>
      </c>
      <c r="F78" s="8" t="s">
        <v>2</v>
      </c>
      <c r="G78" s="8" t="s">
        <v>3</v>
      </c>
      <c r="H78" s="9" t="s">
        <v>32</v>
      </c>
      <c r="I78" s="7"/>
      <c r="J78" s="7"/>
    </row>
    <row r="79" spans="1:10" s="7" customFormat="1" ht="31.2" x14ac:dyDescent="0.3">
      <c r="A79" s="38">
        <v>44525</v>
      </c>
      <c r="B79" s="39" t="s">
        <v>132</v>
      </c>
      <c r="C79" s="39" t="s">
        <v>313</v>
      </c>
      <c r="D79" s="39">
        <v>11700</v>
      </c>
      <c r="E79" s="39"/>
      <c r="F79" s="39">
        <v>1053</v>
      </c>
      <c r="G79" s="39">
        <v>1053</v>
      </c>
      <c r="H79" s="39">
        <f>D79+E79+F79+G79</f>
        <v>13806</v>
      </c>
      <c r="I79" s="7" t="s">
        <v>159</v>
      </c>
    </row>
    <row r="80" spans="1:10" s="7" customFormat="1" ht="15.6" x14ac:dyDescent="0.3">
      <c r="A80" s="38">
        <v>44525</v>
      </c>
      <c r="B80" s="39" t="s">
        <v>314</v>
      </c>
      <c r="C80" s="39" t="s">
        <v>312</v>
      </c>
      <c r="D80" s="39">
        <v>21150</v>
      </c>
      <c r="E80" s="39"/>
      <c r="F80" s="39">
        <v>1903.5</v>
      </c>
      <c r="G80" s="39">
        <v>1903.5</v>
      </c>
      <c r="H80" s="39">
        <f>D80+E80+F80+G80</f>
        <v>24957</v>
      </c>
    </row>
    <row r="81" spans="1:10" s="7" customFormat="1" ht="15.6" x14ac:dyDescent="0.3">
      <c r="A81" s="38">
        <v>44538</v>
      </c>
      <c r="B81" s="12" t="s">
        <v>43</v>
      </c>
      <c r="C81" s="39" t="s">
        <v>333</v>
      </c>
      <c r="D81" s="39">
        <v>379315</v>
      </c>
      <c r="E81" s="39"/>
      <c r="F81" s="39">
        <v>34138.400000000001</v>
      </c>
      <c r="G81" s="39">
        <v>34138.400000000001</v>
      </c>
      <c r="H81" s="39">
        <f>D81+E81+F81+G81</f>
        <v>447591.80000000005</v>
      </c>
    </row>
    <row r="82" spans="1:10" s="7" customFormat="1" ht="15.6" x14ac:dyDescent="0.3">
      <c r="A82" s="38">
        <v>44538</v>
      </c>
      <c r="B82" s="39" t="s">
        <v>43</v>
      </c>
      <c r="C82" s="39" t="s">
        <v>334</v>
      </c>
      <c r="D82" s="39">
        <v>39670</v>
      </c>
      <c r="E82" s="39"/>
      <c r="F82" s="39">
        <v>3570.3</v>
      </c>
      <c r="G82" s="39">
        <v>3570.3</v>
      </c>
      <c r="H82" s="39">
        <f>D82+E82+F82+G82</f>
        <v>46810.600000000006</v>
      </c>
    </row>
    <row r="83" spans="1:10" ht="21" x14ac:dyDescent="0.4">
      <c r="A83" s="95" t="s">
        <v>35</v>
      </c>
      <c r="B83" s="95"/>
      <c r="C83" s="95"/>
      <c r="D83" s="6">
        <f>SUM(D79:D82)</f>
        <v>451835</v>
      </c>
      <c r="E83" s="6">
        <f>SUM(E79:E82)</f>
        <v>0</v>
      </c>
      <c r="F83" s="6">
        <f>SUM(F79:F82)</f>
        <v>40665.200000000004</v>
      </c>
      <c r="G83" s="6">
        <f>SUM(G79:G82)</f>
        <v>40665.200000000004</v>
      </c>
      <c r="H83" s="6">
        <f>SUM(H79:H82)</f>
        <v>533165.4</v>
      </c>
      <c r="I83" s="7"/>
      <c r="J83" s="7"/>
    </row>
    <row r="84" spans="1:10" ht="21" x14ac:dyDescent="0.4">
      <c r="A84" s="86" t="s">
        <v>38</v>
      </c>
      <c r="B84" s="87"/>
      <c r="C84" s="87"/>
      <c r="D84" s="87"/>
      <c r="E84" s="87"/>
      <c r="F84" s="87"/>
      <c r="G84" s="87"/>
      <c r="H84" s="87"/>
      <c r="I84" s="87"/>
      <c r="J84" s="88"/>
    </row>
    <row r="85" spans="1:10" x14ac:dyDescent="0.3">
      <c r="A85" s="16" t="s">
        <v>28</v>
      </c>
      <c r="B85" s="16" t="s">
        <v>29</v>
      </c>
      <c r="C85" s="16" t="s">
        <v>4</v>
      </c>
      <c r="D85" s="16" t="s">
        <v>0</v>
      </c>
      <c r="E85" s="16" t="s">
        <v>1</v>
      </c>
      <c r="F85" s="16" t="s">
        <v>2</v>
      </c>
      <c r="G85" s="16" t="s">
        <v>3</v>
      </c>
      <c r="H85" s="17" t="s">
        <v>32</v>
      </c>
      <c r="I85" s="17" t="s">
        <v>33</v>
      </c>
      <c r="J85" s="17" t="s">
        <v>31</v>
      </c>
    </row>
    <row r="86" spans="1:10" s="48" customFormat="1" ht="31.2" x14ac:dyDescent="0.3">
      <c r="A86" s="38">
        <v>44532</v>
      </c>
      <c r="B86" s="39" t="s">
        <v>327</v>
      </c>
      <c r="C86" s="39">
        <v>608945</v>
      </c>
      <c r="D86" s="39">
        <v>18008.47</v>
      </c>
      <c r="E86" s="39">
        <v>3241.53</v>
      </c>
      <c r="F86" s="39"/>
      <c r="G86" s="39"/>
      <c r="H86" s="40">
        <f>D86+E86+F86+G86</f>
        <v>21250</v>
      </c>
      <c r="I86" s="40"/>
      <c r="J86" s="40" t="s">
        <v>329</v>
      </c>
    </row>
    <row r="87" spans="1:10" s="48" customFormat="1" ht="31.2" x14ac:dyDescent="0.3">
      <c r="A87" s="38">
        <v>44532</v>
      </c>
      <c r="B87" s="39" t="s">
        <v>327</v>
      </c>
      <c r="C87" s="39" t="s">
        <v>328</v>
      </c>
      <c r="D87" s="39">
        <v>16601.560000000001</v>
      </c>
      <c r="E87" s="39">
        <v>4648.43</v>
      </c>
      <c r="F87" s="39"/>
      <c r="G87" s="39"/>
      <c r="H87" s="40">
        <f>D87+E87+F87+G87</f>
        <v>21249.99</v>
      </c>
      <c r="I87" s="40"/>
      <c r="J87" s="40" t="s">
        <v>329</v>
      </c>
    </row>
    <row r="88" spans="1:10" s="48" customFormat="1" ht="15.6" x14ac:dyDescent="0.3">
      <c r="A88" s="38">
        <v>44532</v>
      </c>
      <c r="B88" s="39" t="s">
        <v>377</v>
      </c>
      <c r="C88" s="39">
        <v>1870</v>
      </c>
      <c r="D88" s="39">
        <v>1810.26</v>
      </c>
      <c r="E88" s="39"/>
      <c r="F88" s="39">
        <v>162.87</v>
      </c>
      <c r="G88" s="39">
        <v>162.87</v>
      </c>
      <c r="H88" s="40">
        <f>D88+E88+F88+G88</f>
        <v>2136</v>
      </c>
      <c r="I88" s="40"/>
      <c r="J88" s="40" t="s">
        <v>378</v>
      </c>
    </row>
    <row r="89" spans="1:10" s="48" customFormat="1" ht="15.6" x14ac:dyDescent="0.3">
      <c r="A89" s="38">
        <v>44533</v>
      </c>
      <c r="B89" s="39" t="s">
        <v>315</v>
      </c>
      <c r="C89" s="39" t="s">
        <v>326</v>
      </c>
      <c r="D89" s="39">
        <v>10624</v>
      </c>
      <c r="E89" s="39">
        <v>1912.32</v>
      </c>
      <c r="F89" s="39"/>
      <c r="G89" s="39"/>
      <c r="H89" s="40">
        <v>12536</v>
      </c>
      <c r="I89" s="40"/>
      <c r="J89" s="40" t="s">
        <v>317</v>
      </c>
    </row>
    <row r="90" spans="1:10" s="74" customFormat="1" ht="15.6" x14ac:dyDescent="0.3">
      <c r="A90" s="72">
        <v>44534</v>
      </c>
      <c r="B90" s="40" t="s">
        <v>114</v>
      </c>
      <c r="C90" s="73" t="s">
        <v>324</v>
      </c>
      <c r="D90" s="73">
        <v>7584.19</v>
      </c>
      <c r="E90" s="73"/>
      <c r="F90" s="73">
        <v>682.58</v>
      </c>
      <c r="G90" s="73">
        <v>682.58</v>
      </c>
      <c r="H90" s="40">
        <f t="shared" ref="H90:H122" si="4">D90+E90+F90+G90</f>
        <v>8949.35</v>
      </c>
      <c r="I90" s="73"/>
      <c r="J90" s="73" t="s">
        <v>254</v>
      </c>
    </row>
    <row r="91" spans="1:10" s="74" customFormat="1" ht="15.6" x14ac:dyDescent="0.3">
      <c r="A91" s="72">
        <v>44535</v>
      </c>
      <c r="B91" s="40" t="s">
        <v>336</v>
      </c>
      <c r="C91" s="75">
        <v>211207006211</v>
      </c>
      <c r="D91" s="73">
        <v>8074.14</v>
      </c>
      <c r="E91" s="73">
        <v>1453.35</v>
      </c>
      <c r="F91" s="73"/>
      <c r="G91" s="73"/>
      <c r="H91" s="40">
        <f t="shared" si="4"/>
        <v>9527.49</v>
      </c>
      <c r="I91" s="73"/>
      <c r="J91" s="73" t="s">
        <v>337</v>
      </c>
    </row>
    <row r="92" spans="1:10" s="74" customFormat="1" ht="15.6" x14ac:dyDescent="0.3">
      <c r="A92" s="76">
        <v>44536</v>
      </c>
      <c r="B92" s="56" t="s">
        <v>106</v>
      </c>
      <c r="C92" s="77" t="s">
        <v>335</v>
      </c>
      <c r="D92" s="77">
        <v>16750</v>
      </c>
      <c r="E92" s="77">
        <v>3015</v>
      </c>
      <c r="F92" s="77"/>
      <c r="G92" s="77"/>
      <c r="H92" s="56">
        <f t="shared" si="4"/>
        <v>19765</v>
      </c>
      <c r="I92" s="77"/>
      <c r="J92" s="77" t="s">
        <v>70</v>
      </c>
    </row>
    <row r="93" spans="1:10" s="74" customFormat="1" ht="15.6" x14ac:dyDescent="0.3">
      <c r="A93" s="44">
        <v>44536</v>
      </c>
      <c r="B93" s="40" t="s">
        <v>338</v>
      </c>
      <c r="C93" s="40" t="s">
        <v>340</v>
      </c>
      <c r="D93" s="40">
        <v>1284.76</v>
      </c>
      <c r="E93" s="40">
        <v>64.23</v>
      </c>
      <c r="F93" s="40"/>
      <c r="G93" s="40"/>
      <c r="H93" s="40">
        <f t="shared" si="4"/>
        <v>1348.99</v>
      </c>
      <c r="I93" s="40"/>
      <c r="J93" s="40" t="s">
        <v>339</v>
      </c>
    </row>
    <row r="94" spans="1:10" s="74" customFormat="1" ht="31.2" x14ac:dyDescent="0.3">
      <c r="A94" s="44">
        <v>44536</v>
      </c>
      <c r="B94" s="39" t="s">
        <v>341</v>
      </c>
      <c r="C94" s="39" t="s">
        <v>343</v>
      </c>
      <c r="D94" s="40">
        <v>5592.37</v>
      </c>
      <c r="E94" s="40">
        <v>1006.63</v>
      </c>
      <c r="F94" s="40"/>
      <c r="G94" s="40"/>
      <c r="H94" s="40">
        <f t="shared" si="4"/>
        <v>6599</v>
      </c>
      <c r="I94" s="40"/>
      <c r="J94" s="39" t="s">
        <v>342</v>
      </c>
    </row>
    <row r="95" spans="1:10" s="74" customFormat="1" ht="31.2" x14ac:dyDescent="0.3">
      <c r="A95" s="53">
        <v>44536</v>
      </c>
      <c r="B95" s="57" t="s">
        <v>341</v>
      </c>
      <c r="C95" s="57" t="s">
        <v>344</v>
      </c>
      <c r="D95" s="56">
        <v>8388.98</v>
      </c>
      <c r="E95" s="56">
        <v>1510.02</v>
      </c>
      <c r="F95" s="56"/>
      <c r="G95" s="56"/>
      <c r="H95" s="56">
        <f t="shared" si="4"/>
        <v>9899</v>
      </c>
      <c r="I95" s="56"/>
      <c r="J95" s="57" t="s">
        <v>342</v>
      </c>
    </row>
    <row r="96" spans="1:10" s="74" customFormat="1" ht="15.6" x14ac:dyDescent="0.3">
      <c r="A96" s="53">
        <v>44536</v>
      </c>
      <c r="B96" s="57" t="s">
        <v>114</v>
      </c>
      <c r="C96" s="57" t="s">
        <v>390</v>
      </c>
      <c r="D96" s="56">
        <v>23407.64</v>
      </c>
      <c r="E96" s="56"/>
      <c r="F96" s="56">
        <v>2106.69</v>
      </c>
      <c r="G96" s="56">
        <v>2106.69</v>
      </c>
      <c r="H96" s="56">
        <f t="shared" si="4"/>
        <v>27621.019999999997</v>
      </c>
      <c r="I96" s="56"/>
      <c r="J96" s="57" t="s">
        <v>254</v>
      </c>
    </row>
    <row r="97" spans="1:10" s="74" customFormat="1" ht="15.6" x14ac:dyDescent="0.3">
      <c r="A97" s="53">
        <v>44536</v>
      </c>
      <c r="B97" s="57" t="s">
        <v>187</v>
      </c>
      <c r="C97" s="57">
        <v>513</v>
      </c>
      <c r="D97" s="56">
        <v>14020</v>
      </c>
      <c r="E97" s="56"/>
      <c r="F97" s="56">
        <v>1710</v>
      </c>
      <c r="G97" s="56">
        <v>1710</v>
      </c>
      <c r="H97" s="56">
        <f t="shared" si="4"/>
        <v>17440</v>
      </c>
      <c r="I97" s="56"/>
      <c r="J97" s="57" t="s">
        <v>191</v>
      </c>
    </row>
    <row r="98" spans="1:10" s="74" customFormat="1" ht="15.6" x14ac:dyDescent="0.3">
      <c r="A98" s="53">
        <v>44536</v>
      </c>
      <c r="B98" s="57" t="s">
        <v>106</v>
      </c>
      <c r="C98" s="57" t="s">
        <v>335</v>
      </c>
      <c r="D98" s="56">
        <v>16750</v>
      </c>
      <c r="E98" s="56">
        <v>3015</v>
      </c>
      <c r="F98" s="56"/>
      <c r="G98" s="56"/>
      <c r="H98" s="56">
        <f t="shared" si="4"/>
        <v>19765</v>
      </c>
      <c r="I98" s="56"/>
      <c r="J98" s="57" t="s">
        <v>70</v>
      </c>
    </row>
    <row r="99" spans="1:10" s="74" customFormat="1" ht="21.75" customHeight="1" x14ac:dyDescent="0.3">
      <c r="A99" s="53">
        <v>44540</v>
      </c>
      <c r="B99" s="57" t="s">
        <v>384</v>
      </c>
      <c r="C99" s="57">
        <v>562</v>
      </c>
      <c r="D99" s="56">
        <v>19792.37</v>
      </c>
      <c r="E99" s="56"/>
      <c r="F99" s="56">
        <v>1781.31</v>
      </c>
      <c r="G99" s="56">
        <v>1781.31</v>
      </c>
      <c r="H99" s="56">
        <v>23355</v>
      </c>
      <c r="I99" s="56"/>
      <c r="J99" s="57" t="s">
        <v>391</v>
      </c>
    </row>
    <row r="100" spans="1:10" s="74" customFormat="1" ht="15.6" x14ac:dyDescent="0.3">
      <c r="A100" s="44">
        <v>44541</v>
      </c>
      <c r="B100" s="39" t="s">
        <v>122</v>
      </c>
      <c r="C100" s="47" t="s">
        <v>345</v>
      </c>
      <c r="D100" s="40">
        <v>149.6</v>
      </c>
      <c r="E100" s="40"/>
      <c r="F100" s="40">
        <v>13.46</v>
      </c>
      <c r="G100" s="40">
        <v>13.46</v>
      </c>
      <c r="H100" s="40">
        <f t="shared" si="4"/>
        <v>176.52</v>
      </c>
      <c r="I100" s="40"/>
      <c r="J100" s="39" t="s">
        <v>121</v>
      </c>
    </row>
    <row r="101" spans="1:10" s="74" customFormat="1" ht="15.6" x14ac:dyDescent="0.3">
      <c r="A101" s="62">
        <v>44543</v>
      </c>
      <c r="B101" s="66" t="s">
        <v>219</v>
      </c>
      <c r="C101" s="66" t="s">
        <v>347</v>
      </c>
      <c r="D101" s="64">
        <v>2100</v>
      </c>
      <c r="E101" s="64"/>
      <c r="F101" s="64">
        <v>189</v>
      </c>
      <c r="G101" s="64">
        <v>189</v>
      </c>
      <c r="H101" s="40">
        <f t="shared" si="4"/>
        <v>2478</v>
      </c>
      <c r="I101" s="64"/>
      <c r="J101" s="66" t="s">
        <v>221</v>
      </c>
    </row>
    <row r="102" spans="1:10" s="74" customFormat="1" ht="15.6" x14ac:dyDescent="0.3">
      <c r="A102" s="44">
        <v>44543</v>
      </c>
      <c r="B102" s="40" t="s">
        <v>102</v>
      </c>
      <c r="C102" s="39" t="s">
        <v>348</v>
      </c>
      <c r="D102" s="40">
        <v>38960</v>
      </c>
      <c r="E102" s="40">
        <v>7012.8</v>
      </c>
      <c r="F102" s="40"/>
      <c r="G102" s="40"/>
      <c r="H102" s="40">
        <v>45972.800000000003</v>
      </c>
      <c r="I102" s="40"/>
      <c r="J102" s="39" t="s">
        <v>349</v>
      </c>
    </row>
    <row r="103" spans="1:10" s="74" customFormat="1" ht="15.6" x14ac:dyDescent="0.3">
      <c r="A103" s="44">
        <v>44543</v>
      </c>
      <c r="B103" s="39" t="s">
        <v>315</v>
      </c>
      <c r="C103" s="39" t="s">
        <v>350</v>
      </c>
      <c r="D103" s="40">
        <v>21248</v>
      </c>
      <c r="E103" s="40">
        <v>3825</v>
      </c>
      <c r="F103" s="40"/>
      <c r="G103" s="40"/>
      <c r="H103" s="40">
        <f t="shared" si="4"/>
        <v>25073</v>
      </c>
      <c r="I103" s="40"/>
      <c r="J103" s="39" t="s">
        <v>317</v>
      </c>
    </row>
    <row r="104" spans="1:10" s="74" customFormat="1" ht="15.6" x14ac:dyDescent="0.3">
      <c r="A104" s="44">
        <v>44545</v>
      </c>
      <c r="B104" s="39" t="s">
        <v>351</v>
      </c>
      <c r="C104" s="39" t="s">
        <v>352</v>
      </c>
      <c r="D104" s="40">
        <v>12100</v>
      </c>
      <c r="E104" s="40"/>
      <c r="F104" s="40">
        <v>1089</v>
      </c>
      <c r="G104" s="40">
        <v>1089</v>
      </c>
      <c r="H104" s="40">
        <f t="shared" si="4"/>
        <v>14278</v>
      </c>
      <c r="I104" s="40"/>
      <c r="J104" s="39" t="s">
        <v>353</v>
      </c>
    </row>
    <row r="105" spans="1:10" s="74" customFormat="1" ht="15.6" x14ac:dyDescent="0.3">
      <c r="A105" s="44">
        <v>44546</v>
      </c>
      <c r="B105" s="39" t="s">
        <v>354</v>
      </c>
      <c r="C105" s="39" t="s">
        <v>355</v>
      </c>
      <c r="D105" s="40">
        <v>402.55</v>
      </c>
      <c r="E105" s="40"/>
      <c r="F105" s="40">
        <v>36.229999999999997</v>
      </c>
      <c r="G105" s="40">
        <v>36.229999999999997</v>
      </c>
      <c r="H105" s="40">
        <f t="shared" si="4"/>
        <v>475.01000000000005</v>
      </c>
      <c r="I105" s="40"/>
      <c r="J105" s="39" t="s">
        <v>356</v>
      </c>
    </row>
    <row r="106" spans="1:10" s="74" customFormat="1" ht="15.6" x14ac:dyDescent="0.3">
      <c r="A106" s="44">
        <v>44547</v>
      </c>
      <c r="B106" s="39" t="s">
        <v>354</v>
      </c>
      <c r="C106" s="39" t="s">
        <v>357</v>
      </c>
      <c r="D106" s="40">
        <v>677.97</v>
      </c>
      <c r="E106" s="40"/>
      <c r="F106" s="40">
        <v>61.02</v>
      </c>
      <c r="G106" s="40">
        <v>61.02</v>
      </c>
      <c r="H106" s="40">
        <f t="shared" si="4"/>
        <v>800.01</v>
      </c>
      <c r="I106" s="40"/>
      <c r="J106" s="39" t="s">
        <v>356</v>
      </c>
    </row>
    <row r="107" spans="1:10" s="74" customFormat="1" ht="15.6" x14ac:dyDescent="0.3">
      <c r="A107" s="44">
        <v>44547</v>
      </c>
      <c r="B107" s="39" t="s">
        <v>170</v>
      </c>
      <c r="C107" s="39" t="s">
        <v>392</v>
      </c>
      <c r="D107" s="40">
        <v>215</v>
      </c>
      <c r="E107" s="40"/>
      <c r="F107" s="40">
        <v>19.350000000000001</v>
      </c>
      <c r="G107" s="40">
        <v>19.350000000000001</v>
      </c>
      <c r="H107" s="40">
        <v>254</v>
      </c>
      <c r="I107" s="40"/>
      <c r="J107" s="39" t="s">
        <v>172</v>
      </c>
    </row>
    <row r="108" spans="1:10" s="74" customFormat="1" ht="15.6" x14ac:dyDescent="0.3">
      <c r="A108" s="44">
        <v>44548</v>
      </c>
      <c r="B108" s="39" t="s">
        <v>106</v>
      </c>
      <c r="C108" s="39" t="s">
        <v>358</v>
      </c>
      <c r="D108" s="40">
        <v>25125</v>
      </c>
      <c r="E108" s="40">
        <v>4523</v>
      </c>
      <c r="F108" s="40"/>
      <c r="G108" s="40"/>
      <c r="H108" s="40">
        <f t="shared" si="4"/>
        <v>29648</v>
      </c>
      <c r="I108" s="40"/>
      <c r="J108" s="39" t="s">
        <v>70</v>
      </c>
    </row>
    <row r="109" spans="1:10" s="74" customFormat="1" ht="15.6" x14ac:dyDescent="0.3">
      <c r="A109" s="44">
        <v>44551</v>
      </c>
      <c r="B109" s="39" t="s">
        <v>351</v>
      </c>
      <c r="C109" s="39" t="s">
        <v>352</v>
      </c>
      <c r="D109" s="40">
        <v>6050</v>
      </c>
      <c r="E109" s="40"/>
      <c r="F109" s="40">
        <v>544.5</v>
      </c>
      <c r="G109" s="40">
        <v>544.5</v>
      </c>
      <c r="H109" s="40">
        <f t="shared" si="4"/>
        <v>7139</v>
      </c>
      <c r="I109" s="40"/>
      <c r="J109" s="39" t="s">
        <v>353</v>
      </c>
    </row>
    <row r="110" spans="1:10" s="74" customFormat="1" ht="15.6" x14ac:dyDescent="0.3">
      <c r="A110" s="44">
        <v>44551</v>
      </c>
      <c r="B110" s="39" t="s">
        <v>354</v>
      </c>
      <c r="C110" s="39" t="s">
        <v>359</v>
      </c>
      <c r="D110" s="40">
        <v>315.39999999999998</v>
      </c>
      <c r="E110" s="40"/>
      <c r="F110" s="40">
        <v>28.3</v>
      </c>
      <c r="G110" s="40">
        <v>28.3</v>
      </c>
      <c r="H110" s="40">
        <f t="shared" si="4"/>
        <v>372</v>
      </c>
      <c r="I110" s="40"/>
      <c r="J110" s="39" t="s">
        <v>356</v>
      </c>
    </row>
    <row r="111" spans="1:10" s="74" customFormat="1" ht="15.6" x14ac:dyDescent="0.3">
      <c r="A111" s="44">
        <v>44552</v>
      </c>
      <c r="B111" s="39" t="s">
        <v>360</v>
      </c>
      <c r="C111" s="39" t="s">
        <v>361</v>
      </c>
      <c r="D111" s="40">
        <v>52311.87</v>
      </c>
      <c r="E111" s="40">
        <v>9416.1299999999992</v>
      </c>
      <c r="F111" s="40"/>
      <c r="G111" s="40"/>
      <c r="H111" s="40">
        <f t="shared" si="4"/>
        <v>61728</v>
      </c>
      <c r="I111" s="40"/>
      <c r="J111" s="39" t="s">
        <v>362</v>
      </c>
    </row>
    <row r="112" spans="1:10" s="74" customFormat="1" ht="15.6" x14ac:dyDescent="0.3">
      <c r="A112" s="44">
        <v>44552</v>
      </c>
      <c r="B112" s="40" t="s">
        <v>268</v>
      </c>
      <c r="C112" s="40" t="s">
        <v>376</v>
      </c>
      <c r="D112" s="40">
        <v>6355.08</v>
      </c>
      <c r="E112" s="40">
        <v>1143.9100000000001</v>
      </c>
      <c r="F112" s="40"/>
      <c r="G112" s="40"/>
      <c r="H112" s="40">
        <f t="shared" si="4"/>
        <v>7498.99</v>
      </c>
      <c r="I112" s="40"/>
      <c r="J112" s="40" t="s">
        <v>269</v>
      </c>
    </row>
    <row r="113" spans="1:10" s="74" customFormat="1" ht="15.6" x14ac:dyDescent="0.3">
      <c r="A113" s="44">
        <v>44553</v>
      </c>
      <c r="B113" s="39" t="s">
        <v>102</v>
      </c>
      <c r="C113" s="39" t="s">
        <v>363</v>
      </c>
      <c r="D113" s="40">
        <v>355000</v>
      </c>
      <c r="E113" s="40"/>
      <c r="F113" s="40">
        <v>31950</v>
      </c>
      <c r="G113" s="40">
        <v>31950</v>
      </c>
      <c r="H113" s="40">
        <f t="shared" si="4"/>
        <v>418900</v>
      </c>
      <c r="I113" s="40"/>
      <c r="J113" s="39" t="s">
        <v>103</v>
      </c>
    </row>
    <row r="114" spans="1:10" s="74" customFormat="1" ht="15.6" x14ac:dyDescent="0.3">
      <c r="A114" s="44">
        <v>44554</v>
      </c>
      <c r="B114" s="39" t="s">
        <v>102</v>
      </c>
      <c r="C114" s="39" t="s">
        <v>367</v>
      </c>
      <c r="D114" s="40">
        <v>1134960</v>
      </c>
      <c r="E114" s="40">
        <v>204292.8</v>
      </c>
      <c r="F114" s="40"/>
      <c r="G114" s="40"/>
      <c r="H114" s="40">
        <v>1339252.8</v>
      </c>
      <c r="I114" s="40"/>
      <c r="J114" s="39" t="s">
        <v>368</v>
      </c>
    </row>
    <row r="115" spans="1:10" s="74" customFormat="1" ht="15.6" x14ac:dyDescent="0.3">
      <c r="A115" s="44">
        <v>44554</v>
      </c>
      <c r="B115" s="39" t="s">
        <v>102</v>
      </c>
      <c r="C115" s="39" t="s">
        <v>369</v>
      </c>
      <c r="D115" s="40">
        <v>240740</v>
      </c>
      <c r="E115" s="40">
        <v>43333.2</v>
      </c>
      <c r="F115" s="40"/>
      <c r="G115" s="40"/>
      <c r="H115" s="40">
        <f t="shared" si="4"/>
        <v>284073.2</v>
      </c>
      <c r="I115" s="40"/>
      <c r="J115" s="39" t="s">
        <v>368</v>
      </c>
    </row>
    <row r="116" spans="1:10" s="74" customFormat="1" ht="15.6" x14ac:dyDescent="0.3">
      <c r="A116" s="44">
        <v>44555</v>
      </c>
      <c r="B116" s="39" t="s">
        <v>365</v>
      </c>
      <c r="C116" s="39" t="s">
        <v>366</v>
      </c>
      <c r="D116" s="40">
        <v>4375</v>
      </c>
      <c r="E116" s="40">
        <v>787.5</v>
      </c>
      <c r="F116" s="40"/>
      <c r="G116" s="40"/>
      <c r="H116" s="40">
        <f t="shared" si="4"/>
        <v>5162.5</v>
      </c>
      <c r="I116" s="40"/>
      <c r="J116" s="39" t="s">
        <v>143</v>
      </c>
    </row>
    <row r="117" spans="1:10" s="74" customFormat="1" ht="15.6" x14ac:dyDescent="0.3">
      <c r="A117" s="44">
        <v>44557</v>
      </c>
      <c r="B117" s="39" t="s">
        <v>351</v>
      </c>
      <c r="C117" s="39" t="s">
        <v>370</v>
      </c>
      <c r="D117" s="40">
        <v>13350</v>
      </c>
      <c r="E117" s="40"/>
      <c r="F117" s="40">
        <v>1201.5</v>
      </c>
      <c r="G117" s="40">
        <v>1201.5</v>
      </c>
      <c r="H117" s="40">
        <f t="shared" si="4"/>
        <v>15753</v>
      </c>
      <c r="I117" s="40"/>
      <c r="J117" s="39" t="s">
        <v>353</v>
      </c>
    </row>
    <row r="118" spans="1:10" s="74" customFormat="1" ht="21.75" customHeight="1" x14ac:dyDescent="0.3">
      <c r="A118" s="44">
        <v>44557</v>
      </c>
      <c r="B118" s="39" t="s">
        <v>395</v>
      </c>
      <c r="C118" s="39" t="s">
        <v>397</v>
      </c>
      <c r="D118" s="40">
        <v>2000</v>
      </c>
      <c r="E118" s="40">
        <v>360</v>
      </c>
      <c r="F118" s="40"/>
      <c r="G118" s="40"/>
      <c r="H118" s="40">
        <f t="shared" si="4"/>
        <v>2360</v>
      </c>
      <c r="I118" s="40"/>
      <c r="J118" s="39" t="s">
        <v>396</v>
      </c>
    </row>
    <row r="119" spans="1:10" s="74" customFormat="1" ht="15.6" x14ac:dyDescent="0.3">
      <c r="A119" s="44">
        <v>44558</v>
      </c>
      <c r="B119" s="39" t="s">
        <v>371</v>
      </c>
      <c r="C119" s="39" t="s">
        <v>372</v>
      </c>
      <c r="D119" s="40">
        <v>1330</v>
      </c>
      <c r="E119" s="40"/>
      <c r="F119" s="40">
        <v>119.7</v>
      </c>
      <c r="G119" s="40">
        <v>119.7</v>
      </c>
      <c r="H119" s="40">
        <f t="shared" si="4"/>
        <v>1569.4</v>
      </c>
      <c r="I119" s="40"/>
      <c r="J119" s="39" t="s">
        <v>373</v>
      </c>
    </row>
    <row r="120" spans="1:10" s="74" customFormat="1" ht="15.6" x14ac:dyDescent="0.3">
      <c r="A120" s="44">
        <v>44558</v>
      </c>
      <c r="B120" s="39" t="s">
        <v>351</v>
      </c>
      <c r="C120" s="39" t="s">
        <v>374</v>
      </c>
      <c r="D120" s="40">
        <v>11200</v>
      </c>
      <c r="E120" s="40"/>
      <c r="F120" s="40">
        <v>1008</v>
      </c>
      <c r="G120" s="40">
        <v>1008</v>
      </c>
      <c r="H120" s="40">
        <f t="shared" si="4"/>
        <v>13216</v>
      </c>
      <c r="I120" s="40"/>
      <c r="J120" s="39" t="s">
        <v>353</v>
      </c>
    </row>
    <row r="121" spans="1:10" s="74" customFormat="1" ht="18.75" customHeight="1" x14ac:dyDescent="0.3">
      <c r="A121" s="44">
        <v>44558</v>
      </c>
      <c r="B121" s="39" t="s">
        <v>387</v>
      </c>
      <c r="C121" s="39" t="s">
        <v>389</v>
      </c>
      <c r="D121" s="40">
        <v>7500</v>
      </c>
      <c r="E121" s="40"/>
      <c r="F121" s="40">
        <v>675</v>
      </c>
      <c r="G121" s="40">
        <v>675</v>
      </c>
      <c r="H121" s="40">
        <f t="shared" si="4"/>
        <v>8850</v>
      </c>
      <c r="I121" s="40"/>
      <c r="J121" s="39" t="s">
        <v>388</v>
      </c>
    </row>
    <row r="122" spans="1:10" s="74" customFormat="1" ht="15.6" x14ac:dyDescent="0.3">
      <c r="A122" s="44">
        <v>44560</v>
      </c>
      <c r="B122" s="39" t="s">
        <v>371</v>
      </c>
      <c r="C122" s="39" t="s">
        <v>375</v>
      </c>
      <c r="D122" s="40">
        <v>10500</v>
      </c>
      <c r="E122" s="40"/>
      <c r="F122" s="40">
        <v>945</v>
      </c>
      <c r="G122" s="40">
        <v>945</v>
      </c>
      <c r="H122" s="40">
        <f t="shared" si="4"/>
        <v>12390</v>
      </c>
      <c r="I122" s="40"/>
      <c r="J122" s="39" t="s">
        <v>373</v>
      </c>
    </row>
    <row r="123" spans="1:10" ht="21" x14ac:dyDescent="0.4">
      <c r="A123" s="98" t="s">
        <v>35</v>
      </c>
      <c r="B123" s="99"/>
      <c r="C123" s="100"/>
      <c r="D123" s="6">
        <f>SUM(D86:D122)</f>
        <v>2115654.21</v>
      </c>
      <c r="E123" s="6">
        <f>SUM(E86:E122)</f>
        <v>294560.84999999998</v>
      </c>
      <c r="F123" s="6">
        <f>SUM(F86:F122)</f>
        <v>44323.509999999995</v>
      </c>
      <c r="G123" s="6">
        <f>SUM(G86:G122)</f>
        <v>44323.509999999995</v>
      </c>
      <c r="H123" s="6">
        <f>SUM(H86:H122)</f>
        <v>2498862.0700000003</v>
      </c>
      <c r="I123" s="6"/>
      <c r="J123" s="6"/>
    </row>
    <row r="124" spans="1:10" s="19" customFormat="1" ht="21" x14ac:dyDescent="0.4">
      <c r="A124" s="78"/>
      <c r="B124" s="78"/>
      <c r="C124" s="78"/>
      <c r="D124" s="79"/>
      <c r="E124" s="79"/>
      <c r="F124" s="79" t="s">
        <v>295</v>
      </c>
      <c r="G124" s="79"/>
      <c r="H124" s="79"/>
      <c r="I124" s="79"/>
      <c r="J124" s="79"/>
    </row>
    <row r="125" spans="1:10" s="19" customFormat="1" ht="21" x14ac:dyDescent="0.4">
      <c r="A125" s="78"/>
      <c r="B125" s="78"/>
      <c r="C125" s="78"/>
      <c r="D125" s="79"/>
      <c r="E125" s="79"/>
      <c r="F125" s="79"/>
      <c r="G125" s="79"/>
      <c r="H125" s="79"/>
      <c r="I125" s="79"/>
      <c r="J125" s="79"/>
    </row>
    <row r="126" spans="1:10" s="19" customFormat="1" ht="21" x14ac:dyDescent="0.4">
      <c r="A126" s="78"/>
      <c r="B126" s="83"/>
      <c r="C126" s="78"/>
      <c r="D126" s="79"/>
      <c r="E126" s="79"/>
      <c r="F126" s="79"/>
      <c r="G126" s="79"/>
      <c r="H126" s="79"/>
      <c r="I126" s="79"/>
      <c r="J126" s="79"/>
    </row>
    <row r="127" spans="1:10" s="19" customFormat="1" ht="21" x14ac:dyDescent="0.4">
      <c r="A127" s="78"/>
      <c r="B127" s="83"/>
      <c r="C127" s="78"/>
      <c r="D127" s="79"/>
      <c r="E127" s="82"/>
      <c r="F127" s="79"/>
      <c r="G127" s="79"/>
      <c r="H127" s="79"/>
      <c r="I127" s="79"/>
      <c r="J127" s="79"/>
    </row>
    <row r="128" spans="1:10" s="19" customFormat="1" ht="21" x14ac:dyDescent="0.4">
      <c r="A128" s="78"/>
      <c r="B128" s="78"/>
      <c r="C128" s="78"/>
      <c r="D128" s="79"/>
      <c r="E128" s="79"/>
      <c r="F128" s="79"/>
      <c r="G128" s="79"/>
      <c r="H128" s="79"/>
      <c r="I128" s="79"/>
      <c r="J128" s="79"/>
    </row>
    <row r="129" spans="1:10" s="37" customFormat="1" ht="15.6" x14ac:dyDescent="0.3">
      <c r="A129" s="44">
        <v>44425</v>
      </c>
      <c r="B129" s="40" t="s">
        <v>150</v>
      </c>
      <c r="C129" s="40" t="s">
        <v>160</v>
      </c>
      <c r="D129" s="40">
        <v>11364.42</v>
      </c>
      <c r="E129" s="40"/>
      <c r="F129" s="40">
        <v>1022.79</v>
      </c>
      <c r="G129" s="40">
        <v>1022.79</v>
      </c>
      <c r="H129" s="40">
        <f>D129+E129+F129+G129</f>
        <v>13410</v>
      </c>
      <c r="I129" s="40"/>
      <c r="J129" s="40" t="s">
        <v>227</v>
      </c>
    </row>
  </sheetData>
  <mergeCells count="15">
    <mergeCell ref="A46:J46"/>
    <mergeCell ref="A2:J2"/>
    <mergeCell ref="A3:H3"/>
    <mergeCell ref="A11:C11"/>
    <mergeCell ref="A12:J12"/>
    <mergeCell ref="A44:C44"/>
    <mergeCell ref="A83:C83"/>
    <mergeCell ref="A84:J84"/>
    <mergeCell ref="A123:C123"/>
    <mergeCell ref="A47:H47"/>
    <mergeCell ref="A55:C55"/>
    <mergeCell ref="A56:J56"/>
    <mergeCell ref="A74:C74"/>
    <mergeCell ref="A76:J76"/>
    <mergeCell ref="A77:H7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topLeftCell="A3" workbookViewId="0">
      <selection activeCell="D84" sqref="D84"/>
    </sheetView>
  </sheetViews>
  <sheetFormatPr defaultColWidth="9.109375" defaultRowHeight="14.4" x14ac:dyDescent="0.3"/>
  <cols>
    <col min="1" max="1" width="11.5546875" style="19" customWidth="1"/>
    <col min="2" max="2" width="33.33203125" style="19" customWidth="1"/>
    <col min="3" max="3" width="25" style="19" customWidth="1"/>
    <col min="4" max="4" width="16" style="19" customWidth="1"/>
    <col min="5" max="5" width="22.33203125" style="19" customWidth="1"/>
    <col min="6" max="6" width="16.5546875" style="19" customWidth="1"/>
    <col min="7" max="7" width="16.6640625" style="19" customWidth="1"/>
    <col min="8" max="8" width="24" style="19" customWidth="1"/>
    <col min="9" max="9" width="19.44140625" style="19" customWidth="1"/>
    <col min="10" max="10" width="20.88671875" style="19" customWidth="1"/>
    <col min="11" max="16384" width="9.109375" style="19"/>
  </cols>
  <sheetData>
    <row r="2" spans="1:10" ht="21" x14ac:dyDescent="0.4">
      <c r="A2" s="92" t="s">
        <v>39</v>
      </c>
      <c r="B2" s="93"/>
      <c r="C2" s="93"/>
      <c r="D2" s="93"/>
      <c r="E2" s="93"/>
      <c r="F2" s="93"/>
      <c r="G2" s="93"/>
      <c r="H2" s="93"/>
      <c r="I2" s="93"/>
      <c r="J2" s="94"/>
    </row>
    <row r="3" spans="1:10" ht="21" x14ac:dyDescent="0.4">
      <c r="A3" s="86" t="s">
        <v>37</v>
      </c>
      <c r="B3" s="87"/>
      <c r="C3" s="87"/>
      <c r="D3" s="87"/>
      <c r="E3" s="87"/>
      <c r="F3" s="87"/>
      <c r="G3" s="87"/>
      <c r="H3" s="88"/>
      <c r="I3" s="7"/>
      <c r="J3" s="7"/>
    </row>
    <row r="4" spans="1:10" ht="31.2" x14ac:dyDescent="0.3">
      <c r="A4" s="8" t="s">
        <v>28</v>
      </c>
      <c r="B4" s="8" t="s">
        <v>29</v>
      </c>
      <c r="C4" s="8" t="s">
        <v>36</v>
      </c>
      <c r="D4" s="8" t="s">
        <v>0</v>
      </c>
      <c r="E4" s="8" t="s">
        <v>26</v>
      </c>
      <c r="F4" s="8" t="s">
        <v>2</v>
      </c>
      <c r="G4" s="8" t="s">
        <v>3</v>
      </c>
      <c r="H4" s="9" t="s">
        <v>32</v>
      </c>
      <c r="I4" s="7"/>
      <c r="J4" s="7"/>
    </row>
    <row r="5" spans="1:10" s="7" customFormat="1" ht="31.5" customHeight="1" x14ac:dyDescent="0.3">
      <c r="A5" s="38">
        <v>44553</v>
      </c>
      <c r="B5" s="39" t="s">
        <v>43</v>
      </c>
      <c r="C5" s="39" t="s">
        <v>364</v>
      </c>
      <c r="D5" s="39">
        <v>617805</v>
      </c>
      <c r="E5" s="39"/>
      <c r="F5" s="39">
        <v>55602.45</v>
      </c>
      <c r="G5" s="39">
        <v>55602.45</v>
      </c>
      <c r="H5" s="39">
        <f>D5+E5+F5+G5</f>
        <v>729009.89999999991</v>
      </c>
    </row>
    <row r="6" spans="1:10" s="7" customFormat="1" ht="31.5" customHeight="1" x14ac:dyDescent="0.3">
      <c r="A6" s="38">
        <v>44482</v>
      </c>
      <c r="B6" s="39" t="s">
        <v>408</v>
      </c>
      <c r="C6" s="39">
        <v>301</v>
      </c>
      <c r="D6" s="39">
        <v>3750</v>
      </c>
      <c r="E6" s="39">
        <v>675</v>
      </c>
      <c r="F6" s="39"/>
      <c r="G6" s="39"/>
      <c r="H6" s="39">
        <f t="shared" ref="H6:H7" si="0">D6+E6+F6+G6</f>
        <v>4425</v>
      </c>
    </row>
    <row r="7" spans="1:10" s="7" customFormat="1" ht="31.5" customHeight="1" x14ac:dyDescent="0.3">
      <c r="A7" s="38">
        <v>44482</v>
      </c>
      <c r="B7" s="39" t="s">
        <v>408</v>
      </c>
      <c r="C7" s="39">
        <v>304</v>
      </c>
      <c r="D7" s="39">
        <v>18750</v>
      </c>
      <c r="E7" s="39">
        <v>3375</v>
      </c>
      <c r="F7" s="39"/>
      <c r="G7" s="39"/>
      <c r="H7" s="39">
        <f t="shared" si="0"/>
        <v>22125</v>
      </c>
    </row>
    <row r="8" spans="1:10" ht="31.2" x14ac:dyDescent="0.3">
      <c r="A8" s="38">
        <v>44572</v>
      </c>
      <c r="B8" s="39" t="s">
        <v>43</v>
      </c>
      <c r="C8" s="39" t="s">
        <v>385</v>
      </c>
      <c r="D8" s="39">
        <v>84390</v>
      </c>
      <c r="E8" s="39"/>
      <c r="F8" s="39">
        <v>7595.1</v>
      </c>
      <c r="G8" s="39">
        <v>7595.1</v>
      </c>
      <c r="H8" s="39">
        <f t="shared" ref="H8:H11" si="1">D8+E8+F8+G8</f>
        <v>99580.200000000012</v>
      </c>
      <c r="I8" s="7"/>
      <c r="J8" s="7"/>
    </row>
    <row r="9" spans="1:10" ht="31.2" x14ac:dyDescent="0.3">
      <c r="A9" s="38">
        <v>44574</v>
      </c>
      <c r="B9" s="39" t="s">
        <v>43</v>
      </c>
      <c r="C9" s="39" t="s">
        <v>393</v>
      </c>
      <c r="D9" s="39">
        <v>1011388</v>
      </c>
      <c r="E9" s="39"/>
      <c r="F9" s="39">
        <v>91024.92</v>
      </c>
      <c r="G9" s="39">
        <v>91024.92</v>
      </c>
      <c r="H9" s="39">
        <f t="shared" si="1"/>
        <v>1193437.8399999999</v>
      </c>
      <c r="I9" s="7"/>
      <c r="J9" s="7"/>
    </row>
    <row r="10" spans="1:10" ht="31.2" x14ac:dyDescent="0.3">
      <c r="A10" s="38">
        <v>44589</v>
      </c>
      <c r="B10" s="39" t="s">
        <v>43</v>
      </c>
      <c r="C10" s="39" t="s">
        <v>406</v>
      </c>
      <c r="D10" s="39">
        <v>138300</v>
      </c>
      <c r="E10" s="39"/>
      <c r="F10" s="39">
        <v>12447</v>
      </c>
      <c r="G10" s="39">
        <v>12447</v>
      </c>
      <c r="H10" s="39">
        <f t="shared" si="1"/>
        <v>163194</v>
      </c>
      <c r="I10" s="7"/>
      <c r="J10" s="7"/>
    </row>
    <row r="11" spans="1:10" ht="31.2" x14ac:dyDescent="0.3">
      <c r="A11" s="38">
        <v>44589</v>
      </c>
      <c r="B11" s="39" t="s">
        <v>43</v>
      </c>
      <c r="C11" s="39" t="s">
        <v>407</v>
      </c>
      <c r="D11" s="39">
        <v>42972</v>
      </c>
      <c r="E11" s="39"/>
      <c r="F11" s="39">
        <v>3867.48</v>
      </c>
      <c r="G11" s="39">
        <v>3867.48</v>
      </c>
      <c r="H11" s="39">
        <f t="shared" si="1"/>
        <v>50706.960000000006</v>
      </c>
      <c r="I11" s="7"/>
      <c r="J11" s="7"/>
    </row>
    <row r="12" spans="1:10" ht="21" x14ac:dyDescent="0.4">
      <c r="A12" s="95" t="s">
        <v>35</v>
      </c>
      <c r="B12" s="95"/>
      <c r="C12" s="95"/>
      <c r="D12" s="20">
        <f>SUM(D5:D11)</f>
        <v>1917355</v>
      </c>
      <c r="E12" s="20">
        <f>SUM(E5:E11)</f>
        <v>4050</v>
      </c>
      <c r="F12" s="20">
        <f>SUM(F5:F11)</f>
        <v>170536.95</v>
      </c>
      <c r="G12" s="20">
        <f>SUM(G5:G11)</f>
        <v>170536.95</v>
      </c>
      <c r="H12" s="20">
        <f>SUM(H5:H11)</f>
        <v>2262478.8999999994</v>
      </c>
      <c r="I12" s="7"/>
      <c r="J12" s="7"/>
    </row>
    <row r="13" spans="1:10" ht="21" x14ac:dyDescent="0.4">
      <c r="A13" s="86" t="s">
        <v>38</v>
      </c>
      <c r="B13" s="87"/>
      <c r="C13" s="87"/>
      <c r="D13" s="87"/>
      <c r="E13" s="87"/>
      <c r="F13" s="87"/>
      <c r="G13" s="87"/>
      <c r="H13" s="87"/>
      <c r="I13" s="87"/>
      <c r="J13" s="88"/>
    </row>
    <row r="14" spans="1:10" x14ac:dyDescent="0.3">
      <c r="A14" s="16" t="s">
        <v>28</v>
      </c>
      <c r="B14" s="16" t="s">
        <v>29</v>
      </c>
      <c r="C14" s="16" t="s">
        <v>4</v>
      </c>
      <c r="D14" s="16" t="s">
        <v>0</v>
      </c>
      <c r="E14" s="16" t="s">
        <v>1</v>
      </c>
      <c r="F14" s="16" t="s">
        <v>2</v>
      </c>
      <c r="G14" s="16" t="s">
        <v>3</v>
      </c>
      <c r="H14" s="17" t="s">
        <v>32</v>
      </c>
      <c r="I14" s="17" t="s">
        <v>33</v>
      </c>
      <c r="J14" s="17" t="s">
        <v>31</v>
      </c>
    </row>
    <row r="15" spans="1:10" s="80" customFormat="1" ht="15.6" x14ac:dyDescent="0.3">
      <c r="A15" s="10">
        <v>44564</v>
      </c>
      <c r="B15" s="12" t="s">
        <v>381</v>
      </c>
      <c r="C15" s="12" t="s">
        <v>382</v>
      </c>
      <c r="D15" s="12">
        <v>379.28</v>
      </c>
      <c r="E15" s="12">
        <v>68.27</v>
      </c>
      <c r="F15" s="12"/>
      <c r="G15" s="12"/>
      <c r="H15" s="15">
        <f>D15+E15+F15+G15</f>
        <v>447.54999999999995</v>
      </c>
      <c r="I15" s="15"/>
      <c r="J15" s="40" t="s">
        <v>383</v>
      </c>
    </row>
    <row r="16" spans="1:10" ht="16.5" customHeight="1" x14ac:dyDescent="0.3">
      <c r="A16" s="44">
        <v>44565</v>
      </c>
      <c r="B16" s="40" t="s">
        <v>360</v>
      </c>
      <c r="C16" s="40" t="s">
        <v>379</v>
      </c>
      <c r="D16" s="40">
        <v>2880.51</v>
      </c>
      <c r="E16" s="40">
        <v>518.49</v>
      </c>
      <c r="F16" s="40"/>
      <c r="G16" s="40"/>
      <c r="H16" s="40">
        <f>D16+E16+F16+G16</f>
        <v>3399</v>
      </c>
      <c r="I16" s="40"/>
      <c r="J16" s="40" t="s">
        <v>362</v>
      </c>
    </row>
    <row r="17" spans="1:10" ht="15.75" customHeight="1" x14ac:dyDescent="0.3">
      <c r="A17" s="44">
        <v>44569</v>
      </c>
      <c r="B17" s="40" t="s">
        <v>106</v>
      </c>
      <c r="C17" s="40" t="s">
        <v>386</v>
      </c>
      <c r="D17" s="40">
        <v>19665</v>
      </c>
      <c r="E17" s="40">
        <v>3539.7</v>
      </c>
      <c r="F17" s="40"/>
      <c r="G17" s="40"/>
      <c r="H17" s="40">
        <v>23205</v>
      </c>
      <c r="I17" s="40"/>
      <c r="J17" s="40" t="s">
        <v>70</v>
      </c>
    </row>
    <row r="18" spans="1:10" ht="15.6" x14ac:dyDescent="0.3">
      <c r="A18" s="44">
        <v>44569</v>
      </c>
      <c r="B18" s="40" t="s">
        <v>354</v>
      </c>
      <c r="C18" s="40" t="s">
        <v>380</v>
      </c>
      <c r="D18" s="40">
        <v>211.85</v>
      </c>
      <c r="E18" s="40"/>
      <c r="F18" s="40">
        <v>19.07</v>
      </c>
      <c r="G18" s="40">
        <v>19.07</v>
      </c>
      <c r="H18" s="40">
        <v>250</v>
      </c>
      <c r="I18" s="40"/>
      <c r="J18" s="40" t="s">
        <v>356</v>
      </c>
    </row>
    <row r="19" spans="1:10" ht="15.6" x14ac:dyDescent="0.3">
      <c r="A19" s="44">
        <v>44578</v>
      </c>
      <c r="B19" s="40" t="s">
        <v>106</v>
      </c>
      <c r="C19" s="40" t="s">
        <v>398</v>
      </c>
      <c r="D19" s="40">
        <v>25805</v>
      </c>
      <c r="E19" s="40">
        <v>4644.8999999999996</v>
      </c>
      <c r="F19" s="40"/>
      <c r="G19" s="40"/>
      <c r="H19" s="40">
        <v>30450</v>
      </c>
      <c r="I19" s="40"/>
      <c r="J19" s="40" t="s">
        <v>70</v>
      </c>
    </row>
    <row r="20" spans="1:10" ht="15.6" x14ac:dyDescent="0.3">
      <c r="A20" s="44">
        <v>44578</v>
      </c>
      <c r="B20" s="40" t="s">
        <v>401</v>
      </c>
      <c r="C20" s="40" t="s">
        <v>402</v>
      </c>
      <c r="D20" s="40">
        <v>4850</v>
      </c>
      <c r="E20" s="40"/>
      <c r="F20" s="40">
        <v>436.5</v>
      </c>
      <c r="G20" s="40">
        <v>436.5</v>
      </c>
      <c r="H20" s="40">
        <f t="shared" ref="H20" si="2">D20+E20+F20+G20</f>
        <v>5723</v>
      </c>
      <c r="I20" s="40"/>
      <c r="J20" s="40" t="s">
        <v>403</v>
      </c>
    </row>
    <row r="21" spans="1:10" ht="15.6" x14ac:dyDescent="0.3">
      <c r="A21" s="44">
        <v>44579</v>
      </c>
      <c r="B21" s="40" t="s">
        <v>114</v>
      </c>
      <c r="C21" s="40" t="s">
        <v>394</v>
      </c>
      <c r="D21" s="40">
        <v>40254.25</v>
      </c>
      <c r="E21" s="40"/>
      <c r="F21" s="40">
        <v>3622.88</v>
      </c>
      <c r="G21" s="40">
        <v>3622.88</v>
      </c>
      <c r="H21" s="40">
        <v>47500</v>
      </c>
      <c r="I21" s="40"/>
      <c r="J21" s="40" t="s">
        <v>254</v>
      </c>
    </row>
    <row r="22" spans="1:10" ht="15.6" x14ac:dyDescent="0.3">
      <c r="A22" s="44">
        <v>44585</v>
      </c>
      <c r="B22" s="40" t="s">
        <v>106</v>
      </c>
      <c r="C22" s="52" t="s">
        <v>404</v>
      </c>
      <c r="D22" s="40">
        <v>37600</v>
      </c>
      <c r="E22" s="40">
        <v>6768</v>
      </c>
      <c r="F22" s="40"/>
      <c r="G22" s="40"/>
      <c r="H22" s="40">
        <f t="shared" ref="H22" si="3">D22+E22+F22+G22</f>
        <v>44368</v>
      </c>
      <c r="I22" s="40"/>
      <c r="J22" s="40" t="s">
        <v>70</v>
      </c>
    </row>
    <row r="23" spans="1:10" ht="15.6" x14ac:dyDescent="0.3">
      <c r="A23" s="44">
        <v>44588</v>
      </c>
      <c r="B23" s="40" t="s">
        <v>114</v>
      </c>
      <c r="C23" s="52" t="s">
        <v>405</v>
      </c>
      <c r="D23" s="40">
        <v>40254.25</v>
      </c>
      <c r="E23" s="40"/>
      <c r="F23" s="40">
        <v>3622.88</v>
      </c>
      <c r="G23" s="40">
        <v>3622.88</v>
      </c>
      <c r="H23" s="40">
        <v>47500</v>
      </c>
      <c r="I23" s="40"/>
      <c r="J23" s="40" t="s">
        <v>254</v>
      </c>
    </row>
    <row r="24" spans="1:10" ht="15.6" x14ac:dyDescent="0.3">
      <c r="A24" s="44">
        <v>44592</v>
      </c>
      <c r="B24" s="39" t="s">
        <v>144</v>
      </c>
      <c r="C24" s="39" t="s">
        <v>424</v>
      </c>
      <c r="D24" s="40">
        <v>800</v>
      </c>
      <c r="E24" s="40"/>
      <c r="F24" s="40">
        <v>72</v>
      </c>
      <c r="G24" s="40">
        <v>72</v>
      </c>
      <c r="H24" s="40">
        <f>D24+E24+F24+G24</f>
        <v>944</v>
      </c>
      <c r="I24" s="40"/>
      <c r="J24" s="39" t="s">
        <v>145</v>
      </c>
    </row>
    <row r="25" spans="1:10" ht="21" x14ac:dyDescent="0.4">
      <c r="A25" s="98" t="s">
        <v>35</v>
      </c>
      <c r="B25" s="99"/>
      <c r="C25" s="100"/>
      <c r="D25" s="20">
        <f>SUM(D15:D24)</f>
        <v>172700.14</v>
      </c>
      <c r="E25" s="20">
        <f>SUM(E15:E24)</f>
        <v>15539.36</v>
      </c>
      <c r="F25" s="20">
        <f>SUM(F15:F24)</f>
        <v>7773.33</v>
      </c>
      <c r="G25" s="20">
        <f>SUM(G15:G24)</f>
        <v>7773.33</v>
      </c>
      <c r="H25" s="20">
        <f>SUM(H15:H24)</f>
        <v>203786.55</v>
      </c>
      <c r="I25" s="20"/>
      <c r="J25" s="20"/>
    </row>
    <row r="27" spans="1:10" ht="21" x14ac:dyDescent="0.4">
      <c r="A27" s="92" t="s">
        <v>40</v>
      </c>
      <c r="B27" s="93"/>
      <c r="C27" s="93"/>
      <c r="D27" s="93"/>
      <c r="E27" s="93"/>
      <c r="F27" s="93"/>
      <c r="G27" s="93"/>
      <c r="H27" s="93"/>
      <c r="I27" s="93"/>
      <c r="J27" s="94"/>
    </row>
    <row r="28" spans="1:10" ht="21" x14ac:dyDescent="0.4">
      <c r="A28" s="86" t="s">
        <v>37</v>
      </c>
      <c r="B28" s="87"/>
      <c r="C28" s="87"/>
      <c r="D28" s="87"/>
      <c r="E28" s="87"/>
      <c r="F28" s="87"/>
      <c r="G28" s="87"/>
      <c r="H28" s="88"/>
      <c r="I28" s="7"/>
      <c r="J28" s="7"/>
    </row>
    <row r="29" spans="1:10" ht="31.2" x14ac:dyDescent="0.3">
      <c r="A29" s="8" t="s">
        <v>28</v>
      </c>
      <c r="B29" s="8" t="s">
        <v>29</v>
      </c>
      <c r="C29" s="8" t="s">
        <v>36</v>
      </c>
      <c r="D29" s="8" t="s">
        <v>0</v>
      </c>
      <c r="E29" s="8" t="s">
        <v>26</v>
      </c>
      <c r="F29" s="8" t="s">
        <v>2</v>
      </c>
      <c r="G29" s="8" t="s">
        <v>3</v>
      </c>
      <c r="H29" s="9" t="s">
        <v>32</v>
      </c>
      <c r="I29" s="7"/>
      <c r="J29" s="7"/>
    </row>
    <row r="30" spans="1:10" ht="31.2" x14ac:dyDescent="0.3">
      <c r="A30" s="38">
        <v>44599</v>
      </c>
      <c r="B30" s="39" t="s">
        <v>43</v>
      </c>
      <c r="C30" s="39" t="s">
        <v>413</v>
      </c>
      <c r="D30" s="39">
        <v>38225</v>
      </c>
      <c r="E30" s="39"/>
      <c r="F30" s="39">
        <v>3440.25</v>
      </c>
      <c r="G30" s="39">
        <v>3440.25</v>
      </c>
      <c r="H30" s="39">
        <f t="shared" ref="H30:H35" si="4">D30+E30+F30+G30</f>
        <v>45105.5</v>
      </c>
      <c r="I30" s="7"/>
      <c r="J30" s="7"/>
    </row>
    <row r="31" spans="1:10" ht="31.2" x14ac:dyDescent="0.3">
      <c r="A31" s="38">
        <v>44599</v>
      </c>
      <c r="B31" s="39" t="s">
        <v>43</v>
      </c>
      <c r="C31" s="39" t="s">
        <v>414</v>
      </c>
      <c r="D31" s="39">
        <v>48425</v>
      </c>
      <c r="E31" s="39"/>
      <c r="F31" s="39">
        <v>4358.25</v>
      </c>
      <c r="G31" s="39">
        <v>4358.25</v>
      </c>
      <c r="H31" s="39">
        <f t="shared" si="4"/>
        <v>57141.5</v>
      </c>
      <c r="I31" s="7"/>
      <c r="J31" s="7"/>
    </row>
    <row r="32" spans="1:10" ht="31.2" x14ac:dyDescent="0.3">
      <c r="A32" s="38">
        <v>44599</v>
      </c>
      <c r="B32" s="39" t="s">
        <v>43</v>
      </c>
      <c r="C32" s="39" t="s">
        <v>415</v>
      </c>
      <c r="D32" s="39">
        <v>48000</v>
      </c>
      <c r="E32" s="39"/>
      <c r="F32" s="39">
        <v>4320</v>
      </c>
      <c r="G32" s="39">
        <v>4320</v>
      </c>
      <c r="H32" s="39">
        <f t="shared" si="4"/>
        <v>56640</v>
      </c>
      <c r="I32" s="7"/>
      <c r="J32" s="7"/>
    </row>
    <row r="33" spans="1:10" ht="15.6" x14ac:dyDescent="0.3">
      <c r="A33" s="38">
        <v>44601</v>
      </c>
      <c r="B33" s="39" t="s">
        <v>425</v>
      </c>
      <c r="C33" s="39" t="s">
        <v>426</v>
      </c>
      <c r="D33" s="39">
        <v>2490</v>
      </c>
      <c r="E33" s="39"/>
      <c r="F33" s="39">
        <v>224.1</v>
      </c>
      <c r="G33" s="39">
        <v>224.1</v>
      </c>
      <c r="H33" s="39">
        <v>2938</v>
      </c>
      <c r="I33" s="48" t="s">
        <v>427</v>
      </c>
      <c r="J33" s="7"/>
    </row>
    <row r="34" spans="1:10" ht="31.2" x14ac:dyDescent="0.3">
      <c r="A34" s="38">
        <v>44609</v>
      </c>
      <c r="B34" s="39" t="s">
        <v>43</v>
      </c>
      <c r="C34" s="39" t="s">
        <v>434</v>
      </c>
      <c r="D34" s="39">
        <v>117322</v>
      </c>
      <c r="E34" s="39"/>
      <c r="F34" s="39">
        <v>10558.98</v>
      </c>
      <c r="G34" s="39">
        <v>10558.98</v>
      </c>
      <c r="H34" s="39">
        <v>138440</v>
      </c>
      <c r="I34" s="7"/>
      <c r="J34" s="7"/>
    </row>
    <row r="35" spans="1:10" ht="31.2" x14ac:dyDescent="0.3">
      <c r="A35" s="38">
        <v>44609</v>
      </c>
      <c r="B35" s="39" t="s">
        <v>43</v>
      </c>
      <c r="C35" s="39" t="s">
        <v>435</v>
      </c>
      <c r="D35" s="39">
        <v>53935</v>
      </c>
      <c r="E35" s="39"/>
      <c r="F35" s="39">
        <v>4854.1499999999996</v>
      </c>
      <c r="G35" s="39">
        <v>4854.1499999999996</v>
      </c>
      <c r="H35" s="39">
        <f t="shared" si="4"/>
        <v>63643.3</v>
      </c>
      <c r="I35" s="7"/>
      <c r="J35" s="7"/>
    </row>
    <row r="36" spans="1:10" ht="21" x14ac:dyDescent="0.4">
      <c r="A36" s="95" t="s">
        <v>35</v>
      </c>
      <c r="B36" s="95"/>
      <c r="C36" s="95"/>
      <c r="D36" s="20">
        <f>SUM(D30:D35)</f>
        <v>308397</v>
      </c>
      <c r="E36" s="20">
        <f>SUM(E30:E35)</f>
        <v>0</v>
      </c>
      <c r="F36" s="20">
        <f>SUM(F30:F35)</f>
        <v>27755.730000000003</v>
      </c>
      <c r="G36" s="20">
        <f>SUM(G30:G35)</f>
        <v>27755.730000000003</v>
      </c>
      <c r="H36" s="20">
        <f>SUM(H30:H35)</f>
        <v>363908.3</v>
      </c>
      <c r="I36" s="7"/>
      <c r="J36" s="7"/>
    </row>
    <row r="37" spans="1:10" ht="21" x14ac:dyDescent="0.4">
      <c r="A37" s="86" t="s">
        <v>38</v>
      </c>
      <c r="B37" s="87"/>
      <c r="C37" s="87"/>
      <c r="D37" s="87"/>
      <c r="E37" s="87"/>
      <c r="F37" s="87"/>
      <c r="G37" s="87"/>
      <c r="H37" s="87"/>
      <c r="I37" s="87"/>
      <c r="J37" s="88"/>
    </row>
    <row r="38" spans="1:10" x14ac:dyDescent="0.3">
      <c r="A38" s="16" t="s">
        <v>28</v>
      </c>
      <c r="B38" s="16" t="s">
        <v>29</v>
      </c>
      <c r="C38" s="16" t="s">
        <v>4</v>
      </c>
      <c r="D38" s="16" t="s">
        <v>0</v>
      </c>
      <c r="E38" s="16" t="s">
        <v>1</v>
      </c>
      <c r="F38" s="16" t="s">
        <v>2</v>
      </c>
      <c r="G38" s="16" t="s">
        <v>3</v>
      </c>
      <c r="H38" s="17" t="s">
        <v>32</v>
      </c>
      <c r="I38" s="17" t="s">
        <v>33</v>
      </c>
      <c r="J38" s="17" t="s">
        <v>31</v>
      </c>
    </row>
    <row r="39" spans="1:10" ht="15.6" x14ac:dyDescent="0.3">
      <c r="A39" s="72">
        <v>44594</v>
      </c>
      <c r="B39" s="40" t="s">
        <v>315</v>
      </c>
      <c r="C39" s="73" t="s">
        <v>409</v>
      </c>
      <c r="D39" s="73">
        <v>15936</v>
      </c>
      <c r="E39" s="73">
        <v>2868</v>
      </c>
      <c r="F39" s="73"/>
      <c r="G39" s="73"/>
      <c r="H39" s="73">
        <f>D39+E39+F39+G39</f>
        <v>18804</v>
      </c>
      <c r="I39" s="73"/>
      <c r="J39" s="73" t="s">
        <v>317</v>
      </c>
    </row>
    <row r="40" spans="1:10" ht="31.2" x14ac:dyDescent="0.3">
      <c r="A40" s="44">
        <v>44594</v>
      </c>
      <c r="B40" s="39" t="s">
        <v>443</v>
      </c>
      <c r="C40" s="39" t="s">
        <v>444</v>
      </c>
      <c r="D40" s="40">
        <v>474.28</v>
      </c>
      <c r="E40" s="40">
        <v>23.71</v>
      </c>
      <c r="F40" s="40"/>
      <c r="G40" s="40"/>
      <c r="H40" s="40">
        <v>498</v>
      </c>
      <c r="I40" s="40"/>
      <c r="J40" s="39" t="s">
        <v>445</v>
      </c>
    </row>
    <row r="41" spans="1:10" ht="15.6" x14ac:dyDescent="0.3">
      <c r="A41" s="72">
        <v>44596</v>
      </c>
      <c r="B41" s="40" t="s">
        <v>410</v>
      </c>
      <c r="C41" s="73" t="s">
        <v>411</v>
      </c>
      <c r="D41" s="73">
        <v>508.48</v>
      </c>
      <c r="E41" s="73"/>
      <c r="F41" s="73">
        <v>45.76</v>
      </c>
      <c r="G41" s="73">
        <v>45.76</v>
      </c>
      <c r="H41" s="73">
        <f t="shared" ref="H41:H54" si="5">D41+E41+F41+G41</f>
        <v>600</v>
      </c>
      <c r="I41" s="73"/>
      <c r="J41" s="73" t="s">
        <v>412</v>
      </c>
    </row>
    <row r="42" spans="1:10" ht="15.6" x14ac:dyDescent="0.3">
      <c r="A42" s="72">
        <v>44597</v>
      </c>
      <c r="B42" s="40" t="s">
        <v>114</v>
      </c>
      <c r="C42" s="73" t="s">
        <v>416</v>
      </c>
      <c r="D42" s="73">
        <v>24152.55</v>
      </c>
      <c r="E42" s="73"/>
      <c r="F42" s="73">
        <v>2173.73</v>
      </c>
      <c r="G42" s="73">
        <v>2173.73</v>
      </c>
      <c r="H42" s="73">
        <v>28500</v>
      </c>
      <c r="I42" s="73"/>
      <c r="J42" s="73" t="s">
        <v>254</v>
      </c>
    </row>
    <row r="43" spans="1:10" ht="15.6" x14ac:dyDescent="0.3">
      <c r="A43" s="72">
        <v>44597</v>
      </c>
      <c r="B43" s="40" t="s">
        <v>72</v>
      </c>
      <c r="C43" s="73" t="s">
        <v>417</v>
      </c>
      <c r="D43" s="73">
        <v>2868.17</v>
      </c>
      <c r="E43" s="73"/>
      <c r="F43" s="73">
        <v>258.14999999999998</v>
      </c>
      <c r="G43" s="73">
        <v>258.14999999999998</v>
      </c>
      <c r="H43" s="73">
        <f t="shared" si="5"/>
        <v>3384.4700000000003</v>
      </c>
      <c r="I43" s="73"/>
      <c r="J43" s="73" t="s">
        <v>418</v>
      </c>
    </row>
    <row r="44" spans="1:10" ht="31.2" x14ac:dyDescent="0.3">
      <c r="A44" s="44">
        <v>44598</v>
      </c>
      <c r="B44" s="39" t="s">
        <v>428</v>
      </c>
      <c r="C44" s="39" t="s">
        <v>430</v>
      </c>
      <c r="D44" s="40">
        <v>668.75</v>
      </c>
      <c r="E44" s="40">
        <v>80.25</v>
      </c>
      <c r="F44" s="40"/>
      <c r="G44" s="40"/>
      <c r="H44" s="40">
        <f t="shared" si="5"/>
        <v>749</v>
      </c>
      <c r="I44" s="40"/>
      <c r="J44" s="39" t="s">
        <v>429</v>
      </c>
    </row>
    <row r="45" spans="1:10" ht="15.6" x14ac:dyDescent="0.3">
      <c r="A45" s="72">
        <v>44600</v>
      </c>
      <c r="B45" s="40" t="s">
        <v>50</v>
      </c>
      <c r="C45" s="73" t="s">
        <v>419</v>
      </c>
      <c r="D45" s="73">
        <v>3368.7</v>
      </c>
      <c r="E45" s="73"/>
      <c r="F45" s="73">
        <v>303.18</v>
      </c>
      <c r="G45" s="73">
        <v>303.18</v>
      </c>
      <c r="H45" s="73">
        <v>3975</v>
      </c>
      <c r="I45" s="73"/>
      <c r="J45" s="73" t="s">
        <v>225</v>
      </c>
    </row>
    <row r="46" spans="1:10" ht="15.6" x14ac:dyDescent="0.3">
      <c r="A46" s="72">
        <v>44600</v>
      </c>
      <c r="B46" s="40" t="s">
        <v>106</v>
      </c>
      <c r="C46" s="73" t="s">
        <v>420</v>
      </c>
      <c r="D46" s="73">
        <v>91170</v>
      </c>
      <c r="E46" s="73">
        <v>16410.599999999999</v>
      </c>
      <c r="F46" s="73"/>
      <c r="G46" s="73"/>
      <c r="H46" s="73">
        <v>107581</v>
      </c>
      <c r="I46" s="73"/>
      <c r="J46" s="73" t="s">
        <v>70</v>
      </c>
    </row>
    <row r="47" spans="1:10" ht="15.6" x14ac:dyDescent="0.3">
      <c r="A47" s="72">
        <v>44601</v>
      </c>
      <c r="B47" s="40" t="s">
        <v>421</v>
      </c>
      <c r="C47" s="73" t="s">
        <v>422</v>
      </c>
      <c r="D47" s="73">
        <v>1313.56</v>
      </c>
      <c r="E47" s="73"/>
      <c r="F47" s="73">
        <v>118.22</v>
      </c>
      <c r="G47" s="73">
        <v>118.22</v>
      </c>
      <c r="H47" s="73">
        <f t="shared" si="5"/>
        <v>1550</v>
      </c>
      <c r="I47" s="73"/>
      <c r="J47" s="73" t="s">
        <v>423</v>
      </c>
    </row>
    <row r="48" spans="1:10" ht="22.5" customHeight="1" x14ac:dyDescent="0.3">
      <c r="A48" s="44">
        <v>44601</v>
      </c>
      <c r="B48" s="39" t="s">
        <v>446</v>
      </c>
      <c r="C48" s="39" t="s">
        <v>448</v>
      </c>
      <c r="D48" s="40">
        <v>63550.85</v>
      </c>
      <c r="E48" s="40">
        <v>11439.15</v>
      </c>
      <c r="F48" s="40"/>
      <c r="G48" s="40"/>
      <c r="H48" s="40">
        <f t="shared" si="5"/>
        <v>74990</v>
      </c>
      <c r="I48" s="40"/>
      <c r="J48" s="39" t="s">
        <v>447</v>
      </c>
    </row>
    <row r="49" spans="1:10" ht="21" customHeight="1" x14ac:dyDescent="0.3">
      <c r="A49" s="44">
        <v>44604</v>
      </c>
      <c r="B49" s="39" t="s">
        <v>431</v>
      </c>
      <c r="C49" s="39" t="s">
        <v>432</v>
      </c>
      <c r="D49" s="40">
        <v>53924.58</v>
      </c>
      <c r="E49" s="40"/>
      <c r="F49" s="40">
        <v>4853.21</v>
      </c>
      <c r="G49" s="40">
        <v>4853.21</v>
      </c>
      <c r="H49" s="40">
        <f t="shared" si="5"/>
        <v>63631</v>
      </c>
      <c r="I49" s="40"/>
      <c r="J49" s="39" t="s">
        <v>433</v>
      </c>
    </row>
    <row r="50" spans="1:10" ht="21" customHeight="1" x14ac:dyDescent="0.3">
      <c r="A50" s="44">
        <v>44611</v>
      </c>
      <c r="B50" s="39" t="s">
        <v>92</v>
      </c>
      <c r="C50" s="39" t="s">
        <v>436</v>
      </c>
      <c r="D50" s="40">
        <v>1750</v>
      </c>
      <c r="E50" s="40"/>
      <c r="F50" s="40">
        <v>157.5</v>
      </c>
      <c r="G50" s="40">
        <v>157.5</v>
      </c>
      <c r="H50" s="40">
        <f t="shared" si="5"/>
        <v>2065</v>
      </c>
      <c r="I50" s="40"/>
      <c r="J50" s="39" t="s">
        <v>94</v>
      </c>
    </row>
    <row r="51" spans="1:10" ht="21" customHeight="1" x14ac:dyDescent="0.3">
      <c r="A51" s="44">
        <v>44611</v>
      </c>
      <c r="B51" s="39" t="s">
        <v>437</v>
      </c>
      <c r="C51" s="39" t="s">
        <v>438</v>
      </c>
      <c r="D51" s="40">
        <v>860</v>
      </c>
      <c r="E51" s="40"/>
      <c r="F51" s="40">
        <v>77.400000000000006</v>
      </c>
      <c r="G51" s="40">
        <v>77.400000000000006</v>
      </c>
      <c r="H51" s="40">
        <v>1015</v>
      </c>
      <c r="I51" s="40"/>
      <c r="J51" s="39" t="s">
        <v>439</v>
      </c>
    </row>
    <row r="52" spans="1:10" ht="15.6" x14ac:dyDescent="0.3">
      <c r="A52" s="72">
        <v>44613</v>
      </c>
      <c r="B52" s="40" t="s">
        <v>114</v>
      </c>
      <c r="C52" s="73" t="s">
        <v>440</v>
      </c>
      <c r="D52" s="73">
        <v>16101.7</v>
      </c>
      <c r="E52" s="73"/>
      <c r="F52" s="73">
        <v>1449.15</v>
      </c>
      <c r="G52" s="73">
        <v>1449.15</v>
      </c>
      <c r="H52" s="40">
        <f t="shared" si="5"/>
        <v>19000.000000000004</v>
      </c>
      <c r="I52" s="73"/>
      <c r="J52" s="73" t="s">
        <v>254</v>
      </c>
    </row>
    <row r="53" spans="1:10" ht="15.6" x14ac:dyDescent="0.3">
      <c r="A53" s="76">
        <v>44614</v>
      </c>
      <c r="B53" s="56" t="s">
        <v>92</v>
      </c>
      <c r="C53" s="77" t="s">
        <v>441</v>
      </c>
      <c r="D53" s="77">
        <v>850</v>
      </c>
      <c r="E53" s="77"/>
      <c r="F53" s="77">
        <v>76.5</v>
      </c>
      <c r="G53" s="77">
        <v>76.5</v>
      </c>
      <c r="H53" s="56">
        <f t="shared" si="5"/>
        <v>1003</v>
      </c>
      <c r="I53" s="77"/>
      <c r="J53" s="77" t="s">
        <v>94</v>
      </c>
    </row>
    <row r="54" spans="1:10" ht="15.6" x14ac:dyDescent="0.3">
      <c r="A54" s="44">
        <v>44620</v>
      </c>
      <c r="B54" s="40" t="s">
        <v>144</v>
      </c>
      <c r="C54" s="40" t="s">
        <v>449</v>
      </c>
      <c r="D54" s="40">
        <v>325</v>
      </c>
      <c r="E54" s="40"/>
      <c r="F54" s="40">
        <v>29.25</v>
      </c>
      <c r="G54" s="40">
        <v>29.25</v>
      </c>
      <c r="H54" s="40">
        <f t="shared" si="5"/>
        <v>383.5</v>
      </c>
      <c r="I54" s="40"/>
      <c r="J54" s="40" t="s">
        <v>145</v>
      </c>
    </row>
    <row r="55" spans="1:10" ht="21" x14ac:dyDescent="0.4">
      <c r="A55" s="104" t="s">
        <v>35</v>
      </c>
      <c r="B55" s="105"/>
      <c r="C55" s="106"/>
      <c r="D55" s="84">
        <f>SUM(D39:D54)</f>
        <v>277822.62</v>
      </c>
      <c r="E55" s="84">
        <f>SUM(E39:E54)</f>
        <v>30821.71</v>
      </c>
      <c r="F55" s="84">
        <f>SUM(F39:F54)</f>
        <v>9542.0499999999993</v>
      </c>
      <c r="G55" s="84">
        <f>SUM(G39:G54)</f>
        <v>9542.0499999999993</v>
      </c>
      <c r="H55" s="84">
        <f>SUM(H39:H54)</f>
        <v>327728.96999999997</v>
      </c>
      <c r="I55" s="84"/>
      <c r="J55" s="84"/>
    </row>
    <row r="57" spans="1:10" ht="21" x14ac:dyDescent="0.4">
      <c r="A57" s="92" t="s">
        <v>18</v>
      </c>
      <c r="B57" s="93"/>
      <c r="C57" s="93"/>
      <c r="D57" s="93"/>
      <c r="E57" s="93"/>
      <c r="F57" s="93"/>
      <c r="G57" s="93"/>
      <c r="H57" s="93"/>
      <c r="I57" s="93"/>
      <c r="J57" s="94"/>
    </row>
    <row r="58" spans="1:10" ht="21" x14ac:dyDescent="0.4">
      <c r="A58" s="86" t="s">
        <v>37</v>
      </c>
      <c r="B58" s="87"/>
      <c r="C58" s="87"/>
      <c r="D58" s="87"/>
      <c r="E58" s="87"/>
      <c r="F58" s="87"/>
      <c r="G58" s="87"/>
      <c r="H58" s="88"/>
      <c r="I58" s="7"/>
      <c r="J58" s="7"/>
    </row>
    <row r="59" spans="1:10" ht="31.2" x14ac:dyDescent="0.3">
      <c r="A59" s="8" t="s">
        <v>28</v>
      </c>
      <c r="B59" s="8" t="s">
        <v>29</v>
      </c>
      <c r="C59" s="8" t="s">
        <v>36</v>
      </c>
      <c r="D59" s="8" t="s">
        <v>0</v>
      </c>
      <c r="E59" s="8" t="s">
        <v>26</v>
      </c>
      <c r="F59" s="8" t="s">
        <v>2</v>
      </c>
      <c r="G59" s="8" t="s">
        <v>3</v>
      </c>
      <c r="H59" s="9" t="s">
        <v>32</v>
      </c>
      <c r="I59" s="7"/>
      <c r="J59" s="7"/>
    </row>
    <row r="60" spans="1:10" s="7" customFormat="1" ht="18.75" customHeight="1" x14ac:dyDescent="0.3">
      <c r="A60" s="38">
        <v>44571</v>
      </c>
      <c r="B60" s="39" t="s">
        <v>399</v>
      </c>
      <c r="C60" s="39" t="s">
        <v>400</v>
      </c>
      <c r="D60" s="39">
        <v>305217</v>
      </c>
      <c r="E60" s="39"/>
      <c r="F60" s="39">
        <v>27469.53</v>
      </c>
      <c r="G60" s="39">
        <v>27469.53</v>
      </c>
      <c r="H60" s="39">
        <f>D60+E60+F60+G60</f>
        <v>360156.06000000006</v>
      </c>
    </row>
    <row r="61" spans="1:10" ht="31.2" x14ac:dyDescent="0.3">
      <c r="A61" s="38">
        <v>44627</v>
      </c>
      <c r="B61" s="39" t="s">
        <v>43</v>
      </c>
      <c r="C61" s="39" t="s">
        <v>442</v>
      </c>
      <c r="D61" s="39">
        <v>17998</v>
      </c>
      <c r="E61" s="39"/>
      <c r="F61" s="39">
        <v>1619.82</v>
      </c>
      <c r="G61" s="39">
        <v>1619.82</v>
      </c>
      <c r="H61" s="39">
        <f t="shared" ref="H61:H62" si="6">D61+E61+F61+G61</f>
        <v>21237.64</v>
      </c>
      <c r="I61" s="7"/>
      <c r="J61" s="7"/>
    </row>
    <row r="62" spans="1:10" ht="28.8" x14ac:dyDescent="0.3">
      <c r="A62" s="38">
        <v>44643</v>
      </c>
      <c r="B62" s="81" t="s">
        <v>43</v>
      </c>
      <c r="C62" s="39" t="s">
        <v>450</v>
      </c>
      <c r="D62" s="39">
        <v>112609</v>
      </c>
      <c r="E62" s="39"/>
      <c r="F62" s="39">
        <v>10134.81</v>
      </c>
      <c r="G62" s="39">
        <v>10134.81</v>
      </c>
      <c r="H62" s="39">
        <f t="shared" si="6"/>
        <v>132878.62</v>
      </c>
      <c r="I62" s="7"/>
      <c r="J62" s="7"/>
    </row>
    <row r="63" spans="1:10" ht="21" x14ac:dyDescent="0.4">
      <c r="A63" s="95" t="s">
        <v>35</v>
      </c>
      <c r="B63" s="95"/>
      <c r="C63" s="95"/>
      <c r="D63" s="20">
        <f>SUM(D60:D62)</f>
        <v>435824</v>
      </c>
      <c r="E63" s="20">
        <f>SUM(E60:E62)</f>
        <v>0</v>
      </c>
      <c r="F63" s="20">
        <f>SUM(F60:F62)</f>
        <v>39224.159999999996</v>
      </c>
      <c r="G63" s="20">
        <f>SUM(G60:G62)</f>
        <v>39224.159999999996</v>
      </c>
      <c r="H63" s="20">
        <f>SUM(H60:H62)</f>
        <v>514272.32000000007</v>
      </c>
      <c r="I63" s="7"/>
      <c r="J63" s="7"/>
    </row>
    <row r="64" spans="1:10" ht="21" x14ac:dyDescent="0.4">
      <c r="A64" s="86" t="s">
        <v>38</v>
      </c>
      <c r="B64" s="87"/>
      <c r="C64" s="87"/>
      <c r="D64" s="87"/>
      <c r="E64" s="87"/>
      <c r="F64" s="87"/>
      <c r="G64" s="87"/>
      <c r="H64" s="87"/>
      <c r="I64" s="87"/>
      <c r="J64" s="88"/>
    </row>
    <row r="65" spans="1:10" x14ac:dyDescent="0.3">
      <c r="A65" s="16" t="s">
        <v>28</v>
      </c>
      <c r="B65" s="16" t="s">
        <v>29</v>
      </c>
      <c r="C65" s="16" t="s">
        <v>4</v>
      </c>
      <c r="D65" s="16" t="s">
        <v>0</v>
      </c>
      <c r="E65" s="16" t="s">
        <v>1</v>
      </c>
      <c r="F65" s="16" t="s">
        <v>2</v>
      </c>
      <c r="G65" s="16" t="s">
        <v>3</v>
      </c>
      <c r="H65" s="17" t="s">
        <v>32</v>
      </c>
      <c r="I65" s="17" t="s">
        <v>33</v>
      </c>
      <c r="J65" s="17" t="s">
        <v>31</v>
      </c>
    </row>
    <row r="66" spans="1:10" ht="15.6" x14ac:dyDescent="0.3">
      <c r="A66" s="13">
        <v>44635</v>
      </c>
      <c r="B66" s="40" t="s">
        <v>106</v>
      </c>
      <c r="C66" s="15" t="s">
        <v>451</v>
      </c>
      <c r="D66" s="15">
        <v>45375</v>
      </c>
      <c r="E66" s="15">
        <v>8167.5</v>
      </c>
      <c r="F66" s="15"/>
      <c r="G66" s="15"/>
      <c r="H66" s="15">
        <v>53543</v>
      </c>
      <c r="I66" s="15"/>
      <c r="J66" s="15" t="s">
        <v>70</v>
      </c>
    </row>
    <row r="67" spans="1:10" ht="15.6" x14ac:dyDescent="0.3">
      <c r="A67" s="13">
        <v>44636</v>
      </c>
      <c r="B67" s="14" t="s">
        <v>452</v>
      </c>
      <c r="C67" s="15" t="s">
        <v>453</v>
      </c>
      <c r="D67" s="15">
        <v>25000</v>
      </c>
      <c r="E67" s="15">
        <v>4500</v>
      </c>
      <c r="F67" s="15"/>
      <c r="G67" s="15"/>
      <c r="H67" s="15">
        <f t="shared" ref="H67:H68" si="7">D67+E67+F67+G67</f>
        <v>29500</v>
      </c>
      <c r="I67" s="15"/>
      <c r="J67" s="15" t="s">
        <v>82</v>
      </c>
    </row>
    <row r="68" spans="1:10" ht="15.6" x14ac:dyDescent="0.3">
      <c r="A68" s="13">
        <v>44643</v>
      </c>
      <c r="B68" s="14" t="s">
        <v>452</v>
      </c>
      <c r="C68" s="15" t="s">
        <v>454</v>
      </c>
      <c r="D68" s="15">
        <v>22250</v>
      </c>
      <c r="E68" s="15">
        <v>4005</v>
      </c>
      <c r="F68" s="15"/>
      <c r="G68" s="15"/>
      <c r="H68" s="15">
        <f t="shared" si="7"/>
        <v>26255</v>
      </c>
      <c r="I68" s="15"/>
      <c r="J68" s="15" t="s">
        <v>82</v>
      </c>
    </row>
    <row r="69" spans="1:10" ht="21" x14ac:dyDescent="0.4">
      <c r="A69" s="98" t="s">
        <v>35</v>
      </c>
      <c r="B69" s="99"/>
      <c r="C69" s="100"/>
      <c r="D69" s="20">
        <f>SUM(D66:D68)</f>
        <v>92625</v>
      </c>
      <c r="E69" s="20">
        <f>SUM(E66:E68)</f>
        <v>16672.5</v>
      </c>
      <c r="F69" s="20">
        <f>SUM(F66:F68)</f>
        <v>0</v>
      </c>
      <c r="G69" s="20">
        <f>SUM(G66:G68)</f>
        <v>0</v>
      </c>
      <c r="H69" s="20">
        <f>SUM(H66:H68)</f>
        <v>109298</v>
      </c>
      <c r="I69" s="20"/>
      <c r="J69" s="20"/>
    </row>
  </sheetData>
  <mergeCells count="15">
    <mergeCell ref="A63:C63"/>
    <mergeCell ref="A64:J64"/>
    <mergeCell ref="A69:C69"/>
    <mergeCell ref="A28:H28"/>
    <mergeCell ref="A36:C36"/>
    <mergeCell ref="A37:J37"/>
    <mergeCell ref="A55:C55"/>
    <mergeCell ref="A57:J57"/>
    <mergeCell ref="A58:H58"/>
    <mergeCell ref="A27:J27"/>
    <mergeCell ref="A2:J2"/>
    <mergeCell ref="A3:H3"/>
    <mergeCell ref="A12:C12"/>
    <mergeCell ref="A13:J13"/>
    <mergeCell ref="A25:C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Apr-21 to Jun-21</vt:lpstr>
      <vt:lpstr>Jul-21 to Sept-21</vt:lpstr>
      <vt:lpstr>Oct-21 to Dec-21</vt:lpstr>
      <vt:lpstr>Jan-22 to Mar-22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2022-07-27T10:38:06Z</dcterms:modified>
</cp:coreProperties>
</file>