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8" firstSheet="33" activeTab="36"/>
  </bookViews>
  <sheets>
    <sheet name="Namrata 101" sheetId="1" r:id="rId1"/>
    <sheet name="Max International 102" sheetId="2" r:id="rId2"/>
    <sheet name="Repute Traders 103" sheetId="3" r:id="rId3"/>
    <sheet name="MDT 104" sheetId="4" r:id="rId4"/>
    <sheet name="Namrata 105" sheetId="6" r:id="rId5"/>
    <sheet name="Namrata 106" sheetId="7" r:id="rId6"/>
    <sheet name="Collective 107" sheetId="8" r:id="rId7"/>
    <sheet name="Namrata 108" sheetId="9" r:id="rId8"/>
    <sheet name="Rashi 109" sheetId="10" r:id="rId9"/>
    <sheet name="Messung Systems Pvt Ltd 110" sheetId="5" r:id="rId10"/>
    <sheet name="Namrata 111" sheetId="11" r:id="rId11"/>
    <sheet name="Namrata 112" sheetId="12" r:id="rId12"/>
    <sheet name="Namrata 113" sheetId="13" r:id="rId13"/>
    <sheet name="Ar Homez Automation 114" sheetId="14" r:id="rId14"/>
    <sheet name="Dell Technologies 115" sheetId="16" r:id="rId15"/>
    <sheet name="Pilz 116" sheetId="19" r:id="rId16"/>
    <sheet name="Bhavna Rubber 117" sheetId="17" r:id="rId17"/>
    <sheet name="Bhavna Rubber 118" sheetId="18" r:id="rId18"/>
    <sheet name="Max International 119" sheetId="20" r:id="rId19"/>
    <sheet name="Pilz 120" sheetId="21" r:id="rId20"/>
    <sheet name="Collective 121" sheetId="22" r:id="rId21"/>
    <sheet name="Rashi 122" sheetId="23" r:id="rId22"/>
    <sheet name="Digeserve 123" sheetId="24" r:id="rId23"/>
    <sheet name="Namrata 124" sheetId="25" r:id="rId24"/>
    <sheet name="V M Traders 125" sheetId="15" r:id="rId25"/>
    <sheet name="Namrata 126" sheetId="26" r:id="rId26"/>
    <sheet name="V M Traders 127" sheetId="27" r:id="rId27"/>
    <sheet name="Collective 128" sheetId="28" r:id="rId28"/>
    <sheet name="Max International 129" sheetId="29" r:id="rId29"/>
    <sheet name="Namrata 130" sheetId="30" r:id="rId30"/>
    <sheet name="Namrata 131" sheetId="32" r:id="rId31"/>
    <sheet name="Ingram 132" sheetId="33" r:id="rId32"/>
    <sheet name="Dell 201" sheetId="34" r:id="rId33"/>
    <sheet name="Namrata 202" sheetId="35" r:id="rId34"/>
    <sheet name="Namrata 203" sheetId="36" r:id="rId35"/>
    <sheet name="Namrata 204" sheetId="37" r:id="rId36"/>
    <sheet name="Namrata 205" sheetId="38" r:id="rId37"/>
    <sheet name="Flexible 206" sheetId="39" r:id="rId38"/>
    <sheet name="Collective 207" sheetId="40" r:id="rId39"/>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6" i="40" l="1"/>
  <c r="F5" i="40"/>
  <c r="F4" i="40"/>
  <c r="F3" i="40"/>
  <c r="F2" i="40"/>
  <c r="F2" i="39"/>
  <c r="F8" i="38" l="1"/>
  <c r="F7" i="38"/>
  <c r="F6" i="38"/>
  <c r="F5" i="38"/>
  <c r="F4" i="38"/>
  <c r="F3" i="38"/>
  <c r="F2" i="38"/>
  <c r="F2" i="37" l="1"/>
  <c r="F3" i="37" s="1"/>
  <c r="F4" i="37" l="1"/>
  <c r="F5" i="37" s="1"/>
  <c r="F2" i="36"/>
  <c r="F3" i="36" s="1"/>
  <c r="F4" i="36" l="1"/>
  <c r="F5" i="36" s="1"/>
  <c r="F2" i="35"/>
  <c r="F3" i="35" s="1"/>
  <c r="F4" i="35" l="1"/>
  <c r="F5" i="35" s="1"/>
  <c r="E2" i="34"/>
  <c r="E3" i="34" s="1"/>
  <c r="E5" i="34" l="1"/>
  <c r="E2" i="33"/>
  <c r="E3" i="33" s="1"/>
  <c r="E4" i="33" l="1"/>
  <c r="E5" i="33" s="1"/>
  <c r="E16" i="23" l="1"/>
  <c r="E15" i="23"/>
  <c r="E14" i="23"/>
  <c r="E13" i="23"/>
  <c r="E12" i="23"/>
  <c r="F5" i="32" l="1"/>
  <c r="F3" i="32"/>
  <c r="F2" i="32"/>
  <c r="F4" i="32" l="1"/>
  <c r="F7" i="30" l="1"/>
  <c r="F8" i="30"/>
  <c r="F5" i="30"/>
  <c r="F6" i="30"/>
  <c r="F4" i="30" l="1"/>
  <c r="F3" i="30"/>
  <c r="F2" i="30"/>
  <c r="F9" i="30" s="1"/>
  <c r="F10" i="30" s="1"/>
  <c r="F2" i="29"/>
  <c r="F3" i="29" s="1"/>
  <c r="F11" i="30" l="1"/>
  <c r="F4" i="29"/>
  <c r="F5" i="29" s="1"/>
  <c r="F2" i="28"/>
  <c r="F3" i="28" s="1"/>
  <c r="F4" i="28" l="1"/>
  <c r="F5" i="28" s="1"/>
  <c r="E5" i="27" l="1"/>
  <c r="E4" i="27"/>
  <c r="E3" i="27"/>
  <c r="E2" i="27"/>
  <c r="F5" i="26" l="1"/>
  <c r="F4" i="26"/>
  <c r="F3" i="26"/>
  <c r="F2" i="26"/>
  <c r="F6" i="26" s="1"/>
  <c r="F7" i="26" l="1"/>
  <c r="F8" i="26" s="1"/>
  <c r="F3" i="25"/>
  <c r="F4" i="25"/>
  <c r="F5" i="25"/>
  <c r="F6" i="25"/>
  <c r="F2" i="25"/>
  <c r="F7" i="25" l="1"/>
  <c r="E2" i="24"/>
  <c r="E3" i="24" s="1"/>
  <c r="F8" i="25" l="1"/>
  <c r="F9" i="25" s="1"/>
  <c r="E5" i="24"/>
  <c r="E4" i="24"/>
  <c r="E6" i="24" s="1"/>
  <c r="E6" i="23"/>
  <c r="E5" i="23"/>
  <c r="E4" i="23"/>
  <c r="E3" i="23"/>
  <c r="E2" i="23"/>
  <c r="F5" i="22" l="1"/>
  <c r="F4" i="22"/>
  <c r="F3" i="22"/>
  <c r="F2" i="22"/>
  <c r="F2" i="21" l="1"/>
  <c r="F3" i="21" s="1"/>
  <c r="F4" i="21" l="1"/>
  <c r="F5" i="21" s="1"/>
  <c r="F2" i="20"/>
  <c r="F3" i="20" s="1"/>
  <c r="F5" i="19"/>
  <c r="F4" i="19"/>
  <c r="F3" i="19"/>
  <c r="F2" i="19"/>
  <c r="F4" i="20" l="1"/>
  <c r="F5" i="20" s="1"/>
  <c r="F3" i="18"/>
  <c r="F4" i="18"/>
  <c r="F5" i="18"/>
  <c r="F2" i="18"/>
  <c r="F6" i="18" s="1"/>
  <c r="F7" i="18" l="1"/>
  <c r="F8" i="18" s="1"/>
  <c r="F5" i="17"/>
  <c r="F4" i="17"/>
  <c r="F3" i="17"/>
  <c r="F2" i="17"/>
  <c r="E2" i="16" l="1"/>
  <c r="E3" i="16" s="1"/>
  <c r="E2" i="15"/>
  <c r="E3" i="15" s="1"/>
  <c r="E4" i="15" s="1"/>
  <c r="E4" i="16" l="1"/>
  <c r="E5" i="16" s="1"/>
  <c r="E5" i="15"/>
  <c r="E4" i="14" l="1"/>
  <c r="E3" i="14"/>
  <c r="E2" i="14"/>
  <c r="F5" i="13" l="1"/>
  <c r="F4" i="13"/>
  <c r="F3" i="13"/>
  <c r="F2" i="13"/>
  <c r="F2" i="12" l="1"/>
  <c r="F3" i="12" s="1"/>
  <c r="F4" i="12" l="1"/>
  <c r="F5" i="12" s="1"/>
  <c r="F2" i="11"/>
  <c r="F3" i="11" s="1"/>
  <c r="F4" i="11" l="1"/>
  <c r="F5" i="11" s="1"/>
  <c r="E2" i="10"/>
  <c r="E3" i="10" s="1"/>
  <c r="E5" i="10" l="1"/>
  <c r="E4" i="10"/>
  <c r="E4" i="5"/>
  <c r="F5" i="8" l="1"/>
  <c r="F4" i="8"/>
  <c r="F3" i="8"/>
  <c r="F2" i="8"/>
  <c r="F2" i="9" l="1"/>
  <c r="F3" i="9" s="1"/>
  <c r="F4" i="9" l="1"/>
  <c r="F5" i="9" s="1"/>
  <c r="F5" i="7"/>
  <c r="F4" i="7"/>
  <c r="F3" i="7"/>
  <c r="F2" i="7"/>
  <c r="F2" i="6" l="1"/>
  <c r="F3" i="6"/>
  <c r="F4" i="6" l="1"/>
  <c r="F5" i="6" s="1"/>
  <c r="E2" i="5"/>
  <c r="E3" i="5" s="1"/>
  <c r="E5" i="5" l="1"/>
  <c r="G9" i="4"/>
  <c r="G10" i="4" s="1"/>
  <c r="G3" i="4"/>
  <c r="F2" i="4"/>
  <c r="G2" i="4" s="1"/>
  <c r="G4" i="4" s="1"/>
  <c r="E5" i="3" l="1"/>
  <c r="E4" i="3"/>
  <c r="E3" i="3"/>
  <c r="E2" i="3"/>
  <c r="F5" i="2" l="1"/>
  <c r="F4" i="2"/>
  <c r="F3" i="2"/>
  <c r="F2" i="2"/>
  <c r="F8" i="1"/>
  <c r="F7" i="1"/>
  <c r="F6" i="1"/>
  <c r="F5" i="1"/>
  <c r="F4" i="1"/>
  <c r="F3" i="1"/>
  <c r="F2" i="1"/>
</calcChain>
</file>

<file path=xl/sharedStrings.xml><?xml version="1.0" encoding="utf-8"?>
<sst xmlns="http://schemas.openxmlformats.org/spreadsheetml/2006/main" count="438" uniqueCount="56">
  <si>
    <t>Sr. No</t>
  </si>
  <si>
    <t>Part number</t>
  </si>
  <si>
    <t xml:space="preserve"> Item Description</t>
  </si>
  <si>
    <t>QTY</t>
  </si>
  <si>
    <t>Pricing Per Unit</t>
  </si>
  <si>
    <t xml:space="preserve"> Total</t>
  </si>
  <si>
    <t>Delivery Scheduled Date</t>
  </si>
  <si>
    <t>Silicone Red  Pipe id 174 x long 500 x 3mm</t>
  </si>
  <si>
    <t>Silicone Red  Pipe id 205 x long 400 x 3mm</t>
  </si>
  <si>
    <t>Silicone Red  Pipe id 500 x long 240 x 3mm</t>
  </si>
  <si>
    <t>Total</t>
  </si>
  <si>
    <t>GST 18%</t>
  </si>
  <si>
    <t>Grand Total</t>
  </si>
  <si>
    <t>Silicone Red  Pipe id 224 x long 500 x 3mm</t>
  </si>
  <si>
    <t>SR. NO</t>
  </si>
  <si>
    <t>Product Description</t>
  </si>
  <si>
    <t>Make</t>
  </si>
  <si>
    <t>Quantity</t>
  </si>
  <si>
    <t>Amount</t>
  </si>
  <si>
    <t>INDUSTRIAL BELL_225mm</t>
  </si>
  <si>
    <t>Max International</t>
  </si>
  <si>
    <t>TOTAL</t>
  </si>
  <si>
    <t>GRAND TOTAL</t>
  </si>
  <si>
    <t>Canvas Hoses 101 mm</t>
  </si>
  <si>
    <t>GST 12%</t>
  </si>
  <si>
    <t>Item No.</t>
  </si>
  <si>
    <t>Qty</t>
  </si>
  <si>
    <t>AKD-0410V.02</t>
  </si>
  <si>
    <t>Dimming Actuator 4-fold, 4SU MDRC, 1-10V, RGBW 3 years product warranty, Country of origin DE, HS Code 85365080
Dimming Actuator 4-fold, 4SU MDRC, 1-10V, RGBW. Control
device for 1-10V electronic transformers with relays. Current
max. 16A, capacitive load max. 140µF. Push Button for manual
operation and indicator for each channel. To control 1-10V
electronic transformers (ECG). With RGBW functionality. RGB und
HSV control with extensive colour functions. Offers control
voltage up to 30 ECG (each channel). Voltage reversal protection.
Embedded switching relays for 30 ECG/30W, 20 ECG/58W, 15
ECG/2x36W, 10 ECG/2 x58W. Adjustable switch-on behaviour.
Minimum/maximum brighness value adjustable. Adjustable
dimming speed. Central switching functions. 8 scenes per
channel. 1Bit automatic function. 3 years warranty.</t>
  </si>
  <si>
    <t>Discount</t>
  </si>
  <si>
    <t>PVK IN</t>
  </si>
  <si>
    <t>handling and shipping charge / UPS express saver IN</t>
  </si>
  <si>
    <t>Silicone Red  Pipe id 310 x long 400 x 3mm</t>
  </si>
  <si>
    <t>BEARING_TAKE UP HOUSING_UCT210</t>
  </si>
  <si>
    <t>CNZ</t>
  </si>
  <si>
    <t>ThinkCentre Neo 50s 11T0S05400 TC Neo 50s/I3-12100/4GB/1TB_HD_7200RPM/Win11 HSL/KYB/Mouse/3Y Onsite /19.5" Monitor</t>
  </si>
  <si>
    <t>ZVI-Z41PRO-AP</t>
  </si>
  <si>
    <t>Powers one line of a KNX system 640 mAmp Overload-proof and short circuit protection for both outputs Indicated KNX bus line voltage, output current and line status by LEDs Reset button for resetting the KNX bus line</t>
  </si>
  <si>
    <t>Frieght Charges</t>
  </si>
  <si>
    <t>NUKR47</t>
  </si>
  <si>
    <t>Dell SB-3YR-D256001WIN8 - Vostro
1 Vostro 3020 SFF
1 Dell 22 Monitor - E2222H
1 13th Gen Intel(R) Core(TM) i3-13100 processor (4-Core, 12MB Cache, 3.4 GHz to 4.5 GHz)
1 180W PSU Black Chassis (Green Mesh) with PCIe and TPM
1 8GB, 8Gx1, DDR4, 3200MHz 1 Multimedia Card Reader 3.0 SD
1 256GB M.2 PCIe NVMe Solid State Drive
1 No Optical Drive
1 System Power Cord India 6A
1 Energy Star Label
1 Intel(R) UHD Graphics 730 with shared graphics memory
1 802.11ac 1x1 WiFi, Bluetooth(R) wireless card
1 Dell Optical Mouse - MS116 (Black)
1 Dell Wired Keyboard KB216 Black (English) - US International
1 McAfee(R) 30day Trial
1 No Microsoft Office License Included
1 McAfee(R) Multi Device Security 15 month subscription1 Windows 11 Home, Single Language English
1 Additional Software
1 System Driver for Windows</t>
  </si>
  <si>
    <t>Silicone Red  Pipe id 170 x long 160 x 3mm</t>
  </si>
  <si>
    <t>Part Number</t>
  </si>
  <si>
    <t>NON CONTACT MAGNETIC SAFETY SWITCH AND ACTUATOR WITH 2 SAFE CONTACTS AND 1 AUXILLARY CONTACTS MOLDED 5 MTRS CABLE</t>
  </si>
  <si>
    <t>Silicone Red  Pipe id 278 x long 500 x 3mm</t>
  </si>
  <si>
    <t>ROD END 20MM</t>
  </si>
  <si>
    <t>Lenovo Monitor 18.5 with HDMI</t>
  </si>
  <si>
    <t>GST 9%</t>
  </si>
  <si>
    <t>Brother Laser HI- L2321D Printer</t>
  </si>
  <si>
    <t>Silicone Red Pipe id 170 x long 300 x 3mm</t>
  </si>
  <si>
    <t>Silicone Red  Pipe id 330 x long 200 x 3mm</t>
  </si>
  <si>
    <t>Silicone Red  Pipe id 173 x long 200 x 3mm</t>
  </si>
  <si>
    <t>Fuji UPS</t>
  </si>
  <si>
    <t>Cement_Dust_BP60_Dia 150 flexible</t>
  </si>
  <si>
    <t>Flexaflex Hoses International</t>
  </si>
  <si>
    <t>30 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</si>
</sst>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font>
      <sz val="11"/>
      <color theme="1"/>
      <name val="Calibri"/>
      <family val="2"/>
      <scheme val="minor"/>
    </font>
    <font>
      <b/>
      <sz val="11"/>
      <color theme="1"/>
      <name val="Calibri"/>
      <family val="2"/>
      <scheme val="minor"/>
    </font>
    <font>
      <sz val="11"/>
      <color rgb="FF000000"/>
      <name val="Calibri"/>
      <family val="2"/>
      <scheme val="minor"/>
    </font>
    <font>
      <sz val="11"/>
      <color theme="1"/>
      <name val="Calibri  "/>
    </font>
    <font>
      <sz val="11"/>
      <color rgb="FF000000"/>
      <name val="Calibri  "/>
    </font>
    <font>
      <b/>
      <sz val="11"/>
      <color theme="1"/>
      <name val="Calibri  "/>
    </font>
    <font>
      <b/>
      <sz val="10"/>
      <color theme="1"/>
      <name val="Calibri  "/>
    </font>
    <font>
      <sz val="10"/>
      <color theme="1"/>
      <name val="Calibri  "/>
    </font>
    <font>
      <sz val="10"/>
      <color rgb="FF000000"/>
      <name val="Calibri  "/>
    </font>
    <font>
      <sz val="11"/>
      <color rgb="FF222222"/>
      <name val="Calibri  "/>
    </font>
    <font>
      <sz val="11"/>
      <color rgb="FF000000"/>
      <name val="Calibri"/>
      <family val="2"/>
    </font>
    <font>
      <sz val="11"/>
      <color rgb="FF9C6500"/>
      <name val="Calibri"/>
      <family val="2"/>
      <scheme val="minor"/>
    </font>
  </fonts>
  <fills count="4">
    <fill>
      <patternFill patternType="none"/>
    </fill>
    <fill>
      <patternFill patternType="gray125"/>
    </fill>
    <fill>
      <patternFill patternType="solid">
        <fgColor rgb="FFFFFFFF"/>
        <bgColor indexed="64"/>
      </patternFill>
    </fill>
    <fill>
      <patternFill patternType="solid">
        <fgColor rgb="FFFFEB9C"/>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bottom style="thin">
        <color indexed="64"/>
      </bottom>
      <diagonal/>
    </border>
    <border>
      <left style="thin">
        <color indexed="64"/>
      </left>
      <right style="thin">
        <color indexed="64"/>
      </right>
      <top/>
      <bottom style="thin">
        <color indexed="64"/>
      </bottom>
      <diagonal/>
    </border>
  </borders>
  <cellStyleXfs count="2">
    <xf numFmtId="0" fontId="0" fillId="0" borderId="0"/>
    <xf numFmtId="0" fontId="11" fillId="3" borderId="0" applyNumberFormat="0" applyBorder="0" applyAlignment="0" applyProtection="0"/>
  </cellStyleXfs>
  <cellXfs count="72">
    <xf numFmtId="0" fontId="0" fillId="0" borderId="0" xfId="0"/>
    <xf numFmtId="0" fontId="1" fillId="0" borderId="1" xfId="0" applyFont="1" applyBorder="1" applyAlignment="1">
      <alignment horizontal="center" vertical="center" wrapText="1"/>
    </xf>
    <xf numFmtId="0" fontId="1" fillId="0" borderId="1" xfId="0" applyFont="1" applyFill="1" applyBorder="1" applyAlignment="1">
      <alignment horizontal="center" vertical="center" wrapText="1"/>
    </xf>
    <xf numFmtId="0" fontId="0" fillId="0" borderId="1" xfId="0" applyBorder="1" applyAlignment="1">
      <alignment horizontal="center" vertical="center" wrapText="1"/>
    </xf>
    <xf numFmtId="0" fontId="2" fillId="0" borderId="1" xfId="0" applyFont="1" applyBorder="1" applyAlignment="1">
      <alignment horizontal="center" vertical="center" wrapText="1"/>
    </xf>
    <xf numFmtId="14" fontId="0" fillId="0" borderId="1" xfId="0" applyNumberFormat="1" applyBorder="1" applyAlignment="1">
      <alignment horizontal="center" vertical="center" wrapText="1"/>
    </xf>
    <xf numFmtId="0" fontId="1" fillId="0" borderId="1" xfId="0" applyFont="1" applyBorder="1" applyAlignment="1">
      <alignment horizontal="center" vertical="center" wrapText="1"/>
    </xf>
    <xf numFmtId="0" fontId="0" fillId="0" borderId="0" xfId="0" applyAlignment="1">
      <alignment wrapText="1"/>
    </xf>
    <xf numFmtId="0" fontId="1" fillId="0" borderId="0" xfId="0" applyFont="1"/>
    <xf numFmtId="0" fontId="3" fillId="0" borderId="1" xfId="0" applyFont="1" applyBorder="1" applyAlignment="1">
      <alignment horizontal="center" vertical="center" wrapText="1"/>
    </xf>
    <xf numFmtId="0" fontId="4" fillId="0" borderId="1" xfId="0" applyFont="1" applyBorder="1" applyAlignment="1">
      <alignment horizontal="center" vertical="center" wrapText="1"/>
    </xf>
    <xf numFmtId="0" fontId="5" fillId="0" borderId="1" xfId="0" applyFont="1" applyBorder="1" applyAlignment="1">
      <alignment horizontal="center" vertical="center" wrapText="1"/>
    </xf>
    <xf numFmtId="0" fontId="6" fillId="0" borderId="1" xfId="0" applyFont="1" applyBorder="1" applyAlignment="1">
      <alignment horizontal="center" vertical="center" wrapText="1"/>
    </xf>
    <xf numFmtId="0" fontId="7" fillId="0" borderId="1" xfId="0" applyFont="1" applyBorder="1" applyAlignment="1">
      <alignment horizontal="center" vertical="center" wrapText="1"/>
    </xf>
    <xf numFmtId="0" fontId="8"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6" fillId="0" borderId="1" xfId="0" applyFont="1" applyBorder="1" applyAlignment="1">
      <alignment horizontal="center" vertical="center" wrapText="1"/>
    </xf>
    <xf numFmtId="0" fontId="0" fillId="0" borderId="0" xfId="0" applyAlignment="1">
      <alignment horizontal="center" vertical="center" wrapText="1"/>
    </xf>
    <xf numFmtId="0" fontId="9" fillId="0" borderId="0" xfId="0" applyFont="1" applyAlignment="1">
      <alignment horizontal="center" vertical="center" wrapText="1"/>
    </xf>
    <xf numFmtId="0" fontId="7" fillId="0" borderId="0" xfId="0" applyFont="1" applyAlignment="1">
      <alignment horizontal="center" vertical="center" wrapText="1"/>
    </xf>
    <xf numFmtId="0" fontId="6" fillId="0" borderId="0" xfId="0" applyFont="1" applyAlignment="1">
      <alignment horizontal="center" vertical="center" wrapText="1"/>
    </xf>
    <xf numFmtId="0" fontId="7" fillId="0" borderId="2" xfId="0" applyFont="1" applyBorder="1" applyAlignment="1">
      <alignment horizontal="center" vertical="center" wrapText="1"/>
    </xf>
    <xf numFmtId="0" fontId="7" fillId="0" borderId="4" xfId="0" applyFont="1" applyBorder="1" applyAlignment="1">
      <alignment horizontal="center" vertical="center" wrapText="1"/>
    </xf>
    <xf numFmtId="0" fontId="6" fillId="0" borderId="5"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6"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5" xfId="0" applyFont="1" applyBorder="1" applyAlignment="1">
      <alignment horizontal="center" vertical="center" wrapText="1"/>
    </xf>
    <xf numFmtId="0" fontId="0" fillId="0" borderId="2" xfId="0" applyBorder="1" applyAlignment="1">
      <alignment horizontal="center" vertical="center" wrapText="1"/>
    </xf>
    <xf numFmtId="0" fontId="0" fillId="0" borderId="4" xfId="0" applyBorder="1" applyAlignment="1">
      <alignment horizontal="center" vertical="center" wrapText="1"/>
    </xf>
    <xf numFmtId="0" fontId="10" fillId="2" borderId="1" xfId="0" applyFont="1" applyFill="1" applyBorder="1" applyAlignment="1">
      <alignment horizontal="center" vertical="center" wrapText="1"/>
    </xf>
    <xf numFmtId="0" fontId="10" fillId="2" borderId="1" xfId="0" applyFont="1" applyFill="1" applyBorder="1" applyAlignment="1">
      <alignment horizontal="center" vertical="center"/>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0" fillId="0" borderId="5" xfId="0" applyBorder="1" applyAlignment="1">
      <alignment horizontal="center" vertical="center" wrapText="1"/>
    </xf>
    <xf numFmtId="0" fontId="10" fillId="2" borderId="5" xfId="0" applyFont="1" applyFill="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1" fillId="0" borderId="0" xfId="1" applyFill="1"/>
    <xf numFmtId="0" fontId="1" fillId="0" borderId="1" xfId="0" applyFont="1" applyBorder="1" applyAlignment="1">
      <alignment horizontal="center" vertical="center" wrapText="1"/>
    </xf>
    <xf numFmtId="0" fontId="0" fillId="0" borderId="1" xfId="0" applyBorder="1" applyAlignment="1">
      <alignment horizontal="center" vertical="top"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0" fontId="1" fillId="0" borderId="4" xfId="0" applyFont="1" applyBorder="1" applyAlignment="1">
      <alignment horizontal="center" vertical="center" wrapText="1"/>
    </xf>
    <xf numFmtId="0" fontId="5" fillId="0" borderId="1" xfId="0" applyFont="1" applyBorder="1" applyAlignment="1">
      <alignment horizontal="center" vertical="center" wrapText="1"/>
    </xf>
    <xf numFmtId="0" fontId="6" fillId="0" borderId="1" xfId="0" applyFont="1" applyBorder="1" applyAlignment="1">
      <alignment horizontal="center" vertical="center" wrapText="1"/>
    </xf>
    <xf numFmtId="0" fontId="6" fillId="0" borderId="2" xfId="0" applyFont="1" applyBorder="1" applyAlignment="1">
      <alignment horizontal="center" vertical="center" wrapText="1"/>
    </xf>
    <xf numFmtId="0" fontId="6" fillId="0" borderId="6" xfId="0" applyFont="1" applyBorder="1" applyAlignment="1">
      <alignment horizontal="center" vertical="center" wrapText="1"/>
    </xf>
    <xf numFmtId="0" fontId="6" fillId="0" borderId="3" xfId="0" applyFont="1" applyBorder="1" applyAlignment="1">
      <alignment horizontal="center" vertical="center" wrapText="1"/>
    </xf>
    <xf numFmtId="0" fontId="6" fillId="0" borderId="4" xfId="0" applyFont="1" applyBorder="1" applyAlignment="1">
      <alignment horizontal="center" vertical="center" wrapText="1"/>
    </xf>
    <xf numFmtId="0" fontId="1" fillId="0" borderId="7" xfId="0" applyFont="1" applyBorder="1" applyAlignment="1">
      <alignment horizontal="center" vertical="center" wrapText="1"/>
    </xf>
  </cellXfs>
  <cellStyles count="2">
    <cellStyle name="Neutral" xfId="1"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calcChain" Target="calcChain.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
  <sheetViews>
    <sheetView workbookViewId="0">
      <selection activeCell="B19" sqref="B19"/>
    </sheetView>
  </sheetViews>
  <sheetFormatPr defaultRowHeight="14.4"/>
  <cols>
    <col min="1" max="1" width="7.44140625" style="7" customWidth="1"/>
    <col min="2" max="2" width="8.88671875" style="7"/>
    <col min="3" max="3" width="27.33203125" style="7" customWidth="1"/>
    <col min="4" max="4" width="8.88671875" style="7"/>
    <col min="5" max="5" width="12.21875" style="7" customWidth="1"/>
    <col min="6" max="6" width="8.88671875" style="7"/>
    <col min="7" max="7" width="18" style="7" customWidth="1"/>
    <col min="8" max="16384" width="8.88671875" style="7"/>
  </cols>
  <sheetData>
    <row r="1" spans="1:7" ht="28.8">
      <c r="A1" s="1" t="s">
        <v>0</v>
      </c>
      <c r="B1" s="1" t="s">
        <v>1</v>
      </c>
      <c r="C1" s="1" t="s">
        <v>2</v>
      </c>
      <c r="D1" s="1" t="s">
        <v>3</v>
      </c>
      <c r="E1" s="1" t="s">
        <v>4</v>
      </c>
      <c r="F1" s="1" t="s">
        <v>5</v>
      </c>
      <c r="G1" s="2" t="s">
        <v>6</v>
      </c>
    </row>
    <row r="2" spans="1:7" ht="28.8">
      <c r="A2" s="3">
        <v>1</v>
      </c>
      <c r="B2" s="4">
        <v>615698</v>
      </c>
      <c r="C2" s="3" t="s">
        <v>7</v>
      </c>
      <c r="D2" s="3">
        <v>10</v>
      </c>
      <c r="E2" s="3">
        <v>1880</v>
      </c>
      <c r="F2" s="3">
        <f t="shared" ref="F2:F5" si="0">D2*E2</f>
        <v>18800</v>
      </c>
      <c r="G2" s="5">
        <v>45024</v>
      </c>
    </row>
    <row r="3" spans="1:7" ht="28.8">
      <c r="A3" s="3">
        <v>2</v>
      </c>
      <c r="B3" s="3">
        <v>630059</v>
      </c>
      <c r="C3" s="3" t="s">
        <v>8</v>
      </c>
      <c r="D3" s="3">
        <v>20</v>
      </c>
      <c r="E3" s="3">
        <v>1725</v>
      </c>
      <c r="F3" s="3">
        <f t="shared" si="0"/>
        <v>34500</v>
      </c>
      <c r="G3" s="5">
        <v>45024</v>
      </c>
    </row>
    <row r="4" spans="1:7" ht="28.8">
      <c r="A4" s="3">
        <v>3</v>
      </c>
      <c r="B4" s="3">
        <v>616039</v>
      </c>
      <c r="C4" s="3" t="s">
        <v>9</v>
      </c>
      <c r="D4" s="3">
        <v>5</v>
      </c>
      <c r="E4" s="3">
        <v>3100</v>
      </c>
      <c r="F4" s="3">
        <f t="shared" si="0"/>
        <v>15500</v>
      </c>
      <c r="G4" s="5">
        <v>45024</v>
      </c>
    </row>
    <row r="5" spans="1:7" ht="28.8">
      <c r="A5" s="3">
        <v>4</v>
      </c>
      <c r="B5" s="3">
        <v>616026</v>
      </c>
      <c r="C5" s="3" t="s">
        <v>13</v>
      </c>
      <c r="D5" s="3">
        <v>5</v>
      </c>
      <c r="E5" s="3">
        <v>2245</v>
      </c>
      <c r="F5" s="3">
        <f t="shared" si="0"/>
        <v>11225</v>
      </c>
      <c r="G5" s="5">
        <v>45024</v>
      </c>
    </row>
    <row r="6" spans="1:7">
      <c r="A6" s="61" t="s">
        <v>10</v>
      </c>
      <c r="B6" s="61"/>
      <c r="C6" s="61"/>
      <c r="D6" s="61"/>
      <c r="E6" s="61"/>
      <c r="F6" s="1">
        <f>SUM(F2:F5)</f>
        <v>80025</v>
      </c>
    </row>
    <row r="7" spans="1:7">
      <c r="A7" s="61" t="s">
        <v>11</v>
      </c>
      <c r="B7" s="61"/>
      <c r="C7" s="61"/>
      <c r="D7" s="61"/>
      <c r="E7" s="61"/>
      <c r="F7" s="1">
        <f>F6*18%</f>
        <v>14404.5</v>
      </c>
    </row>
    <row r="8" spans="1:7">
      <c r="A8" s="61" t="s">
        <v>12</v>
      </c>
      <c r="B8" s="61"/>
      <c r="C8" s="61"/>
      <c r="D8" s="61"/>
      <c r="E8" s="61"/>
      <c r="F8" s="1">
        <f>SUM(F6:F7)</f>
        <v>94429.5</v>
      </c>
    </row>
  </sheetData>
  <mergeCells count="3">
    <mergeCell ref="A6:E6"/>
    <mergeCell ref="A7:E7"/>
    <mergeCell ref="A8:E8"/>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2"/>
  <sheetViews>
    <sheetView workbookViewId="0">
      <selection activeCell="A4" sqref="A4:E5"/>
    </sheetView>
  </sheetViews>
  <sheetFormatPr defaultRowHeight="13.2"/>
  <cols>
    <col min="1" max="1" width="6.6640625" style="23" customWidth="1"/>
    <col min="2" max="2" width="25" style="23" customWidth="1"/>
    <col min="3" max="3" width="9" style="23" bestFit="1" customWidth="1"/>
    <col min="4" max="4" width="13.77734375" style="23" customWidth="1"/>
    <col min="5" max="5" width="9.33203125" style="23" bestFit="1" customWidth="1"/>
    <col min="6" max="16384" width="8.88671875" style="23"/>
  </cols>
  <sheetData>
    <row r="1" spans="1:9" ht="25.8" customHeight="1">
      <c r="A1" s="20" t="s">
        <v>14</v>
      </c>
      <c r="B1" s="27" t="s">
        <v>15</v>
      </c>
      <c r="C1" s="20" t="s">
        <v>17</v>
      </c>
      <c r="D1" s="20" t="s">
        <v>4</v>
      </c>
      <c r="E1" s="20" t="s">
        <v>10</v>
      </c>
    </row>
    <row r="2" spans="1:9">
      <c r="A2" s="25">
        <v>1</v>
      </c>
      <c r="B2" s="14" t="s">
        <v>36</v>
      </c>
      <c r="C2" s="26">
        <v>1</v>
      </c>
      <c r="D2" s="13">
        <v>53344</v>
      </c>
      <c r="E2" s="13">
        <f>C2*D2</f>
        <v>53344</v>
      </c>
    </row>
    <row r="3" spans="1:9">
      <c r="A3" s="67" t="s">
        <v>10</v>
      </c>
      <c r="B3" s="68"/>
      <c r="C3" s="69"/>
      <c r="D3" s="70"/>
      <c r="E3" s="20">
        <f>SUM(E2)</f>
        <v>53344</v>
      </c>
    </row>
    <row r="4" spans="1:9">
      <c r="A4" s="67" t="s">
        <v>11</v>
      </c>
      <c r="B4" s="69"/>
      <c r="C4" s="69"/>
      <c r="D4" s="70"/>
      <c r="E4" s="20">
        <f>E3*18%</f>
        <v>9601.92</v>
      </c>
    </row>
    <row r="5" spans="1:9">
      <c r="A5" s="67" t="s">
        <v>12</v>
      </c>
      <c r="B5" s="69"/>
      <c r="C5" s="69"/>
      <c r="D5" s="70"/>
      <c r="E5" s="20">
        <f>SUM(E3:E4)</f>
        <v>62945.919999999998</v>
      </c>
    </row>
    <row r="12" spans="1:9">
      <c r="I12" s="24"/>
    </row>
  </sheetData>
  <mergeCells count="3">
    <mergeCell ref="A3:D3"/>
    <mergeCell ref="A4:D4"/>
    <mergeCell ref="A5:D5"/>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E23" sqref="E23"/>
    </sheetView>
  </sheetViews>
  <sheetFormatPr defaultRowHeight="14.4"/>
  <cols>
    <col min="1" max="1" width="7.33203125" customWidth="1"/>
    <col min="2" max="2" width="13.109375" customWidth="1"/>
    <col min="3" max="3" width="22.88671875" customWidth="1"/>
    <col min="5" max="5" width="16" customWidth="1"/>
  </cols>
  <sheetData>
    <row r="1" spans="1:6" ht="23.4" customHeight="1">
      <c r="A1" s="28" t="s">
        <v>0</v>
      </c>
      <c r="B1" s="28" t="s">
        <v>1</v>
      </c>
      <c r="C1" s="28" t="s">
        <v>2</v>
      </c>
      <c r="D1" s="28" t="s">
        <v>3</v>
      </c>
      <c r="E1" s="28" t="s">
        <v>4</v>
      </c>
      <c r="F1" s="28" t="s">
        <v>5</v>
      </c>
    </row>
    <row r="2" spans="1:6" ht="48" customHeight="1">
      <c r="A2" s="3">
        <v>1</v>
      </c>
      <c r="B2" s="3">
        <v>616026</v>
      </c>
      <c r="C2" s="3" t="s">
        <v>13</v>
      </c>
      <c r="D2" s="3">
        <v>20</v>
      </c>
      <c r="E2" s="3">
        <v>2245</v>
      </c>
      <c r="F2" s="3">
        <f t="shared" ref="F2" si="0">D2*E2</f>
        <v>44900</v>
      </c>
    </row>
    <row r="3" spans="1:6">
      <c r="A3" s="61" t="s">
        <v>10</v>
      </c>
      <c r="B3" s="61"/>
      <c r="C3" s="61"/>
      <c r="D3" s="61"/>
      <c r="E3" s="61"/>
      <c r="F3" s="28">
        <f>SUM(F2:F2)</f>
        <v>44900</v>
      </c>
    </row>
    <row r="4" spans="1:6">
      <c r="A4" s="61" t="s">
        <v>11</v>
      </c>
      <c r="B4" s="61"/>
      <c r="C4" s="61"/>
      <c r="D4" s="61"/>
      <c r="E4" s="61"/>
      <c r="F4" s="28">
        <f>F3*18%</f>
        <v>8082</v>
      </c>
    </row>
    <row r="5" spans="1:6">
      <c r="A5" s="61" t="s">
        <v>12</v>
      </c>
      <c r="B5" s="61"/>
      <c r="C5" s="61"/>
      <c r="D5" s="61"/>
      <c r="E5" s="61"/>
      <c r="F5" s="28">
        <f>SUM(F3:F4)</f>
        <v>52982</v>
      </c>
    </row>
  </sheetData>
  <mergeCells count="3">
    <mergeCell ref="A3:E3"/>
    <mergeCell ref="A4:E4"/>
    <mergeCell ref="A5:E5"/>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
  <sheetViews>
    <sheetView workbookViewId="0">
      <selection activeCell="G9" sqref="G9"/>
    </sheetView>
  </sheetViews>
  <sheetFormatPr defaultRowHeight="14.4"/>
  <cols>
    <col min="1" max="1" width="6.88671875" customWidth="1"/>
    <col min="2" max="2" width="8.77734375" customWidth="1"/>
    <col min="3" max="3" width="20.77734375" customWidth="1"/>
    <col min="4" max="4" width="6.6640625" customWidth="1"/>
    <col min="5" max="5" width="14.77734375" customWidth="1"/>
    <col min="6" max="6" width="7.33203125" customWidth="1"/>
    <col min="7" max="7" width="22.5546875" customWidth="1"/>
  </cols>
  <sheetData>
    <row r="1" spans="1:7" ht="25.8" customHeight="1">
      <c r="A1" s="29" t="s">
        <v>0</v>
      </c>
      <c r="B1" s="29" t="s">
        <v>1</v>
      </c>
      <c r="C1" s="29" t="s">
        <v>2</v>
      </c>
      <c r="D1" s="29" t="s">
        <v>3</v>
      </c>
      <c r="E1" s="29" t="s">
        <v>4</v>
      </c>
      <c r="F1" s="29" t="s">
        <v>5</v>
      </c>
      <c r="G1" s="2" t="s">
        <v>6</v>
      </c>
    </row>
    <row r="2" spans="1:7" ht="37.799999999999997" customHeight="1">
      <c r="A2" s="3">
        <v>1</v>
      </c>
      <c r="B2" s="3">
        <v>632215</v>
      </c>
      <c r="C2" s="3" t="s">
        <v>32</v>
      </c>
      <c r="D2" s="3">
        <v>5</v>
      </c>
      <c r="E2" s="3">
        <v>2270</v>
      </c>
      <c r="F2" s="3">
        <f t="shared" ref="F2" si="0">D2*E2</f>
        <v>11350</v>
      </c>
      <c r="G2" s="5">
        <v>45045</v>
      </c>
    </row>
    <row r="3" spans="1:7">
      <c r="A3" s="61" t="s">
        <v>10</v>
      </c>
      <c r="B3" s="61"/>
      <c r="C3" s="61"/>
      <c r="D3" s="61"/>
      <c r="E3" s="61"/>
      <c r="F3" s="29">
        <f>SUM(F2:F2)</f>
        <v>11350</v>
      </c>
    </row>
    <row r="4" spans="1:7">
      <c r="A4" s="61" t="s">
        <v>11</v>
      </c>
      <c r="B4" s="61"/>
      <c r="C4" s="61"/>
      <c r="D4" s="61"/>
      <c r="E4" s="61"/>
      <c r="F4" s="29">
        <f>F3*18%</f>
        <v>2043</v>
      </c>
    </row>
    <row r="5" spans="1:7">
      <c r="A5" s="61" t="s">
        <v>12</v>
      </c>
      <c r="B5" s="61"/>
      <c r="C5" s="61"/>
      <c r="D5" s="61"/>
      <c r="E5" s="61"/>
      <c r="F5" s="29">
        <f>SUM(F3:F4)</f>
        <v>13393</v>
      </c>
    </row>
  </sheetData>
  <mergeCells count="3">
    <mergeCell ref="A3:E3"/>
    <mergeCell ref="A4:E4"/>
    <mergeCell ref="A5:E5"/>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B2" sqref="B2:D2"/>
    </sheetView>
  </sheetViews>
  <sheetFormatPr defaultRowHeight="14.4"/>
  <cols>
    <col min="3" max="3" width="23.21875" customWidth="1"/>
  </cols>
  <sheetData>
    <row r="1" spans="1:6" ht="28.8">
      <c r="A1" s="30" t="s">
        <v>0</v>
      </c>
      <c r="B1" s="30" t="s">
        <v>1</v>
      </c>
      <c r="C1" s="30" t="s">
        <v>2</v>
      </c>
      <c r="D1" s="30" t="s">
        <v>3</v>
      </c>
      <c r="E1" s="30" t="s">
        <v>4</v>
      </c>
      <c r="F1" s="30" t="s">
        <v>5</v>
      </c>
    </row>
    <row r="2" spans="1:6" ht="28.8">
      <c r="A2" s="3">
        <v>1</v>
      </c>
      <c r="B2" s="3">
        <v>616026</v>
      </c>
      <c r="C2" s="3" t="s">
        <v>13</v>
      </c>
      <c r="D2" s="3">
        <v>15</v>
      </c>
      <c r="E2" s="3">
        <v>2245</v>
      </c>
      <c r="F2" s="3">
        <f t="shared" ref="F2" si="0">D2*E2</f>
        <v>33675</v>
      </c>
    </row>
    <row r="3" spans="1:6">
      <c r="A3" s="61" t="s">
        <v>10</v>
      </c>
      <c r="B3" s="61"/>
      <c r="C3" s="61"/>
      <c r="D3" s="61"/>
      <c r="E3" s="61"/>
      <c r="F3" s="30">
        <f>SUM(F2)</f>
        <v>33675</v>
      </c>
    </row>
    <row r="4" spans="1:6">
      <c r="A4" s="61" t="s">
        <v>11</v>
      </c>
      <c r="B4" s="61"/>
      <c r="C4" s="61"/>
      <c r="D4" s="61"/>
      <c r="E4" s="61"/>
      <c r="F4" s="30">
        <f>F3*18%</f>
        <v>6061.5</v>
      </c>
    </row>
    <row r="5" spans="1:6">
      <c r="A5" s="61" t="s">
        <v>12</v>
      </c>
      <c r="B5" s="61"/>
      <c r="C5" s="61"/>
      <c r="D5" s="61"/>
      <c r="E5" s="61"/>
      <c r="F5" s="30">
        <f>SUM(F3:F4)</f>
        <v>39736.5</v>
      </c>
    </row>
  </sheetData>
  <mergeCells count="3">
    <mergeCell ref="A3:E3"/>
    <mergeCell ref="A4:E4"/>
    <mergeCell ref="A5:E5"/>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E5" sqref="E5"/>
    </sheetView>
  </sheetViews>
  <sheetFormatPr defaultRowHeight="14.4"/>
  <cols>
    <col min="2" max="2" width="28.21875" customWidth="1"/>
    <col min="3" max="3" width="6.77734375" customWidth="1"/>
    <col min="4" max="4" width="20.77734375" customWidth="1"/>
  </cols>
  <sheetData>
    <row r="1" spans="1:5" ht="12" customHeight="1">
      <c r="A1" s="31" t="s">
        <v>14</v>
      </c>
      <c r="B1" s="27" t="s">
        <v>15</v>
      </c>
      <c r="C1" s="31" t="s">
        <v>26</v>
      </c>
      <c r="D1" s="31" t="s">
        <v>4</v>
      </c>
      <c r="E1" s="31" t="s">
        <v>10</v>
      </c>
    </row>
    <row r="2" spans="1:5" ht="104.4" customHeight="1">
      <c r="A2" s="25">
        <v>1</v>
      </c>
      <c r="B2" s="14" t="s">
        <v>37</v>
      </c>
      <c r="C2" s="26">
        <v>1</v>
      </c>
      <c r="D2" s="13">
        <v>14821</v>
      </c>
      <c r="E2" s="13">
        <f>C2*D2</f>
        <v>14821</v>
      </c>
    </row>
    <row r="3" spans="1:5" ht="37.799999999999997" customHeight="1">
      <c r="A3" s="13">
        <v>2</v>
      </c>
      <c r="B3" s="14" t="s">
        <v>38</v>
      </c>
      <c r="C3" s="13">
        <v>1</v>
      </c>
      <c r="D3" s="13">
        <v>413</v>
      </c>
      <c r="E3" s="13">
        <f>C3*D3</f>
        <v>413</v>
      </c>
    </row>
    <row r="4" spans="1:5">
      <c r="A4" s="67" t="s">
        <v>10</v>
      </c>
      <c r="B4" s="68"/>
      <c r="C4" s="69"/>
      <c r="D4" s="70"/>
      <c r="E4" s="31">
        <f>SUM(E2:E3)</f>
        <v>15234</v>
      </c>
    </row>
  </sheetData>
  <mergeCells count="1">
    <mergeCell ref="A4:D4"/>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
  <sheetViews>
    <sheetView workbookViewId="0">
      <selection activeCell="B2" sqref="B2"/>
    </sheetView>
  </sheetViews>
  <sheetFormatPr defaultRowHeight="14.4"/>
  <cols>
    <col min="1" max="1" width="6.77734375" customWidth="1"/>
    <col min="2" max="2" width="60.44140625" customWidth="1"/>
    <col min="5" max="5" width="8.109375" customWidth="1"/>
  </cols>
  <sheetData>
    <row r="1" spans="1:16" ht="30.6" customHeight="1">
      <c r="A1" s="32" t="s">
        <v>14</v>
      </c>
      <c r="B1" s="32" t="s">
        <v>15</v>
      </c>
      <c r="C1" s="32" t="s">
        <v>17</v>
      </c>
      <c r="D1" s="32" t="s">
        <v>4</v>
      </c>
      <c r="E1" s="32" t="s">
        <v>10</v>
      </c>
    </row>
    <row r="2" spans="1:16" ht="306" customHeight="1">
      <c r="A2" s="3">
        <v>1</v>
      </c>
      <c r="B2" s="3" t="s">
        <v>40</v>
      </c>
      <c r="C2" s="3">
        <v>17</v>
      </c>
      <c r="D2" s="3">
        <v>37681.86</v>
      </c>
      <c r="E2" s="3">
        <f>C2*D2</f>
        <v>640591.62</v>
      </c>
      <c r="P2" s="55"/>
    </row>
    <row r="3" spans="1:16">
      <c r="A3" s="61" t="s">
        <v>10</v>
      </c>
      <c r="B3" s="61"/>
      <c r="C3" s="61"/>
      <c r="D3" s="61"/>
      <c r="E3" s="32">
        <f>SUM(E2)</f>
        <v>640591.62</v>
      </c>
    </row>
    <row r="4" spans="1:16">
      <c r="A4" s="61" t="s">
        <v>11</v>
      </c>
      <c r="B4" s="61"/>
      <c r="C4" s="61"/>
      <c r="D4" s="61"/>
      <c r="E4" s="32">
        <f>E3*18%</f>
        <v>115306.49159999999</v>
      </c>
    </row>
    <row r="5" spans="1:16">
      <c r="A5" s="61" t="s">
        <v>12</v>
      </c>
      <c r="B5" s="61"/>
      <c r="C5" s="61"/>
      <c r="D5" s="61"/>
      <c r="E5" s="32">
        <f>SUM(E3:E4)</f>
        <v>755898.11159999995</v>
      </c>
    </row>
  </sheetData>
  <mergeCells count="3">
    <mergeCell ref="A3:D3"/>
    <mergeCell ref="A4:D4"/>
    <mergeCell ref="A5:D5"/>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sqref="A1:F5"/>
    </sheetView>
  </sheetViews>
  <sheetFormatPr defaultRowHeight="14.4"/>
  <cols>
    <col min="1" max="1" width="7.88671875" customWidth="1"/>
    <col min="2" max="2" width="12.33203125" customWidth="1"/>
    <col min="3" max="3" width="35.21875" customWidth="1"/>
    <col min="4" max="4" width="8.77734375" customWidth="1"/>
  </cols>
  <sheetData>
    <row r="1" spans="1:6" ht="28.8">
      <c r="A1" s="34" t="s">
        <v>14</v>
      </c>
      <c r="B1" s="36" t="s">
        <v>42</v>
      </c>
      <c r="C1" s="36" t="s">
        <v>15</v>
      </c>
      <c r="D1" s="34" t="s">
        <v>17</v>
      </c>
      <c r="E1" s="34" t="s">
        <v>4</v>
      </c>
      <c r="F1" s="34" t="s">
        <v>10</v>
      </c>
    </row>
    <row r="2" spans="1:6" ht="73.2" customHeight="1">
      <c r="A2" s="37">
        <v>1</v>
      </c>
      <c r="B2" s="4">
        <v>506326</v>
      </c>
      <c r="C2" s="4" t="s">
        <v>43</v>
      </c>
      <c r="D2" s="38">
        <v>10</v>
      </c>
      <c r="E2" s="3">
        <v>3265</v>
      </c>
      <c r="F2" s="3">
        <f>D2*E2</f>
        <v>32650</v>
      </c>
    </row>
    <row r="3" spans="1:6">
      <c r="A3" s="61" t="s">
        <v>10</v>
      </c>
      <c r="B3" s="71"/>
      <c r="C3" s="71"/>
      <c r="D3" s="61"/>
      <c r="E3" s="61"/>
      <c r="F3" s="34">
        <f>SUM(F2)</f>
        <v>32650</v>
      </c>
    </row>
    <row r="4" spans="1:6">
      <c r="A4" s="61" t="s">
        <v>11</v>
      </c>
      <c r="B4" s="61"/>
      <c r="C4" s="61"/>
      <c r="D4" s="61"/>
      <c r="E4" s="61"/>
      <c r="F4" s="34">
        <f>F3*18%</f>
        <v>5877</v>
      </c>
    </row>
    <row r="5" spans="1:6">
      <c r="A5" s="61" t="s">
        <v>12</v>
      </c>
      <c r="B5" s="61"/>
      <c r="C5" s="61"/>
      <c r="D5" s="61"/>
      <c r="E5" s="61"/>
      <c r="F5" s="34">
        <f>SUM(F3:F4)</f>
        <v>38527</v>
      </c>
    </row>
  </sheetData>
  <mergeCells count="3">
    <mergeCell ref="A3:E3"/>
    <mergeCell ref="A4:E4"/>
    <mergeCell ref="A5:E5"/>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sqref="A1:F5"/>
    </sheetView>
  </sheetViews>
  <sheetFormatPr defaultRowHeight="14.4"/>
  <cols>
    <col min="1" max="1" width="7.21875" customWidth="1"/>
    <col min="3" max="3" width="21" customWidth="1"/>
  </cols>
  <sheetData>
    <row r="1" spans="1:6" ht="27.6" customHeight="1">
      <c r="A1" s="33" t="s">
        <v>0</v>
      </c>
      <c r="B1" s="33" t="s">
        <v>1</v>
      </c>
      <c r="C1" s="33" t="s">
        <v>2</v>
      </c>
      <c r="D1" s="33" t="s">
        <v>3</v>
      </c>
      <c r="E1" s="33" t="s">
        <v>4</v>
      </c>
      <c r="F1" s="33" t="s">
        <v>5</v>
      </c>
    </row>
    <row r="2" spans="1:6" ht="50.4" customHeight="1">
      <c r="A2" s="3">
        <v>1</v>
      </c>
      <c r="B2" s="3">
        <v>716663</v>
      </c>
      <c r="C2" s="3" t="s">
        <v>41</v>
      </c>
      <c r="D2" s="3">
        <v>3</v>
      </c>
      <c r="E2" s="3">
        <v>700</v>
      </c>
      <c r="F2" s="3">
        <f t="shared" ref="F2" si="0">D2*E2</f>
        <v>2100</v>
      </c>
    </row>
    <row r="3" spans="1:6">
      <c r="A3" s="61" t="s">
        <v>10</v>
      </c>
      <c r="B3" s="61"/>
      <c r="C3" s="61"/>
      <c r="D3" s="61"/>
      <c r="E3" s="61"/>
      <c r="F3" s="33">
        <f>SUM(F2)</f>
        <v>2100</v>
      </c>
    </row>
    <row r="4" spans="1:6">
      <c r="A4" s="61" t="s">
        <v>11</v>
      </c>
      <c r="B4" s="61"/>
      <c r="C4" s="61"/>
      <c r="D4" s="61"/>
      <c r="E4" s="61"/>
      <c r="F4" s="33">
        <f>F3*18%</f>
        <v>378</v>
      </c>
    </row>
    <row r="5" spans="1:6">
      <c r="A5" s="61" t="s">
        <v>12</v>
      </c>
      <c r="B5" s="61"/>
      <c r="C5" s="61"/>
      <c r="D5" s="61"/>
      <c r="E5" s="61"/>
      <c r="F5" s="33">
        <f>SUM(F3:F4)</f>
        <v>2478</v>
      </c>
    </row>
  </sheetData>
  <mergeCells count="3">
    <mergeCell ref="A3:E3"/>
    <mergeCell ref="A4:E4"/>
    <mergeCell ref="A5:E5"/>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
  <sheetViews>
    <sheetView workbookViewId="0">
      <selection activeCell="A2" sqref="A2:E5"/>
    </sheetView>
  </sheetViews>
  <sheetFormatPr defaultRowHeight="14.4"/>
  <cols>
    <col min="1" max="1" width="6.109375" customWidth="1"/>
    <col min="2" max="2" width="12.33203125" customWidth="1"/>
    <col min="3" max="3" width="38.5546875" customWidth="1"/>
    <col min="4" max="4" width="5.33203125" customWidth="1"/>
    <col min="5" max="5" width="14.77734375" customWidth="1"/>
  </cols>
  <sheetData>
    <row r="1" spans="1:6" ht="18" customHeight="1">
      <c r="A1" s="34" t="s">
        <v>0</v>
      </c>
      <c r="B1" s="34" t="s">
        <v>1</v>
      </c>
      <c r="C1" s="34" t="s">
        <v>2</v>
      </c>
      <c r="D1" s="34" t="s">
        <v>3</v>
      </c>
      <c r="E1" s="34" t="s">
        <v>4</v>
      </c>
      <c r="F1" s="34" t="s">
        <v>5</v>
      </c>
    </row>
    <row r="2" spans="1:6" ht="16.2" customHeight="1">
      <c r="A2" s="3">
        <v>1</v>
      </c>
      <c r="B2" s="3">
        <v>616026</v>
      </c>
      <c r="C2" s="3" t="s">
        <v>13</v>
      </c>
      <c r="D2" s="3">
        <v>10</v>
      </c>
      <c r="E2" s="3">
        <v>1600</v>
      </c>
      <c r="F2" s="3">
        <f t="shared" ref="F2:F5" si="0">D2*E2</f>
        <v>16000</v>
      </c>
    </row>
    <row r="3" spans="1:6" ht="19.8" customHeight="1">
      <c r="A3" s="3">
        <v>2</v>
      </c>
      <c r="B3" s="3">
        <v>630059</v>
      </c>
      <c r="C3" s="3" t="s">
        <v>8</v>
      </c>
      <c r="D3" s="3">
        <v>15</v>
      </c>
      <c r="E3" s="3">
        <v>1250</v>
      </c>
      <c r="F3" s="3">
        <f t="shared" si="0"/>
        <v>18750</v>
      </c>
    </row>
    <row r="4" spans="1:6">
      <c r="A4" s="3">
        <v>3</v>
      </c>
      <c r="B4" s="3">
        <v>632215</v>
      </c>
      <c r="C4" s="3" t="s">
        <v>32</v>
      </c>
      <c r="D4" s="3">
        <v>5</v>
      </c>
      <c r="E4" s="3">
        <v>1600</v>
      </c>
      <c r="F4" s="3">
        <f t="shared" si="0"/>
        <v>8000</v>
      </c>
    </row>
    <row r="5" spans="1:6" ht="19.2" customHeight="1">
      <c r="A5" s="3">
        <v>4</v>
      </c>
      <c r="B5" s="40">
        <v>663093</v>
      </c>
      <c r="C5" s="39" t="s">
        <v>44</v>
      </c>
      <c r="D5" s="3">
        <v>10</v>
      </c>
      <c r="E5" s="3">
        <v>2200</v>
      </c>
      <c r="F5" s="3">
        <f t="shared" si="0"/>
        <v>22000</v>
      </c>
    </row>
    <row r="6" spans="1:6">
      <c r="A6" s="61" t="s">
        <v>10</v>
      </c>
      <c r="B6" s="61"/>
      <c r="C6" s="61"/>
      <c r="D6" s="61"/>
      <c r="E6" s="61"/>
      <c r="F6" s="34">
        <f>SUM(F2:F5)</f>
        <v>64750</v>
      </c>
    </row>
    <row r="7" spans="1:6">
      <c r="A7" s="61" t="s">
        <v>11</v>
      </c>
      <c r="B7" s="61"/>
      <c r="C7" s="61"/>
      <c r="D7" s="61"/>
      <c r="E7" s="61"/>
      <c r="F7" s="34">
        <f>F6*18%</f>
        <v>11655</v>
      </c>
    </row>
    <row r="8" spans="1:6">
      <c r="A8" s="61" t="s">
        <v>12</v>
      </c>
      <c r="B8" s="61"/>
      <c r="C8" s="61"/>
      <c r="D8" s="61"/>
      <c r="E8" s="61"/>
      <c r="F8" s="34">
        <f>SUM(F6:F7)</f>
        <v>76405</v>
      </c>
    </row>
  </sheetData>
  <mergeCells count="3">
    <mergeCell ref="A6:E6"/>
    <mergeCell ref="A7:E7"/>
    <mergeCell ref="A8:E8"/>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sqref="A1:F5"/>
    </sheetView>
  </sheetViews>
  <sheetFormatPr defaultRowHeight="14.4"/>
  <cols>
    <col min="2" max="2" width="13.77734375" customWidth="1"/>
    <col min="10" max="10" width="6.33203125" customWidth="1"/>
  </cols>
  <sheetData>
    <row r="1" spans="1:6" ht="28.8">
      <c r="A1" s="34" t="s">
        <v>14</v>
      </c>
      <c r="B1" s="34" t="s">
        <v>15</v>
      </c>
      <c r="C1" s="34" t="s">
        <v>16</v>
      </c>
      <c r="D1" s="34" t="s">
        <v>17</v>
      </c>
      <c r="E1" s="34" t="s">
        <v>4</v>
      </c>
      <c r="F1" s="34" t="s">
        <v>18</v>
      </c>
    </row>
    <row r="2" spans="1:6" ht="43.2">
      <c r="A2" s="3">
        <v>1</v>
      </c>
      <c r="B2" s="3" t="s">
        <v>19</v>
      </c>
      <c r="C2" s="3" t="s">
        <v>20</v>
      </c>
      <c r="D2" s="3">
        <v>12</v>
      </c>
      <c r="E2" s="3">
        <v>702</v>
      </c>
      <c r="F2" s="3">
        <f>D2*E2</f>
        <v>8424</v>
      </c>
    </row>
    <row r="3" spans="1:6">
      <c r="A3" s="62" t="s">
        <v>21</v>
      </c>
      <c r="B3" s="63"/>
      <c r="C3" s="63"/>
      <c r="D3" s="63"/>
      <c r="E3" s="64"/>
      <c r="F3" s="34">
        <f>SUM(F2)</f>
        <v>8424</v>
      </c>
    </row>
    <row r="4" spans="1:6">
      <c r="A4" s="62" t="s">
        <v>11</v>
      </c>
      <c r="B4" s="63"/>
      <c r="C4" s="63"/>
      <c r="D4" s="63"/>
      <c r="E4" s="64"/>
      <c r="F4" s="34">
        <f>F3*18%</f>
        <v>1516.32</v>
      </c>
    </row>
    <row r="5" spans="1:6">
      <c r="A5" s="62" t="s">
        <v>22</v>
      </c>
      <c r="B5" s="63"/>
      <c r="C5" s="63"/>
      <c r="D5" s="63"/>
      <c r="E5" s="64"/>
      <c r="F5" s="34">
        <f>SUM(F3:F4)</f>
        <v>9940.32</v>
      </c>
    </row>
  </sheetData>
  <mergeCells count="3">
    <mergeCell ref="A3:E3"/>
    <mergeCell ref="A4:E4"/>
    <mergeCell ref="A5:E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sqref="A1:F5"/>
    </sheetView>
  </sheetViews>
  <sheetFormatPr defaultRowHeight="14.4"/>
  <cols>
    <col min="1" max="1" width="6.5546875" style="7" customWidth="1"/>
    <col min="2" max="2" width="18.109375" style="7" customWidth="1"/>
    <col min="3" max="3" width="12.88671875" style="7" customWidth="1"/>
    <col min="4" max="4" width="8.88671875" style="7"/>
    <col min="5" max="5" width="20.5546875" style="7" customWidth="1"/>
    <col min="6" max="16384" width="8.88671875" style="7"/>
  </cols>
  <sheetData>
    <row r="1" spans="1:6" ht="20.399999999999999" customHeight="1">
      <c r="A1" s="1" t="s">
        <v>14</v>
      </c>
      <c r="B1" s="1" t="s">
        <v>15</v>
      </c>
      <c r="C1" s="1" t="s">
        <v>16</v>
      </c>
      <c r="D1" s="1" t="s">
        <v>17</v>
      </c>
      <c r="E1" s="1" t="s">
        <v>4</v>
      </c>
      <c r="F1" s="1" t="s">
        <v>18</v>
      </c>
    </row>
    <row r="2" spans="1:6" ht="28.8">
      <c r="A2" s="3">
        <v>1</v>
      </c>
      <c r="B2" s="3" t="s">
        <v>19</v>
      </c>
      <c r="C2" s="3" t="s">
        <v>20</v>
      </c>
      <c r="D2" s="3">
        <v>15</v>
      </c>
      <c r="E2" s="3">
        <v>702</v>
      </c>
      <c r="F2" s="3">
        <f>D2*E2</f>
        <v>10530</v>
      </c>
    </row>
    <row r="3" spans="1:6">
      <c r="A3" s="62" t="s">
        <v>21</v>
      </c>
      <c r="B3" s="63"/>
      <c r="C3" s="63"/>
      <c r="D3" s="63"/>
      <c r="E3" s="64"/>
      <c r="F3" s="1">
        <f>SUM(F2)</f>
        <v>10530</v>
      </c>
    </row>
    <row r="4" spans="1:6">
      <c r="A4" s="62" t="s">
        <v>11</v>
      </c>
      <c r="B4" s="63"/>
      <c r="C4" s="63"/>
      <c r="D4" s="63"/>
      <c r="E4" s="64"/>
      <c r="F4" s="1">
        <f>F3*18%</f>
        <v>1895.3999999999999</v>
      </c>
    </row>
    <row r="5" spans="1:6">
      <c r="A5" s="62" t="s">
        <v>22</v>
      </c>
      <c r="B5" s="63"/>
      <c r="C5" s="63"/>
      <c r="D5" s="63"/>
      <c r="E5" s="64"/>
      <c r="F5" s="1">
        <f>SUM(F3:F4)</f>
        <v>12425.4</v>
      </c>
    </row>
  </sheetData>
  <mergeCells count="3">
    <mergeCell ref="A3:E3"/>
    <mergeCell ref="A4:E4"/>
    <mergeCell ref="A5:E5"/>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R3" sqref="R3"/>
    </sheetView>
  </sheetViews>
  <sheetFormatPr defaultRowHeight="14.4"/>
  <cols>
    <col min="1" max="1" width="6.6640625" customWidth="1"/>
    <col min="2" max="2" width="15.44140625" customWidth="1"/>
    <col min="3" max="3" width="27.77734375" customWidth="1"/>
  </cols>
  <sheetData>
    <row r="1" spans="1:6" ht="28.8">
      <c r="A1" s="35" t="s">
        <v>14</v>
      </c>
      <c r="B1" s="36" t="s">
        <v>42</v>
      </c>
      <c r="C1" s="36" t="s">
        <v>15</v>
      </c>
      <c r="D1" s="35" t="s">
        <v>17</v>
      </c>
      <c r="E1" s="35" t="s">
        <v>4</v>
      </c>
      <c r="F1" s="35" t="s">
        <v>10</v>
      </c>
    </row>
    <row r="2" spans="1:6" ht="95.4" customHeight="1">
      <c r="A2" s="37">
        <v>1</v>
      </c>
      <c r="B2" s="4">
        <v>506326</v>
      </c>
      <c r="C2" s="4" t="s">
        <v>43</v>
      </c>
      <c r="D2" s="38">
        <v>15</v>
      </c>
      <c r="E2" s="3">
        <v>3265</v>
      </c>
      <c r="F2" s="3">
        <f>D2*E2</f>
        <v>48975</v>
      </c>
    </row>
    <row r="3" spans="1:6">
      <c r="A3" s="61" t="s">
        <v>10</v>
      </c>
      <c r="B3" s="71"/>
      <c r="C3" s="71"/>
      <c r="D3" s="61"/>
      <c r="E3" s="61"/>
      <c r="F3" s="35">
        <f>SUM(F2)</f>
        <v>48975</v>
      </c>
    </row>
    <row r="4" spans="1:6">
      <c r="A4" s="61" t="s">
        <v>11</v>
      </c>
      <c r="B4" s="61"/>
      <c r="C4" s="61"/>
      <c r="D4" s="61"/>
      <c r="E4" s="61"/>
      <c r="F4" s="35">
        <f>F3*18%</f>
        <v>8815.5</v>
      </c>
    </row>
    <row r="5" spans="1:6">
      <c r="A5" s="61" t="s">
        <v>12</v>
      </c>
      <c r="B5" s="61"/>
      <c r="C5" s="61"/>
      <c r="D5" s="61"/>
      <c r="E5" s="61"/>
      <c r="F5" s="35">
        <f>SUM(F3:F4)</f>
        <v>57790.5</v>
      </c>
    </row>
  </sheetData>
  <mergeCells count="3">
    <mergeCell ref="A3:E3"/>
    <mergeCell ref="A4:E4"/>
    <mergeCell ref="A5:E5"/>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A2" sqref="A2:E2"/>
    </sheetView>
  </sheetViews>
  <sheetFormatPr defaultRowHeight="14.4"/>
  <cols>
    <col min="1" max="1" width="8.33203125" customWidth="1"/>
    <col min="2" max="2" width="20.6640625" customWidth="1"/>
    <col min="5" max="5" width="17.33203125" customWidth="1"/>
  </cols>
  <sheetData>
    <row r="1" spans="1:6" ht="19.8" customHeight="1">
      <c r="A1" s="41" t="s">
        <v>14</v>
      </c>
      <c r="B1" s="41" t="s">
        <v>15</v>
      </c>
      <c r="C1" s="41" t="s">
        <v>16</v>
      </c>
      <c r="D1" s="41" t="s">
        <v>17</v>
      </c>
      <c r="E1" s="41" t="s">
        <v>4</v>
      </c>
      <c r="F1" s="41" t="s">
        <v>10</v>
      </c>
    </row>
    <row r="2" spans="1:6">
      <c r="A2" s="3">
        <v>1</v>
      </c>
      <c r="B2" s="3" t="s">
        <v>45</v>
      </c>
      <c r="C2" s="3" t="s">
        <v>34</v>
      </c>
      <c r="D2" s="3">
        <v>200</v>
      </c>
      <c r="E2" s="3">
        <v>445</v>
      </c>
      <c r="F2" s="3">
        <f>D2*E2</f>
        <v>89000</v>
      </c>
    </row>
    <row r="3" spans="1:6">
      <c r="A3" s="61" t="s">
        <v>10</v>
      </c>
      <c r="B3" s="61"/>
      <c r="C3" s="61"/>
      <c r="D3" s="61"/>
      <c r="E3" s="61"/>
      <c r="F3" s="41">
        <f>SUM(F2)</f>
        <v>89000</v>
      </c>
    </row>
    <row r="4" spans="1:6" ht="14.4" customHeight="1">
      <c r="A4" s="61" t="s">
        <v>11</v>
      </c>
      <c r="B4" s="61"/>
      <c r="C4" s="61"/>
      <c r="D4" s="61"/>
      <c r="E4" s="61"/>
      <c r="F4" s="41">
        <f>F3*18%</f>
        <v>16020</v>
      </c>
    </row>
    <row r="5" spans="1:6">
      <c r="A5" s="61" t="s">
        <v>12</v>
      </c>
      <c r="B5" s="61"/>
      <c r="C5" s="61"/>
      <c r="D5" s="61"/>
      <c r="E5" s="61"/>
      <c r="F5" s="41">
        <f>SUM(F3:F4)</f>
        <v>105020</v>
      </c>
    </row>
  </sheetData>
  <mergeCells count="3">
    <mergeCell ref="A3:E3"/>
    <mergeCell ref="A4:E4"/>
    <mergeCell ref="A5:E5"/>
  </mergeCell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6"/>
  <sheetViews>
    <sheetView workbookViewId="0">
      <selection activeCell="E17" sqref="E17"/>
    </sheetView>
  </sheetViews>
  <sheetFormatPr defaultRowHeight="14.4"/>
  <cols>
    <col min="1" max="1" width="7.6640625" customWidth="1"/>
    <col min="2" max="2" width="27.21875" customWidth="1"/>
    <col min="3" max="3" width="4.5546875" customWidth="1"/>
    <col min="4" max="4" width="13.88671875" customWidth="1"/>
    <col min="5" max="5" width="7.33203125" customWidth="1"/>
  </cols>
  <sheetData>
    <row r="1" spans="1:5" ht="21.6" customHeight="1">
      <c r="A1" s="42" t="s">
        <v>14</v>
      </c>
      <c r="B1" s="42" t="s">
        <v>15</v>
      </c>
      <c r="C1" s="42" t="s">
        <v>26</v>
      </c>
      <c r="D1" s="42" t="s">
        <v>4</v>
      </c>
      <c r="E1" s="42" t="s">
        <v>10</v>
      </c>
    </row>
    <row r="2" spans="1:5" ht="21.6" customHeight="1">
      <c r="A2" s="3">
        <v>1</v>
      </c>
      <c r="B2" s="3" t="s">
        <v>46</v>
      </c>
      <c r="C2" s="3">
        <v>5</v>
      </c>
      <c r="D2" s="3">
        <v>4800</v>
      </c>
      <c r="E2" s="3">
        <f>C2*D2</f>
        <v>24000</v>
      </c>
    </row>
    <row r="3" spans="1:5">
      <c r="A3" s="61" t="s">
        <v>10</v>
      </c>
      <c r="B3" s="61"/>
      <c r="C3" s="61"/>
      <c r="D3" s="61"/>
      <c r="E3" s="42">
        <f>SUM(E2)</f>
        <v>24000</v>
      </c>
    </row>
    <row r="4" spans="1:5">
      <c r="A4" s="61" t="s">
        <v>47</v>
      </c>
      <c r="B4" s="61"/>
      <c r="C4" s="61"/>
      <c r="D4" s="61"/>
      <c r="E4" s="42">
        <f>E3*9%</f>
        <v>2160</v>
      </c>
    </row>
    <row r="5" spans="1:5">
      <c r="A5" s="61" t="s">
        <v>47</v>
      </c>
      <c r="B5" s="61"/>
      <c r="C5" s="61"/>
      <c r="D5" s="61"/>
      <c r="E5" s="42">
        <f>E3*9%</f>
        <v>2160</v>
      </c>
    </row>
    <row r="6" spans="1:5" ht="18.600000000000001" customHeight="1">
      <c r="A6" s="61" t="s">
        <v>12</v>
      </c>
      <c r="B6" s="61"/>
      <c r="C6" s="61"/>
      <c r="D6" s="61"/>
      <c r="E6" s="42">
        <f>SUM(E3:E5)</f>
        <v>28320</v>
      </c>
    </row>
    <row r="11" spans="1:5" ht="28.8">
      <c r="A11" s="52" t="s">
        <v>14</v>
      </c>
      <c r="B11" s="52" t="s">
        <v>15</v>
      </c>
      <c r="C11" s="52" t="s">
        <v>26</v>
      </c>
      <c r="D11" s="52" t="s">
        <v>4</v>
      </c>
      <c r="E11" s="52" t="s">
        <v>10</v>
      </c>
    </row>
    <row r="12" spans="1:5" ht="28.8">
      <c r="A12" s="3">
        <v>1</v>
      </c>
      <c r="B12" s="3" t="s">
        <v>46</v>
      </c>
      <c r="C12" s="3">
        <v>1</v>
      </c>
      <c r="D12" s="3">
        <v>4700</v>
      </c>
      <c r="E12" s="3">
        <f>C12*D12</f>
        <v>4700</v>
      </c>
    </row>
    <row r="13" spans="1:5">
      <c r="A13" s="61" t="s">
        <v>10</v>
      </c>
      <c r="B13" s="61"/>
      <c r="C13" s="61"/>
      <c r="D13" s="61"/>
      <c r="E13" s="52">
        <f>SUM(E12)</f>
        <v>4700</v>
      </c>
    </row>
    <row r="14" spans="1:5">
      <c r="A14" s="61" t="s">
        <v>47</v>
      </c>
      <c r="B14" s="61"/>
      <c r="C14" s="61"/>
      <c r="D14" s="61"/>
      <c r="E14" s="52">
        <f>E13*9%</f>
        <v>423</v>
      </c>
    </row>
    <row r="15" spans="1:5">
      <c r="A15" s="61" t="s">
        <v>47</v>
      </c>
      <c r="B15" s="61"/>
      <c r="C15" s="61"/>
      <c r="D15" s="61"/>
      <c r="E15" s="52">
        <f>E13*9%</f>
        <v>423</v>
      </c>
    </row>
    <row r="16" spans="1:5">
      <c r="A16" s="61" t="s">
        <v>12</v>
      </c>
      <c r="B16" s="61"/>
      <c r="C16" s="61"/>
      <c r="D16" s="61"/>
      <c r="E16" s="52">
        <f>SUM(E13:E15)</f>
        <v>5546</v>
      </c>
    </row>
  </sheetData>
  <mergeCells count="8">
    <mergeCell ref="A14:D14"/>
    <mergeCell ref="A15:D15"/>
    <mergeCell ref="A16:D16"/>
    <mergeCell ref="A3:D3"/>
    <mergeCell ref="A4:D4"/>
    <mergeCell ref="A5:D5"/>
    <mergeCell ref="A6:D6"/>
    <mergeCell ref="A13:D13"/>
  </mergeCells>
  <pageMargins left="0.7" right="0.7" top="0.75" bottom="0.75" header="0.3" footer="0.3"/>
  <pageSetup orientation="portrait" horizontalDpi="0" verticalDpi="0"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workbookViewId="0">
      <selection activeCell="C19" sqref="C19"/>
    </sheetView>
  </sheetViews>
  <sheetFormatPr defaultRowHeight="14.4"/>
  <cols>
    <col min="1" max="1" width="7.109375" customWidth="1"/>
    <col min="2" max="2" width="25.109375" customWidth="1"/>
    <col min="4" max="4" width="15.44140625" customWidth="1"/>
  </cols>
  <sheetData>
    <row r="1" spans="1:5" ht="29.4" customHeight="1">
      <c r="A1" s="43" t="s">
        <v>14</v>
      </c>
      <c r="B1" s="43" t="s">
        <v>15</v>
      </c>
      <c r="C1" s="43" t="s">
        <v>26</v>
      </c>
      <c r="D1" s="43" t="s">
        <v>4</v>
      </c>
      <c r="E1" s="43" t="s">
        <v>10</v>
      </c>
    </row>
    <row r="2" spans="1:5" ht="28.8">
      <c r="A2" s="3">
        <v>1</v>
      </c>
      <c r="B2" s="3" t="s">
        <v>48</v>
      </c>
      <c r="C2" s="3">
        <v>10</v>
      </c>
      <c r="D2" s="3">
        <v>7900</v>
      </c>
      <c r="E2" s="3">
        <f>C2*D2</f>
        <v>79000</v>
      </c>
    </row>
    <row r="3" spans="1:5">
      <c r="A3" s="61" t="s">
        <v>10</v>
      </c>
      <c r="B3" s="61"/>
      <c r="C3" s="61"/>
      <c r="D3" s="61"/>
      <c r="E3" s="43">
        <f>SUM(E2)</f>
        <v>79000</v>
      </c>
    </row>
    <row r="4" spans="1:5">
      <c r="A4" s="61" t="s">
        <v>47</v>
      </c>
      <c r="B4" s="61"/>
      <c r="C4" s="61"/>
      <c r="D4" s="61"/>
      <c r="E4" s="43">
        <f>E3*9%</f>
        <v>7110</v>
      </c>
    </row>
    <row r="5" spans="1:5">
      <c r="A5" s="61" t="s">
        <v>47</v>
      </c>
      <c r="B5" s="61"/>
      <c r="C5" s="61"/>
      <c r="D5" s="61"/>
      <c r="E5" s="43">
        <f>E3*9%</f>
        <v>7110</v>
      </c>
    </row>
    <row r="6" spans="1:5">
      <c r="A6" s="61" t="s">
        <v>12</v>
      </c>
      <c r="B6" s="61"/>
      <c r="C6" s="61"/>
      <c r="D6" s="61"/>
      <c r="E6" s="43">
        <f>SUM(E3:E5)</f>
        <v>93220</v>
      </c>
    </row>
  </sheetData>
  <mergeCells count="4">
    <mergeCell ref="A3:D3"/>
    <mergeCell ref="A4:D4"/>
    <mergeCell ref="A5:D5"/>
    <mergeCell ref="A6:D6"/>
  </mergeCell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
  <sheetViews>
    <sheetView workbookViewId="0">
      <selection sqref="A1:F9"/>
    </sheetView>
  </sheetViews>
  <sheetFormatPr defaultRowHeight="14.4"/>
  <cols>
    <col min="1" max="2" width="8.88671875" style="7"/>
    <col min="3" max="3" width="43.109375" style="7" customWidth="1"/>
    <col min="4" max="5" width="8.88671875" style="7"/>
    <col min="6" max="6" width="9.6640625" style="7" customWidth="1"/>
    <col min="7" max="16384" width="8.88671875" style="7"/>
  </cols>
  <sheetData>
    <row r="1" spans="1:6" ht="28.8">
      <c r="A1" s="44" t="s">
        <v>0</v>
      </c>
      <c r="B1" s="44" t="s">
        <v>1</v>
      </c>
      <c r="C1" s="44" t="s">
        <v>2</v>
      </c>
      <c r="D1" s="44" t="s">
        <v>3</v>
      </c>
      <c r="E1" s="44" t="s">
        <v>4</v>
      </c>
      <c r="F1" s="44" t="s">
        <v>5</v>
      </c>
    </row>
    <row r="2" spans="1:6">
      <c r="A2" s="3">
        <v>1</v>
      </c>
      <c r="B2" s="3">
        <v>716663</v>
      </c>
      <c r="C2" s="3" t="s">
        <v>41</v>
      </c>
      <c r="D2" s="3">
        <v>3</v>
      </c>
      <c r="E2" s="3">
        <v>750</v>
      </c>
      <c r="F2" s="3">
        <f t="shared" ref="F2:F6" si="0">D2*E2</f>
        <v>2250</v>
      </c>
    </row>
    <row r="3" spans="1:6">
      <c r="A3" s="3">
        <v>2</v>
      </c>
      <c r="B3" s="3">
        <v>616026</v>
      </c>
      <c r="C3" s="3" t="s">
        <v>13</v>
      </c>
      <c r="D3" s="3">
        <v>10</v>
      </c>
      <c r="E3" s="3">
        <v>2245</v>
      </c>
      <c r="F3" s="3">
        <f t="shared" si="0"/>
        <v>22450</v>
      </c>
    </row>
    <row r="4" spans="1:6">
      <c r="A4" s="3">
        <v>3</v>
      </c>
      <c r="B4" s="3">
        <v>630059</v>
      </c>
      <c r="C4" s="3" t="s">
        <v>8</v>
      </c>
      <c r="D4" s="3">
        <v>15</v>
      </c>
      <c r="E4" s="3">
        <v>1725</v>
      </c>
      <c r="F4" s="3">
        <f t="shared" si="0"/>
        <v>25875</v>
      </c>
    </row>
    <row r="5" spans="1:6">
      <c r="A5" s="3">
        <v>4</v>
      </c>
      <c r="B5" s="3">
        <v>632215</v>
      </c>
      <c r="C5" s="3" t="s">
        <v>32</v>
      </c>
      <c r="D5" s="3">
        <v>5</v>
      </c>
      <c r="E5" s="3">
        <v>2270</v>
      </c>
      <c r="F5" s="3">
        <f t="shared" si="0"/>
        <v>11350</v>
      </c>
    </row>
    <row r="6" spans="1:6">
      <c r="A6" s="3">
        <v>5</v>
      </c>
      <c r="B6" s="39">
        <v>663093</v>
      </c>
      <c r="C6" s="39" t="s">
        <v>44</v>
      </c>
      <c r="D6" s="3">
        <v>10</v>
      </c>
      <c r="E6" s="3">
        <v>2800</v>
      </c>
      <c r="F6" s="3">
        <f t="shared" si="0"/>
        <v>28000</v>
      </c>
    </row>
    <row r="7" spans="1:6">
      <c r="A7" s="61" t="s">
        <v>10</v>
      </c>
      <c r="B7" s="61"/>
      <c r="C7" s="61"/>
      <c r="D7" s="61"/>
      <c r="E7" s="61"/>
      <c r="F7" s="44">
        <f>SUM(F2:F6)</f>
        <v>89925</v>
      </c>
    </row>
    <row r="8" spans="1:6">
      <c r="A8" s="61" t="s">
        <v>11</v>
      </c>
      <c r="B8" s="61"/>
      <c r="C8" s="61"/>
      <c r="D8" s="61"/>
      <c r="E8" s="61"/>
      <c r="F8" s="44">
        <f>F7*18%</f>
        <v>16186.5</v>
      </c>
    </row>
    <row r="9" spans="1:6">
      <c r="A9" s="61" t="s">
        <v>12</v>
      </c>
      <c r="B9" s="61"/>
      <c r="C9" s="61"/>
      <c r="D9" s="61"/>
      <c r="E9" s="61"/>
      <c r="F9" s="44">
        <f>SUM(F7:F8)</f>
        <v>106111.5</v>
      </c>
    </row>
  </sheetData>
  <mergeCells count="3">
    <mergeCell ref="A7:E7"/>
    <mergeCell ref="A8:E8"/>
    <mergeCell ref="A9:E9"/>
  </mergeCell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sqref="A1:E5"/>
    </sheetView>
  </sheetViews>
  <sheetFormatPr defaultRowHeight="14.4"/>
  <cols>
    <col min="1" max="1" width="6.6640625" customWidth="1"/>
    <col min="2" max="2" width="19" customWidth="1"/>
    <col min="3" max="3" width="8.33203125" customWidth="1"/>
    <col min="4" max="4" width="14.109375" customWidth="1"/>
  </cols>
  <sheetData>
    <row r="1" spans="1:5" ht="20.399999999999999" customHeight="1">
      <c r="A1" s="32" t="s">
        <v>14</v>
      </c>
      <c r="B1" s="32" t="s">
        <v>15</v>
      </c>
      <c r="C1" s="32" t="s">
        <v>17</v>
      </c>
      <c r="D1" s="32" t="s">
        <v>4</v>
      </c>
      <c r="E1" s="32" t="s">
        <v>10</v>
      </c>
    </row>
    <row r="2" spans="1:5">
      <c r="A2" s="3">
        <v>1</v>
      </c>
      <c r="B2" s="3" t="s">
        <v>39</v>
      </c>
      <c r="C2" s="3">
        <v>47</v>
      </c>
      <c r="D2" s="3">
        <v>2200</v>
      </c>
      <c r="E2" s="3">
        <f>D2*C2</f>
        <v>103400</v>
      </c>
    </row>
    <row r="3" spans="1:5">
      <c r="A3" s="62" t="s">
        <v>10</v>
      </c>
      <c r="B3" s="63"/>
      <c r="C3" s="63"/>
      <c r="D3" s="64"/>
      <c r="E3" s="32">
        <f>SUM(E2)</f>
        <v>103400</v>
      </c>
    </row>
    <row r="4" spans="1:5">
      <c r="A4" s="62" t="s">
        <v>11</v>
      </c>
      <c r="B4" s="63"/>
      <c r="C4" s="63"/>
      <c r="D4" s="64"/>
      <c r="E4" s="32">
        <f>E3*18%</f>
        <v>18612</v>
      </c>
    </row>
    <row r="5" spans="1:5">
      <c r="A5" s="62" t="s">
        <v>12</v>
      </c>
      <c r="B5" s="63"/>
      <c r="C5" s="63"/>
      <c r="D5" s="64"/>
      <c r="E5" s="32">
        <f>SUM(E3:E4)</f>
        <v>122012</v>
      </c>
    </row>
  </sheetData>
  <mergeCells count="3">
    <mergeCell ref="A3:D3"/>
    <mergeCell ref="A4:D4"/>
    <mergeCell ref="A5:D5"/>
  </mergeCell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
  <sheetViews>
    <sheetView workbookViewId="0">
      <selection activeCell="B4" sqref="B4:E4"/>
    </sheetView>
  </sheetViews>
  <sheetFormatPr defaultRowHeight="14.4"/>
  <cols>
    <col min="1" max="1" width="8.88671875" style="7"/>
    <col min="2" max="2" width="14.6640625" style="7" customWidth="1"/>
    <col min="3" max="3" width="35.5546875" style="7" customWidth="1"/>
    <col min="4" max="4" width="8.88671875" style="7"/>
    <col min="5" max="5" width="14.5546875" style="7" customWidth="1"/>
    <col min="6" max="16384" width="8.88671875" style="7"/>
  </cols>
  <sheetData>
    <row r="1" spans="1:6" ht="28.8" customHeight="1">
      <c r="A1" s="45" t="s">
        <v>0</v>
      </c>
      <c r="B1" s="45" t="s">
        <v>1</v>
      </c>
      <c r="C1" s="45" t="s">
        <v>2</v>
      </c>
      <c r="D1" s="45" t="s">
        <v>3</v>
      </c>
      <c r="E1" s="45" t="s">
        <v>4</v>
      </c>
      <c r="F1" s="45" t="s">
        <v>5</v>
      </c>
    </row>
    <row r="2" spans="1:6">
      <c r="A2" s="3">
        <v>1</v>
      </c>
      <c r="B2" s="48">
        <v>646872</v>
      </c>
      <c r="C2" s="49" t="s">
        <v>49</v>
      </c>
      <c r="D2" s="3">
        <v>10</v>
      </c>
      <c r="E2" s="3">
        <v>1225</v>
      </c>
      <c r="F2" s="3">
        <f t="shared" ref="F2:F5" si="0">D2*E2</f>
        <v>12250</v>
      </c>
    </row>
    <row r="3" spans="1:6" ht="15.6" customHeight="1">
      <c r="A3" s="3">
        <v>2</v>
      </c>
      <c r="B3" s="3">
        <v>630059</v>
      </c>
      <c r="C3" s="3" t="s">
        <v>8</v>
      </c>
      <c r="D3" s="3">
        <v>54</v>
      </c>
      <c r="E3" s="3">
        <v>1725</v>
      </c>
      <c r="F3" s="3">
        <f t="shared" si="0"/>
        <v>93150</v>
      </c>
    </row>
    <row r="4" spans="1:6" ht="16.2" customHeight="1">
      <c r="A4" s="3">
        <v>3</v>
      </c>
      <c r="B4" s="3">
        <v>615698</v>
      </c>
      <c r="C4" s="49" t="s">
        <v>7</v>
      </c>
      <c r="D4" s="3">
        <v>10</v>
      </c>
      <c r="E4" s="3">
        <v>1880</v>
      </c>
      <c r="F4" s="3">
        <f t="shared" si="0"/>
        <v>18800</v>
      </c>
    </row>
    <row r="5" spans="1:6" ht="19.2" customHeight="1">
      <c r="A5" s="3">
        <v>4</v>
      </c>
      <c r="B5" s="3">
        <v>616039</v>
      </c>
      <c r="C5" s="3" t="s">
        <v>9</v>
      </c>
      <c r="D5" s="3">
        <v>30</v>
      </c>
      <c r="E5" s="3">
        <v>3100</v>
      </c>
      <c r="F5" s="3">
        <f t="shared" si="0"/>
        <v>93000</v>
      </c>
    </row>
    <row r="6" spans="1:6">
      <c r="A6" s="61" t="s">
        <v>10</v>
      </c>
      <c r="B6" s="61"/>
      <c r="C6" s="61"/>
      <c r="D6" s="61"/>
      <c r="E6" s="61"/>
      <c r="F6" s="45">
        <f>SUM(F2:F5)</f>
        <v>217200</v>
      </c>
    </row>
    <row r="7" spans="1:6">
      <c r="A7" s="61" t="s">
        <v>11</v>
      </c>
      <c r="B7" s="61"/>
      <c r="C7" s="61"/>
      <c r="D7" s="61"/>
      <c r="E7" s="61"/>
      <c r="F7" s="45">
        <f>F6*18%</f>
        <v>39096</v>
      </c>
    </row>
    <row r="8" spans="1:6">
      <c r="A8" s="61" t="s">
        <v>12</v>
      </c>
      <c r="B8" s="61"/>
      <c r="C8" s="61"/>
      <c r="D8" s="61"/>
      <c r="E8" s="61"/>
      <c r="F8" s="45">
        <f>SUM(F6:F7)</f>
        <v>256296</v>
      </c>
    </row>
  </sheetData>
  <mergeCells count="3">
    <mergeCell ref="A6:E6"/>
    <mergeCell ref="A7:E7"/>
    <mergeCell ref="A8:E8"/>
  </mergeCell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sqref="A1:E5"/>
    </sheetView>
  </sheetViews>
  <sheetFormatPr defaultRowHeight="14.4"/>
  <cols>
    <col min="2" max="2" width="23.77734375" customWidth="1"/>
    <col min="4" max="4" width="15.6640625" customWidth="1"/>
  </cols>
  <sheetData>
    <row r="1" spans="1:5" ht="27.6" customHeight="1">
      <c r="A1" s="46" t="s">
        <v>14</v>
      </c>
      <c r="B1" s="46" t="s">
        <v>15</v>
      </c>
      <c r="C1" s="46" t="s">
        <v>17</v>
      </c>
      <c r="D1" s="46" t="s">
        <v>4</v>
      </c>
      <c r="E1" s="46" t="s">
        <v>10</v>
      </c>
    </row>
    <row r="2" spans="1:5">
      <c r="A2" s="3">
        <v>1</v>
      </c>
      <c r="B2" s="3" t="s">
        <v>39</v>
      </c>
      <c r="C2" s="3">
        <v>17</v>
      </c>
      <c r="D2" s="3">
        <v>2200</v>
      </c>
      <c r="E2" s="3">
        <f>D2*C2</f>
        <v>37400</v>
      </c>
    </row>
    <row r="3" spans="1:5">
      <c r="A3" s="62" t="s">
        <v>10</v>
      </c>
      <c r="B3" s="63"/>
      <c r="C3" s="63"/>
      <c r="D3" s="64"/>
      <c r="E3" s="46">
        <f>SUM(E2)</f>
        <v>37400</v>
      </c>
    </row>
    <row r="4" spans="1:5">
      <c r="A4" s="62" t="s">
        <v>11</v>
      </c>
      <c r="B4" s="63"/>
      <c r="C4" s="63"/>
      <c r="D4" s="64"/>
      <c r="E4" s="46">
        <f>E3*18%</f>
        <v>6732</v>
      </c>
    </row>
    <row r="5" spans="1:5">
      <c r="A5" s="62" t="s">
        <v>12</v>
      </c>
      <c r="B5" s="63"/>
      <c r="C5" s="63"/>
      <c r="D5" s="64"/>
      <c r="E5" s="46">
        <f>SUM(E3:E4)</f>
        <v>44132</v>
      </c>
    </row>
  </sheetData>
  <mergeCells count="3">
    <mergeCell ref="A3:D3"/>
    <mergeCell ref="A4:D4"/>
    <mergeCell ref="A5:D5"/>
  </mergeCell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sqref="A1:F5"/>
    </sheetView>
  </sheetViews>
  <sheetFormatPr defaultRowHeight="14.4"/>
  <cols>
    <col min="2" max="2" width="16.33203125" customWidth="1"/>
    <col min="5" max="5" width="17.5546875" customWidth="1"/>
  </cols>
  <sheetData>
    <row r="1" spans="1:6" ht="29.4" customHeight="1">
      <c r="A1" s="47" t="s">
        <v>14</v>
      </c>
      <c r="B1" s="47" t="s">
        <v>15</v>
      </c>
      <c r="C1" s="47" t="s">
        <v>16</v>
      </c>
      <c r="D1" s="47" t="s">
        <v>17</v>
      </c>
      <c r="E1" s="47" t="s">
        <v>4</v>
      </c>
      <c r="F1" s="47" t="s">
        <v>10</v>
      </c>
    </row>
    <row r="2" spans="1:6" ht="36" customHeight="1">
      <c r="A2" s="3">
        <v>1</v>
      </c>
      <c r="B2" s="3" t="s">
        <v>33</v>
      </c>
      <c r="C2" s="3" t="s">
        <v>34</v>
      </c>
      <c r="D2" s="3">
        <v>50</v>
      </c>
      <c r="E2" s="3">
        <v>1100</v>
      </c>
      <c r="F2" s="3">
        <f>D2*E2</f>
        <v>55000</v>
      </c>
    </row>
    <row r="3" spans="1:6">
      <c r="A3" s="62" t="s">
        <v>10</v>
      </c>
      <c r="B3" s="63"/>
      <c r="C3" s="63"/>
      <c r="D3" s="63"/>
      <c r="E3" s="64"/>
      <c r="F3" s="47">
        <f>SUM(F2)</f>
        <v>55000</v>
      </c>
    </row>
    <row r="4" spans="1:6">
      <c r="A4" s="62" t="s">
        <v>11</v>
      </c>
      <c r="B4" s="63"/>
      <c r="C4" s="63"/>
      <c r="D4" s="63"/>
      <c r="E4" s="64"/>
      <c r="F4" s="47">
        <f>F3*18%</f>
        <v>9900</v>
      </c>
    </row>
    <row r="5" spans="1:6">
      <c r="A5" s="62" t="s">
        <v>12</v>
      </c>
      <c r="B5" s="63"/>
      <c r="C5" s="63"/>
      <c r="D5" s="63"/>
      <c r="E5" s="64"/>
      <c r="F5" s="47">
        <f>SUM(F3:F4)</f>
        <v>64900</v>
      </c>
    </row>
  </sheetData>
  <mergeCells count="3">
    <mergeCell ref="A3:E3"/>
    <mergeCell ref="A4:E4"/>
    <mergeCell ref="A5:E5"/>
  </mergeCell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J14" sqref="J14"/>
    </sheetView>
  </sheetViews>
  <sheetFormatPr defaultRowHeight="14.4"/>
  <cols>
    <col min="2" max="2" width="14.44140625" customWidth="1"/>
    <col min="3" max="3" width="16.109375" customWidth="1"/>
    <col min="6" max="6" width="8.109375" customWidth="1"/>
  </cols>
  <sheetData>
    <row r="1" spans="1:6" ht="24.6" customHeight="1">
      <c r="A1" s="50" t="s">
        <v>14</v>
      </c>
      <c r="B1" s="50" t="s">
        <v>15</v>
      </c>
      <c r="C1" s="50" t="s">
        <v>16</v>
      </c>
      <c r="D1" s="50" t="s">
        <v>17</v>
      </c>
      <c r="E1" s="50" t="s">
        <v>4</v>
      </c>
      <c r="F1" s="50" t="s">
        <v>18</v>
      </c>
    </row>
    <row r="2" spans="1:6" ht="38.4" customHeight="1">
      <c r="A2" s="3">
        <v>1</v>
      </c>
      <c r="B2" s="3" t="s">
        <v>19</v>
      </c>
      <c r="C2" s="3" t="s">
        <v>20</v>
      </c>
      <c r="D2" s="3">
        <v>14</v>
      </c>
      <c r="E2" s="3">
        <v>702</v>
      </c>
      <c r="F2" s="3">
        <f>D2*E2</f>
        <v>9828</v>
      </c>
    </row>
    <row r="3" spans="1:6">
      <c r="A3" s="62" t="s">
        <v>21</v>
      </c>
      <c r="B3" s="63"/>
      <c r="C3" s="63"/>
      <c r="D3" s="63"/>
      <c r="E3" s="64"/>
      <c r="F3" s="50">
        <f>SUM(F2)</f>
        <v>9828</v>
      </c>
    </row>
    <row r="4" spans="1:6">
      <c r="A4" s="62" t="s">
        <v>11</v>
      </c>
      <c r="B4" s="63"/>
      <c r="C4" s="63"/>
      <c r="D4" s="63"/>
      <c r="E4" s="64"/>
      <c r="F4" s="50">
        <f>F3*18%</f>
        <v>1769.04</v>
      </c>
    </row>
    <row r="5" spans="1:6">
      <c r="A5" s="62" t="s">
        <v>22</v>
      </c>
      <c r="B5" s="63"/>
      <c r="C5" s="63"/>
      <c r="D5" s="63"/>
      <c r="E5" s="64"/>
      <c r="F5" s="50">
        <f>SUM(F3:F4)</f>
        <v>11597.04</v>
      </c>
    </row>
  </sheetData>
  <mergeCells count="3">
    <mergeCell ref="A3:E3"/>
    <mergeCell ref="A4:E4"/>
    <mergeCell ref="A5:E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workbookViewId="0">
      <selection sqref="A1:E5"/>
    </sheetView>
  </sheetViews>
  <sheetFormatPr defaultRowHeight="14.4"/>
  <cols>
    <col min="2" max="2" width="26.33203125" customWidth="1"/>
    <col min="3" max="3" width="9.109375" customWidth="1"/>
    <col min="4" max="4" width="16.6640625" customWidth="1"/>
    <col min="5" max="5" width="6.109375" customWidth="1"/>
  </cols>
  <sheetData>
    <row r="1" spans="1:5" ht="16.2" customHeight="1">
      <c r="A1" s="6" t="s">
        <v>14</v>
      </c>
      <c r="B1" s="6" t="s">
        <v>15</v>
      </c>
      <c r="C1" s="6" t="s">
        <v>17</v>
      </c>
      <c r="D1" s="6" t="s">
        <v>4</v>
      </c>
      <c r="E1" s="6" t="s">
        <v>10</v>
      </c>
    </row>
    <row r="2" spans="1:5">
      <c r="A2" s="3">
        <v>1</v>
      </c>
      <c r="B2" s="3" t="s">
        <v>23</v>
      </c>
      <c r="C2" s="3">
        <v>30.5</v>
      </c>
      <c r="D2" s="3">
        <v>66</v>
      </c>
      <c r="E2" s="3">
        <f>30.5*66</f>
        <v>2013</v>
      </c>
    </row>
    <row r="3" spans="1:5">
      <c r="A3" s="62" t="s">
        <v>10</v>
      </c>
      <c r="B3" s="63"/>
      <c r="C3" s="63"/>
      <c r="D3" s="64"/>
      <c r="E3" s="6">
        <f>SUM(E2)</f>
        <v>2013</v>
      </c>
    </row>
    <row r="4" spans="1:5">
      <c r="A4" s="62" t="s">
        <v>24</v>
      </c>
      <c r="B4" s="63"/>
      <c r="C4" s="63"/>
      <c r="D4" s="64"/>
      <c r="E4" s="6">
        <f>E3*12%</f>
        <v>241.56</v>
      </c>
    </row>
    <row r="5" spans="1:5" ht="15.6" customHeight="1">
      <c r="A5" s="62" t="s">
        <v>12</v>
      </c>
      <c r="B5" s="63"/>
      <c r="C5" s="63"/>
      <c r="D5" s="64"/>
      <c r="E5" s="6">
        <f>SUM(E3:E4)</f>
        <v>2254.56</v>
      </c>
    </row>
    <row r="6" spans="1:5">
      <c r="A6" s="8"/>
      <c r="B6" s="8"/>
      <c r="C6" s="8"/>
      <c r="D6" s="8"/>
      <c r="E6" s="8"/>
    </row>
  </sheetData>
  <mergeCells count="3">
    <mergeCell ref="A3:D3"/>
    <mergeCell ref="A4:D4"/>
    <mergeCell ref="A5:D5"/>
  </mergeCells>
  <pageMargins left="0.7" right="0.7" top="0.75" bottom="0.75" header="0.3" footer="0.3"/>
  <pageSetup orientation="portrait" horizontalDpi="0" verticalDpi="0"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
  <sheetViews>
    <sheetView workbookViewId="0">
      <selection sqref="A1:F11"/>
    </sheetView>
  </sheetViews>
  <sheetFormatPr defaultRowHeight="14.4"/>
  <cols>
    <col min="1" max="1" width="8.88671875" style="7" customWidth="1"/>
    <col min="2" max="2" width="16" style="7" customWidth="1"/>
    <col min="3" max="3" width="32.6640625" style="7" customWidth="1"/>
    <col min="4" max="4" width="8.88671875" style="7"/>
    <col min="5" max="5" width="17.44140625" style="7" customWidth="1"/>
    <col min="6" max="16384" width="8.88671875" style="7"/>
  </cols>
  <sheetData>
    <row r="1" spans="1:6" ht="15" customHeight="1">
      <c r="A1" s="50" t="s">
        <v>0</v>
      </c>
      <c r="B1" s="50" t="s">
        <v>1</v>
      </c>
      <c r="C1" s="50" t="s">
        <v>2</v>
      </c>
      <c r="D1" s="50" t="s">
        <v>3</v>
      </c>
      <c r="E1" s="50" t="s">
        <v>4</v>
      </c>
      <c r="F1" s="50" t="s">
        <v>5</v>
      </c>
    </row>
    <row r="2" spans="1:6" ht="28.8">
      <c r="A2" s="3">
        <v>1</v>
      </c>
      <c r="B2" s="48">
        <v>646872</v>
      </c>
      <c r="C2" s="49" t="s">
        <v>49</v>
      </c>
      <c r="D2" s="3">
        <v>10</v>
      </c>
      <c r="E2" s="3">
        <v>1225</v>
      </c>
      <c r="F2" s="3">
        <f t="shared" ref="F2:F8" si="0">D2*E2</f>
        <v>12250</v>
      </c>
    </row>
    <row r="3" spans="1:6" ht="28.8">
      <c r="A3" s="3">
        <v>2</v>
      </c>
      <c r="B3" s="3">
        <v>630059</v>
      </c>
      <c r="C3" s="3" t="s">
        <v>8</v>
      </c>
      <c r="D3" s="3">
        <v>20</v>
      </c>
      <c r="E3" s="3">
        <v>1725</v>
      </c>
      <c r="F3" s="3">
        <f t="shared" si="0"/>
        <v>34500</v>
      </c>
    </row>
    <row r="4" spans="1:6" ht="28.8">
      <c r="A4" s="3">
        <v>3</v>
      </c>
      <c r="B4" s="3">
        <v>616039</v>
      </c>
      <c r="C4" s="3" t="s">
        <v>9</v>
      </c>
      <c r="D4" s="3">
        <v>20</v>
      </c>
      <c r="E4" s="3">
        <v>3100</v>
      </c>
      <c r="F4" s="3">
        <f t="shared" si="0"/>
        <v>62000</v>
      </c>
    </row>
    <row r="5" spans="1:6" ht="28.8">
      <c r="A5" s="3">
        <v>4</v>
      </c>
      <c r="B5" s="3">
        <v>616026</v>
      </c>
      <c r="C5" s="3" t="s">
        <v>13</v>
      </c>
      <c r="D5" s="3">
        <v>20</v>
      </c>
      <c r="E5" s="3">
        <v>2245</v>
      </c>
      <c r="F5" s="3">
        <f t="shared" si="0"/>
        <v>44900</v>
      </c>
    </row>
    <row r="6" spans="1:6" ht="28.8">
      <c r="A6" s="3">
        <v>5</v>
      </c>
      <c r="B6" s="3">
        <v>632215</v>
      </c>
      <c r="C6" s="3" t="s">
        <v>32</v>
      </c>
      <c r="D6" s="3">
        <v>15</v>
      </c>
      <c r="E6" s="3">
        <v>2270</v>
      </c>
      <c r="F6" s="3">
        <f t="shared" si="0"/>
        <v>34050</v>
      </c>
    </row>
    <row r="7" spans="1:6" ht="32.4" customHeight="1">
      <c r="A7" s="3">
        <v>6</v>
      </c>
      <c r="B7" s="3">
        <v>663092</v>
      </c>
      <c r="C7" s="39" t="s">
        <v>50</v>
      </c>
      <c r="D7" s="3">
        <v>10</v>
      </c>
      <c r="E7" s="3">
        <v>1450</v>
      </c>
      <c r="F7" s="3">
        <f t="shared" si="0"/>
        <v>14500</v>
      </c>
    </row>
    <row r="8" spans="1:6" ht="28.8">
      <c r="A8" s="3">
        <v>7</v>
      </c>
      <c r="B8" s="3">
        <v>663091</v>
      </c>
      <c r="C8" s="39" t="s">
        <v>51</v>
      </c>
      <c r="D8" s="3">
        <v>10</v>
      </c>
      <c r="E8" s="3">
        <v>1050</v>
      </c>
      <c r="F8" s="3">
        <f t="shared" si="0"/>
        <v>10500</v>
      </c>
    </row>
    <row r="9" spans="1:6">
      <c r="A9" s="61" t="s">
        <v>10</v>
      </c>
      <c r="B9" s="61"/>
      <c r="C9" s="61"/>
      <c r="D9" s="61"/>
      <c r="E9" s="61"/>
      <c r="F9" s="50">
        <f>SUM(F2:F8)</f>
        <v>212700</v>
      </c>
    </row>
    <row r="10" spans="1:6">
      <c r="A10" s="61" t="s">
        <v>11</v>
      </c>
      <c r="B10" s="61"/>
      <c r="C10" s="61"/>
      <c r="D10" s="61"/>
      <c r="E10" s="61"/>
      <c r="F10" s="50">
        <f>F9*18%</f>
        <v>38286</v>
      </c>
    </row>
    <row r="11" spans="1:6">
      <c r="A11" s="61" t="s">
        <v>12</v>
      </c>
      <c r="B11" s="61"/>
      <c r="C11" s="61"/>
      <c r="D11" s="61"/>
      <c r="E11" s="61"/>
      <c r="F11" s="50">
        <f>SUM(F9:F10)</f>
        <v>250986</v>
      </c>
    </row>
  </sheetData>
  <mergeCells count="3">
    <mergeCell ref="A9:E9"/>
    <mergeCell ref="A10:E10"/>
    <mergeCell ref="A11:E11"/>
  </mergeCell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B2" sqref="B2:E2"/>
    </sheetView>
  </sheetViews>
  <sheetFormatPr defaultRowHeight="14.4"/>
  <cols>
    <col min="1" max="1" width="7" customWidth="1"/>
    <col min="3" max="3" width="23.5546875" customWidth="1"/>
  </cols>
  <sheetData>
    <row r="1" spans="1:6" ht="31.8" customHeight="1">
      <c r="A1" s="51" t="s">
        <v>0</v>
      </c>
      <c r="B1" s="51" t="s">
        <v>1</v>
      </c>
      <c r="C1" s="51" t="s">
        <v>2</v>
      </c>
      <c r="D1" s="51" t="s">
        <v>3</v>
      </c>
      <c r="E1" s="51" t="s">
        <v>4</v>
      </c>
      <c r="F1" s="51" t="s">
        <v>5</v>
      </c>
    </row>
    <row r="2" spans="1:6" ht="28.8">
      <c r="A2" s="3">
        <v>1</v>
      </c>
      <c r="B2" s="3">
        <v>716663</v>
      </c>
      <c r="C2" s="3" t="s">
        <v>41</v>
      </c>
      <c r="D2" s="3">
        <v>10</v>
      </c>
      <c r="E2" s="3">
        <v>750</v>
      </c>
      <c r="F2" s="3">
        <f t="shared" ref="F2" si="0">D2*E2</f>
        <v>7500</v>
      </c>
    </row>
    <row r="3" spans="1:6">
      <c r="A3" s="61" t="s">
        <v>10</v>
      </c>
      <c r="B3" s="61"/>
      <c r="C3" s="61"/>
      <c r="D3" s="61"/>
      <c r="E3" s="61"/>
      <c r="F3" s="51">
        <f>SUM(F2)</f>
        <v>7500</v>
      </c>
    </row>
    <row r="4" spans="1:6">
      <c r="A4" s="61" t="s">
        <v>11</v>
      </c>
      <c r="B4" s="61"/>
      <c r="C4" s="61"/>
      <c r="D4" s="61"/>
      <c r="E4" s="61"/>
      <c r="F4" s="51">
        <f>F3*18%</f>
        <v>1350</v>
      </c>
    </row>
    <row r="5" spans="1:6">
      <c r="A5" s="61" t="s">
        <v>12</v>
      </c>
      <c r="B5" s="61"/>
      <c r="C5" s="61"/>
      <c r="D5" s="61"/>
      <c r="E5" s="61"/>
      <c r="F5" s="51">
        <f>SUM(F3:F4)</f>
        <v>8850</v>
      </c>
    </row>
  </sheetData>
  <mergeCells count="3">
    <mergeCell ref="A3:E3"/>
    <mergeCell ref="A4:E4"/>
    <mergeCell ref="A5:E5"/>
  </mergeCell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activeCell="E15" sqref="E15"/>
    </sheetView>
  </sheetViews>
  <sheetFormatPr defaultRowHeight="14.4"/>
  <cols>
    <col min="1" max="1" width="7.21875" style="21" customWidth="1"/>
    <col min="2" max="2" width="21.5546875" style="21" customWidth="1"/>
    <col min="3" max="3" width="8.88671875" style="21"/>
    <col min="4" max="4" width="14.33203125" style="21" customWidth="1"/>
    <col min="5" max="16384" width="8.88671875" style="21"/>
  </cols>
  <sheetData>
    <row r="1" spans="1:5" ht="21.6" customHeight="1">
      <c r="A1" s="53" t="s">
        <v>14</v>
      </c>
      <c r="B1" s="53" t="s">
        <v>15</v>
      </c>
      <c r="C1" s="53" t="s">
        <v>17</v>
      </c>
      <c r="D1" s="53" t="s">
        <v>4</v>
      </c>
      <c r="E1" s="53" t="s">
        <v>10</v>
      </c>
    </row>
    <row r="2" spans="1:5">
      <c r="A2" s="3">
        <v>1</v>
      </c>
      <c r="B2" s="3" t="s">
        <v>52</v>
      </c>
      <c r="C2" s="3">
        <v>10</v>
      </c>
      <c r="D2" s="3">
        <v>1825</v>
      </c>
      <c r="E2" s="3">
        <f>C2*D2</f>
        <v>18250</v>
      </c>
    </row>
    <row r="3" spans="1:5">
      <c r="A3" s="62" t="s">
        <v>10</v>
      </c>
      <c r="B3" s="63"/>
      <c r="C3" s="63"/>
      <c r="D3" s="64"/>
      <c r="E3" s="53">
        <f>SUM(E2)</f>
        <v>18250</v>
      </c>
    </row>
    <row r="4" spans="1:5">
      <c r="A4" s="62" t="s">
        <v>11</v>
      </c>
      <c r="B4" s="63"/>
      <c r="C4" s="63"/>
      <c r="D4" s="64"/>
      <c r="E4" s="53">
        <f>E3*18%</f>
        <v>3285</v>
      </c>
    </row>
    <row r="5" spans="1:5">
      <c r="A5" s="62" t="s">
        <v>12</v>
      </c>
      <c r="B5" s="63"/>
      <c r="C5" s="63"/>
      <c r="D5" s="64"/>
      <c r="E5" s="53">
        <f>SUM(E3:E4)</f>
        <v>21535</v>
      </c>
    </row>
  </sheetData>
  <mergeCells count="3">
    <mergeCell ref="A5:D5"/>
    <mergeCell ref="A3:D3"/>
    <mergeCell ref="A4:D4"/>
  </mergeCell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activeCell="P2" sqref="P2"/>
    </sheetView>
  </sheetViews>
  <sheetFormatPr defaultRowHeight="14.4"/>
  <cols>
    <col min="1" max="1" width="7.5546875" customWidth="1"/>
    <col min="2" max="2" width="51.109375" customWidth="1"/>
    <col min="4" max="4" width="15.44140625" customWidth="1"/>
    <col min="5" max="5" width="8.77734375" customWidth="1"/>
  </cols>
  <sheetData>
    <row r="1" spans="1:5" ht="18" customHeight="1">
      <c r="A1" s="54" t="s">
        <v>14</v>
      </c>
      <c r="B1" s="54" t="s">
        <v>15</v>
      </c>
      <c r="C1" s="54" t="s">
        <v>17</v>
      </c>
      <c r="D1" s="54" t="s">
        <v>4</v>
      </c>
      <c r="E1" s="54" t="s">
        <v>10</v>
      </c>
    </row>
    <row r="2" spans="1:5" ht="318" customHeight="1">
      <c r="A2" s="3">
        <v>1</v>
      </c>
      <c r="B2" s="57" t="s">
        <v>40</v>
      </c>
      <c r="C2" s="3">
        <v>2</v>
      </c>
      <c r="D2" s="3">
        <v>36889.24</v>
      </c>
      <c r="E2" s="3">
        <f>C2*D2</f>
        <v>73778.48</v>
      </c>
    </row>
    <row r="3" spans="1:5">
      <c r="A3" s="61" t="s">
        <v>10</v>
      </c>
      <c r="B3" s="61"/>
      <c r="C3" s="61"/>
      <c r="D3" s="61"/>
      <c r="E3" s="54">
        <f>SUM(E2)</f>
        <v>73778.48</v>
      </c>
    </row>
    <row r="4" spans="1:5">
      <c r="A4" s="61" t="s">
        <v>11</v>
      </c>
      <c r="B4" s="61"/>
      <c r="C4" s="61"/>
      <c r="D4" s="61"/>
      <c r="E4" s="54">
        <v>13280.11</v>
      </c>
    </row>
    <row r="5" spans="1:5">
      <c r="A5" s="61" t="s">
        <v>12</v>
      </c>
      <c r="B5" s="61"/>
      <c r="C5" s="61"/>
      <c r="D5" s="61"/>
      <c r="E5" s="54">
        <f>SUM(E3:E4)</f>
        <v>87058.59</v>
      </c>
    </row>
  </sheetData>
  <mergeCells count="3">
    <mergeCell ref="A3:D3"/>
    <mergeCell ref="A4:D4"/>
    <mergeCell ref="A5:D5"/>
  </mergeCell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C24" sqref="C24"/>
    </sheetView>
  </sheetViews>
  <sheetFormatPr defaultRowHeight="14.4"/>
  <cols>
    <col min="1" max="1" width="7" customWidth="1"/>
    <col min="2" max="2" width="13.33203125" customWidth="1"/>
    <col min="3" max="3" width="19.21875" customWidth="1"/>
  </cols>
  <sheetData>
    <row r="1" spans="1:6" ht="36.6" customHeight="1">
      <c r="A1" s="56" t="s">
        <v>0</v>
      </c>
      <c r="B1" s="56" t="s">
        <v>1</v>
      </c>
      <c r="C1" s="56" t="s">
        <v>2</v>
      </c>
      <c r="D1" s="56" t="s">
        <v>3</v>
      </c>
      <c r="E1" s="56" t="s">
        <v>4</v>
      </c>
      <c r="F1" s="56" t="s">
        <v>5</v>
      </c>
    </row>
    <row r="2" spans="1:6" ht="28.8">
      <c r="A2" s="3">
        <v>1</v>
      </c>
      <c r="B2" s="3">
        <v>616026</v>
      </c>
      <c r="C2" s="3" t="s">
        <v>13</v>
      </c>
      <c r="D2" s="3">
        <v>8</v>
      </c>
      <c r="E2" s="3">
        <v>2245</v>
      </c>
      <c r="F2" s="3">
        <f t="shared" ref="F2" si="0">D2*E2</f>
        <v>17960</v>
      </c>
    </row>
    <row r="3" spans="1:6">
      <c r="A3" s="61" t="s">
        <v>10</v>
      </c>
      <c r="B3" s="61"/>
      <c r="C3" s="61"/>
      <c r="D3" s="61"/>
      <c r="E3" s="61"/>
      <c r="F3" s="56">
        <f>SUM(F2:F2)</f>
        <v>17960</v>
      </c>
    </row>
    <row r="4" spans="1:6">
      <c r="A4" s="61" t="s">
        <v>11</v>
      </c>
      <c r="B4" s="61"/>
      <c r="C4" s="61"/>
      <c r="D4" s="61"/>
      <c r="E4" s="61"/>
      <c r="F4" s="56">
        <f>F3*18%</f>
        <v>3232.7999999999997</v>
      </c>
    </row>
    <row r="5" spans="1:6">
      <c r="A5" s="61" t="s">
        <v>12</v>
      </c>
      <c r="B5" s="61"/>
      <c r="C5" s="61"/>
      <c r="D5" s="61"/>
      <c r="E5" s="61"/>
      <c r="F5" s="56">
        <f>SUM(F3:F4)</f>
        <v>21192.799999999999</v>
      </c>
    </row>
  </sheetData>
  <mergeCells count="3">
    <mergeCell ref="A3:E3"/>
    <mergeCell ref="A4:E4"/>
    <mergeCell ref="A5:E5"/>
  </mergeCell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D20" sqref="D20"/>
    </sheetView>
  </sheetViews>
  <sheetFormatPr defaultRowHeight="14.4"/>
  <cols>
    <col min="2" max="2" width="16.5546875" customWidth="1"/>
    <col min="3" max="3" width="22.6640625" customWidth="1"/>
    <col min="5" max="5" width="14.109375" customWidth="1"/>
  </cols>
  <sheetData>
    <row r="1" spans="1:6" ht="22.8" customHeight="1">
      <c r="A1" s="58" t="s">
        <v>0</v>
      </c>
      <c r="B1" s="58" t="s">
        <v>1</v>
      </c>
      <c r="C1" s="58" t="s">
        <v>2</v>
      </c>
      <c r="D1" s="58" t="s">
        <v>3</v>
      </c>
      <c r="E1" s="58" t="s">
        <v>4</v>
      </c>
      <c r="F1" s="58" t="s">
        <v>5</v>
      </c>
    </row>
    <row r="2" spans="1:6" ht="28.8">
      <c r="A2" s="3">
        <v>1</v>
      </c>
      <c r="B2" s="3">
        <v>632215</v>
      </c>
      <c r="C2" s="3" t="s">
        <v>32</v>
      </c>
      <c r="D2" s="3">
        <v>10</v>
      </c>
      <c r="E2" s="3">
        <v>2270</v>
      </c>
      <c r="F2" s="3">
        <f t="shared" ref="F2" si="0">D2*E2</f>
        <v>22700</v>
      </c>
    </row>
    <row r="3" spans="1:6">
      <c r="A3" s="61" t="s">
        <v>10</v>
      </c>
      <c r="B3" s="61"/>
      <c r="C3" s="61"/>
      <c r="D3" s="61"/>
      <c r="E3" s="61"/>
      <c r="F3" s="58">
        <f>SUM(F2:F2)</f>
        <v>22700</v>
      </c>
    </row>
    <row r="4" spans="1:6">
      <c r="A4" s="61" t="s">
        <v>11</v>
      </c>
      <c r="B4" s="61"/>
      <c r="C4" s="61"/>
      <c r="D4" s="61"/>
      <c r="E4" s="61"/>
      <c r="F4" s="58">
        <f>F3*18%</f>
        <v>4086</v>
      </c>
    </row>
    <row r="5" spans="1:6">
      <c r="A5" s="61" t="s">
        <v>12</v>
      </c>
      <c r="B5" s="61"/>
      <c r="C5" s="61"/>
      <c r="D5" s="61"/>
      <c r="E5" s="61"/>
      <c r="F5" s="58">
        <f>SUM(F3:F4)</f>
        <v>26786</v>
      </c>
    </row>
  </sheetData>
  <mergeCells count="3">
    <mergeCell ref="A3:E3"/>
    <mergeCell ref="A4:E4"/>
    <mergeCell ref="A5:E5"/>
  </mergeCell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G14" sqref="G14"/>
    </sheetView>
  </sheetViews>
  <sheetFormatPr defaultRowHeight="14.4"/>
  <cols>
    <col min="1" max="1" width="7.44140625" customWidth="1"/>
    <col min="2" max="2" width="11.6640625" customWidth="1"/>
    <col min="3" max="3" width="19.109375" customWidth="1"/>
  </cols>
  <sheetData>
    <row r="1" spans="1:6" ht="34.799999999999997" customHeight="1">
      <c r="A1" s="59" t="s">
        <v>0</v>
      </c>
      <c r="B1" s="59" t="s">
        <v>1</v>
      </c>
      <c r="C1" s="59" t="s">
        <v>2</v>
      </c>
      <c r="D1" s="59" t="s">
        <v>3</v>
      </c>
      <c r="E1" s="59" t="s">
        <v>4</v>
      </c>
      <c r="F1" s="59" t="s">
        <v>5</v>
      </c>
    </row>
    <row r="2" spans="1:6" ht="31.2" customHeight="1">
      <c r="A2" s="3">
        <v>1</v>
      </c>
      <c r="B2" s="3">
        <v>616026</v>
      </c>
      <c r="C2" s="3" t="s">
        <v>13</v>
      </c>
      <c r="D2" s="3">
        <v>9</v>
      </c>
      <c r="E2" s="3">
        <v>2245</v>
      </c>
      <c r="F2" s="3">
        <f t="shared" ref="F2" si="0">D2*E2</f>
        <v>20205</v>
      </c>
    </row>
    <row r="3" spans="1:6">
      <c r="A3" s="61" t="s">
        <v>10</v>
      </c>
      <c r="B3" s="61"/>
      <c r="C3" s="61"/>
      <c r="D3" s="61"/>
      <c r="E3" s="61"/>
      <c r="F3" s="59">
        <f>SUM(F2:F2)</f>
        <v>20205</v>
      </c>
    </row>
    <row r="4" spans="1:6">
      <c r="A4" s="61" t="s">
        <v>11</v>
      </c>
      <c r="B4" s="61"/>
      <c r="C4" s="61"/>
      <c r="D4" s="61"/>
      <c r="E4" s="61"/>
      <c r="F4" s="59">
        <f>F3*18%</f>
        <v>3636.9</v>
      </c>
    </row>
    <row r="5" spans="1:6">
      <c r="A5" s="61" t="s">
        <v>12</v>
      </c>
      <c r="B5" s="61"/>
      <c r="C5" s="61"/>
      <c r="D5" s="61"/>
      <c r="E5" s="61"/>
      <c r="F5" s="59">
        <f>SUM(F3:F4)</f>
        <v>23841.9</v>
      </c>
    </row>
  </sheetData>
  <mergeCells count="3">
    <mergeCell ref="A3:E3"/>
    <mergeCell ref="A4:E4"/>
    <mergeCell ref="A5:E5"/>
  </mergeCell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
  <sheetViews>
    <sheetView tabSelected="1" workbookViewId="0">
      <selection activeCell="C20" sqref="C20"/>
    </sheetView>
  </sheetViews>
  <sheetFormatPr defaultRowHeight="14.4"/>
  <cols>
    <col min="1" max="1" width="8.88671875" style="7"/>
    <col min="2" max="2" width="15.44140625" style="7" customWidth="1"/>
    <col min="3" max="3" width="34.6640625" style="7" customWidth="1"/>
    <col min="4" max="16384" width="8.88671875" style="7"/>
  </cols>
  <sheetData>
    <row r="1" spans="1:6" ht="28.8">
      <c r="A1" s="60" t="s">
        <v>0</v>
      </c>
      <c r="B1" s="60" t="s">
        <v>1</v>
      </c>
      <c r="C1" s="60" t="s">
        <v>2</v>
      </c>
      <c r="D1" s="60" t="s">
        <v>3</v>
      </c>
      <c r="E1" s="60" t="s">
        <v>4</v>
      </c>
      <c r="F1" s="60" t="s">
        <v>5</v>
      </c>
    </row>
    <row r="2" spans="1:6" ht="28.8">
      <c r="A2" s="3">
        <v>1</v>
      </c>
      <c r="B2" s="3">
        <v>615698</v>
      </c>
      <c r="C2" s="49" t="s">
        <v>7</v>
      </c>
      <c r="D2" s="3">
        <v>10</v>
      </c>
      <c r="E2" s="3">
        <v>1880</v>
      </c>
      <c r="F2" s="3">
        <f t="shared" ref="F2:F5" si="0">D2*E2</f>
        <v>18800</v>
      </c>
    </row>
    <row r="3" spans="1:6" ht="28.8">
      <c r="A3" s="3">
        <v>2</v>
      </c>
      <c r="B3" s="3">
        <v>630059</v>
      </c>
      <c r="C3" s="3" t="s">
        <v>8</v>
      </c>
      <c r="D3" s="3">
        <v>10</v>
      </c>
      <c r="E3" s="3">
        <v>1725</v>
      </c>
      <c r="F3" s="3">
        <f t="shared" si="0"/>
        <v>17250</v>
      </c>
    </row>
    <row r="4" spans="1:6" ht="28.8">
      <c r="A4" s="3">
        <v>3</v>
      </c>
      <c r="B4" s="3">
        <v>716663</v>
      </c>
      <c r="C4" s="3" t="s">
        <v>41</v>
      </c>
      <c r="D4" s="3">
        <v>10</v>
      </c>
      <c r="E4" s="3">
        <v>750</v>
      </c>
      <c r="F4" s="3">
        <f t="shared" si="0"/>
        <v>7500</v>
      </c>
    </row>
    <row r="5" spans="1:6" ht="28.8">
      <c r="A5" s="3">
        <v>4</v>
      </c>
      <c r="B5" s="3">
        <v>632215</v>
      </c>
      <c r="C5" s="3" t="s">
        <v>32</v>
      </c>
      <c r="D5" s="3">
        <v>10</v>
      </c>
      <c r="E5" s="3">
        <v>2270</v>
      </c>
      <c r="F5" s="3">
        <f t="shared" si="0"/>
        <v>22700</v>
      </c>
    </row>
    <row r="6" spans="1:6">
      <c r="A6" s="61" t="s">
        <v>10</v>
      </c>
      <c r="B6" s="61"/>
      <c r="C6" s="61"/>
      <c r="D6" s="61"/>
      <c r="E6" s="61"/>
      <c r="F6" s="60">
        <f>SUM(F2:F5)</f>
        <v>66250</v>
      </c>
    </row>
    <row r="7" spans="1:6">
      <c r="A7" s="61" t="s">
        <v>11</v>
      </c>
      <c r="B7" s="61"/>
      <c r="C7" s="61"/>
      <c r="D7" s="61"/>
      <c r="E7" s="61"/>
      <c r="F7" s="60">
        <f>F6*18%</f>
        <v>11925</v>
      </c>
    </row>
    <row r="8" spans="1:6">
      <c r="A8" s="61" t="s">
        <v>12</v>
      </c>
      <c r="B8" s="61"/>
      <c r="C8" s="61"/>
      <c r="D8" s="61"/>
      <c r="E8" s="61"/>
      <c r="F8" s="60">
        <f>SUM(F6:F7)</f>
        <v>78175</v>
      </c>
    </row>
  </sheetData>
  <mergeCells count="3">
    <mergeCell ref="A6:E6"/>
    <mergeCell ref="A7:E7"/>
    <mergeCell ref="A8:E8"/>
  </mergeCell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
  <sheetViews>
    <sheetView workbookViewId="0">
      <selection activeCell="J18" sqref="J18"/>
    </sheetView>
  </sheetViews>
  <sheetFormatPr defaultRowHeight="14.4"/>
  <cols>
    <col min="1" max="1" width="7.109375" customWidth="1"/>
    <col min="2" max="2" width="23.109375" customWidth="1"/>
    <col min="5" max="5" width="14.6640625" customWidth="1"/>
  </cols>
  <sheetData>
    <row r="1" spans="1:6" ht="31.2" customHeight="1">
      <c r="A1" s="60" t="s">
        <v>14</v>
      </c>
      <c r="B1" s="60" t="s">
        <v>15</v>
      </c>
      <c r="C1" s="60" t="s">
        <v>16</v>
      </c>
      <c r="D1" s="60" t="s">
        <v>17</v>
      </c>
      <c r="E1" s="60" t="s">
        <v>4</v>
      </c>
      <c r="F1" s="60" t="s">
        <v>18</v>
      </c>
    </row>
    <row r="2" spans="1:6" ht="57.6">
      <c r="A2" s="3">
        <v>1</v>
      </c>
      <c r="B2" s="3" t="s">
        <v>53</v>
      </c>
      <c r="C2" s="3" t="s">
        <v>54</v>
      </c>
      <c r="D2" s="3" t="s">
        <v>55</v>
      </c>
      <c r="E2" s="3">
        <v>545</v>
      </c>
      <c r="F2" s="3">
        <f>545*30</f>
        <v>16350</v>
      </c>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
  <sheetViews>
    <sheetView workbookViewId="0">
      <selection activeCell="E14" sqref="E14"/>
    </sheetView>
  </sheetViews>
  <sheetFormatPr defaultRowHeight="14.4"/>
  <cols>
    <col min="2" max="2" width="20.77734375" customWidth="1"/>
    <col min="5" max="5" width="17.33203125" customWidth="1"/>
  </cols>
  <sheetData>
    <row r="1" spans="1:6" ht="29.4" customHeight="1">
      <c r="A1" s="60" t="s">
        <v>14</v>
      </c>
      <c r="B1" s="60" t="s">
        <v>15</v>
      </c>
      <c r="C1" s="60" t="s">
        <v>16</v>
      </c>
      <c r="D1" s="60" t="s">
        <v>17</v>
      </c>
      <c r="E1" s="60" t="s">
        <v>4</v>
      </c>
      <c r="F1" s="60" t="s">
        <v>10</v>
      </c>
    </row>
    <row r="2" spans="1:6" ht="34.200000000000003" customHeight="1">
      <c r="A2" s="3">
        <v>1</v>
      </c>
      <c r="B2" s="3" t="s">
        <v>33</v>
      </c>
      <c r="C2" s="3" t="s">
        <v>34</v>
      </c>
      <c r="D2" s="3">
        <v>20</v>
      </c>
      <c r="E2" s="3">
        <v>1100</v>
      </c>
      <c r="F2" s="3">
        <f>D2*E2</f>
        <v>22000</v>
      </c>
    </row>
    <row r="3" spans="1:6" ht="17.399999999999999" customHeight="1">
      <c r="A3" s="3">
        <v>2</v>
      </c>
      <c r="B3" s="3" t="s">
        <v>45</v>
      </c>
      <c r="C3" s="3" t="s">
        <v>34</v>
      </c>
      <c r="D3" s="3">
        <v>150</v>
      </c>
      <c r="E3" s="3">
        <v>445</v>
      </c>
      <c r="F3" s="3">
        <f>D3*E3</f>
        <v>66750</v>
      </c>
    </row>
    <row r="4" spans="1:6">
      <c r="A4" s="62" t="s">
        <v>10</v>
      </c>
      <c r="B4" s="63"/>
      <c r="C4" s="63"/>
      <c r="D4" s="63"/>
      <c r="E4" s="64"/>
      <c r="F4" s="60">
        <f>SUM(F2:F3)</f>
        <v>88750</v>
      </c>
    </row>
    <row r="5" spans="1:6">
      <c r="A5" s="62" t="s">
        <v>11</v>
      </c>
      <c r="B5" s="63"/>
      <c r="C5" s="63"/>
      <c r="D5" s="63"/>
      <c r="E5" s="64"/>
      <c r="F5" s="60">
        <f>F4*18%</f>
        <v>15975</v>
      </c>
    </row>
    <row r="6" spans="1:6">
      <c r="A6" s="62" t="s">
        <v>12</v>
      </c>
      <c r="B6" s="63"/>
      <c r="C6" s="63"/>
      <c r="D6" s="63"/>
      <c r="E6" s="64"/>
      <c r="F6" s="60">
        <f>SUM(F4:F5)</f>
        <v>104725</v>
      </c>
    </row>
  </sheetData>
  <mergeCells count="3">
    <mergeCell ref="A4:E4"/>
    <mergeCell ref="A5:E5"/>
    <mergeCell ref="A6:E6"/>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
  <sheetViews>
    <sheetView workbookViewId="0">
      <selection activeCell="C46" sqref="C46"/>
    </sheetView>
  </sheetViews>
  <sheetFormatPr defaultRowHeight="14.4"/>
  <cols>
    <col min="1" max="1" width="9.6640625" customWidth="1"/>
    <col min="2" max="2" width="15.21875" customWidth="1"/>
    <col min="3" max="3" width="68.33203125" customWidth="1"/>
    <col min="4" max="4" width="7.77734375" customWidth="1"/>
    <col min="5" max="5" width="10" customWidth="1"/>
    <col min="6" max="6" width="9.6640625" customWidth="1"/>
    <col min="7" max="7" width="9.33203125" customWidth="1"/>
  </cols>
  <sheetData>
    <row r="1" spans="1:7" ht="27.6">
      <c r="A1" s="11" t="s">
        <v>14</v>
      </c>
      <c r="B1" s="11" t="s">
        <v>25</v>
      </c>
      <c r="C1" s="11" t="s">
        <v>15</v>
      </c>
      <c r="D1" s="11" t="s">
        <v>26</v>
      </c>
      <c r="E1" s="11" t="s">
        <v>4</v>
      </c>
      <c r="F1" s="11" t="s">
        <v>29</v>
      </c>
      <c r="G1" s="11" t="s">
        <v>18</v>
      </c>
    </row>
    <row r="2" spans="1:7" ht="166.8" customHeight="1">
      <c r="A2" s="9">
        <v>1</v>
      </c>
      <c r="B2" s="10" t="s">
        <v>27</v>
      </c>
      <c r="C2" s="10" t="s">
        <v>28</v>
      </c>
      <c r="D2" s="9">
        <v>6</v>
      </c>
      <c r="E2" s="9">
        <v>22764</v>
      </c>
      <c r="F2" s="9">
        <f>E2*48%</f>
        <v>10926.72</v>
      </c>
      <c r="G2" s="9">
        <f>D2*E2-F2</f>
        <v>125657.28</v>
      </c>
    </row>
    <row r="3" spans="1:7">
      <c r="A3" s="9">
        <v>2</v>
      </c>
      <c r="B3" s="10" t="s">
        <v>30</v>
      </c>
      <c r="C3" s="10" t="s">
        <v>31</v>
      </c>
      <c r="D3" s="9">
        <v>1</v>
      </c>
      <c r="E3" s="9">
        <v>12587</v>
      </c>
      <c r="F3" s="9">
        <v>0</v>
      </c>
      <c r="G3" s="9">
        <f>E3</f>
        <v>12587</v>
      </c>
    </row>
    <row r="4" spans="1:7">
      <c r="A4" s="65" t="s">
        <v>21</v>
      </c>
      <c r="B4" s="65"/>
      <c r="C4" s="65"/>
      <c r="D4" s="65"/>
      <c r="E4" s="65"/>
      <c r="F4" s="11"/>
      <c r="G4" s="11">
        <f>SUM(G2:G3)</f>
        <v>138244.28</v>
      </c>
    </row>
    <row r="7" spans="1:7" ht="26.4">
      <c r="A7" s="12" t="s">
        <v>14</v>
      </c>
      <c r="B7" s="12" t="s">
        <v>25</v>
      </c>
      <c r="C7" s="12" t="s">
        <v>15</v>
      </c>
      <c r="D7" s="12" t="s">
        <v>26</v>
      </c>
      <c r="E7" s="12" t="s">
        <v>4</v>
      </c>
      <c r="F7" s="12" t="s">
        <v>29</v>
      </c>
      <c r="G7" s="12" t="s">
        <v>18</v>
      </c>
    </row>
    <row r="8" spans="1:7" ht="234.6" customHeight="1">
      <c r="A8" s="13">
        <v>1</v>
      </c>
      <c r="B8" s="14" t="s">
        <v>27</v>
      </c>
      <c r="C8" s="14" t="s">
        <v>28</v>
      </c>
      <c r="D8" s="13">
        <v>6</v>
      </c>
      <c r="E8" s="13">
        <v>255</v>
      </c>
      <c r="F8" s="13">
        <v>132.6</v>
      </c>
      <c r="G8" s="13">
        <v>795.6</v>
      </c>
    </row>
    <row r="9" spans="1:7">
      <c r="A9" s="13">
        <v>2</v>
      </c>
      <c r="B9" s="14" t="s">
        <v>30</v>
      </c>
      <c r="C9" s="14" t="s">
        <v>31</v>
      </c>
      <c r="D9" s="13">
        <v>1</v>
      </c>
      <c r="E9" s="13">
        <v>141</v>
      </c>
      <c r="F9" s="13"/>
      <c r="G9" s="13">
        <f>E9</f>
        <v>141</v>
      </c>
    </row>
    <row r="10" spans="1:7">
      <c r="A10" s="66" t="s">
        <v>21</v>
      </c>
      <c r="B10" s="66"/>
      <c r="C10" s="66"/>
      <c r="D10" s="66"/>
      <c r="E10" s="66"/>
      <c r="F10" s="12"/>
      <c r="G10" s="12">
        <f>SUM(G8:G9)</f>
        <v>936.6</v>
      </c>
    </row>
  </sheetData>
  <mergeCells count="2">
    <mergeCell ref="A4:E4"/>
    <mergeCell ref="A10:E10"/>
  </mergeCells>
  <pageMargins left="0.7" right="0.7" top="0.75" bottom="0.75" header="0.3" footer="0.3"/>
  <pageSetup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B26" sqref="B26"/>
    </sheetView>
  </sheetViews>
  <sheetFormatPr defaultRowHeight="14.4"/>
  <cols>
    <col min="1" max="1" width="6.6640625" customWidth="1"/>
    <col min="2" max="2" width="11.109375" customWidth="1"/>
    <col min="3" max="3" width="16.109375" customWidth="1"/>
    <col min="5" max="5" width="19.6640625" customWidth="1"/>
  </cols>
  <sheetData>
    <row r="1" spans="1:6" ht="28.8" customHeight="1">
      <c r="A1" s="15" t="s">
        <v>0</v>
      </c>
      <c r="B1" s="15" t="s">
        <v>1</v>
      </c>
      <c r="C1" s="15" t="s">
        <v>2</v>
      </c>
      <c r="D1" s="15" t="s">
        <v>3</v>
      </c>
      <c r="E1" s="15" t="s">
        <v>4</v>
      </c>
      <c r="F1" s="15" t="s">
        <v>5</v>
      </c>
    </row>
    <row r="2" spans="1:6" ht="43.2">
      <c r="A2" s="3">
        <v>1</v>
      </c>
      <c r="B2" s="3">
        <v>616026</v>
      </c>
      <c r="C2" s="3" t="s">
        <v>13</v>
      </c>
      <c r="D2" s="3">
        <v>10</v>
      </c>
      <c r="E2" s="3">
        <v>2245</v>
      </c>
      <c r="F2" s="3">
        <f t="shared" ref="F2" si="0">D2*E2</f>
        <v>22450</v>
      </c>
    </row>
    <row r="3" spans="1:6">
      <c r="A3" s="61" t="s">
        <v>10</v>
      </c>
      <c r="B3" s="61"/>
      <c r="C3" s="61"/>
      <c r="D3" s="61"/>
      <c r="E3" s="61"/>
      <c r="F3" s="15">
        <f>SUM(F2:F2)</f>
        <v>22450</v>
      </c>
    </row>
    <row r="4" spans="1:6">
      <c r="A4" s="61" t="s">
        <v>11</v>
      </c>
      <c r="B4" s="61"/>
      <c r="C4" s="61"/>
      <c r="D4" s="61"/>
      <c r="E4" s="61"/>
      <c r="F4" s="15">
        <f>F3*18%</f>
        <v>4041</v>
      </c>
    </row>
    <row r="5" spans="1:6">
      <c r="A5" s="61" t="s">
        <v>12</v>
      </c>
      <c r="B5" s="61"/>
      <c r="C5" s="61"/>
      <c r="D5" s="61"/>
      <c r="E5" s="61"/>
      <c r="F5" s="15">
        <f>SUM(F3:F4)</f>
        <v>26491</v>
      </c>
    </row>
  </sheetData>
  <mergeCells count="3">
    <mergeCell ref="A3:E3"/>
    <mergeCell ref="A4:E4"/>
    <mergeCell ref="A5:E5"/>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
  <sheetViews>
    <sheetView workbookViewId="0">
      <selection activeCell="E2" sqref="E2"/>
    </sheetView>
  </sheetViews>
  <sheetFormatPr defaultRowHeight="14.4"/>
  <cols>
    <col min="1" max="1" width="7.109375" customWidth="1"/>
    <col min="3" max="3" width="21.77734375" customWidth="1"/>
    <col min="4" max="4" width="5.21875" customWidth="1"/>
  </cols>
  <sheetData>
    <row r="1" spans="1:7" ht="43.2">
      <c r="A1" s="16" t="s">
        <v>0</v>
      </c>
      <c r="B1" s="16" t="s">
        <v>1</v>
      </c>
      <c r="C1" s="16" t="s">
        <v>2</v>
      </c>
      <c r="D1" s="16" t="s">
        <v>3</v>
      </c>
      <c r="E1" s="16" t="s">
        <v>4</v>
      </c>
      <c r="F1" s="16" t="s">
        <v>5</v>
      </c>
      <c r="G1" s="2" t="s">
        <v>6</v>
      </c>
    </row>
    <row r="2" spans="1:7" ht="38.4" customHeight="1">
      <c r="A2" s="3">
        <v>1</v>
      </c>
      <c r="B2" s="3">
        <v>632215</v>
      </c>
      <c r="C2" s="3" t="s">
        <v>32</v>
      </c>
      <c r="D2" s="3">
        <v>15</v>
      </c>
      <c r="E2" s="3">
        <v>2270</v>
      </c>
      <c r="F2" s="3">
        <f t="shared" ref="F2" si="0">D2*E2</f>
        <v>34050</v>
      </c>
      <c r="G2" s="5">
        <v>45033</v>
      </c>
    </row>
    <row r="3" spans="1:7">
      <c r="A3" s="61" t="s">
        <v>10</v>
      </c>
      <c r="B3" s="61"/>
      <c r="C3" s="61"/>
      <c r="D3" s="61"/>
      <c r="E3" s="61"/>
      <c r="F3" s="16">
        <f>SUM(F2)</f>
        <v>34050</v>
      </c>
    </row>
    <row r="4" spans="1:7">
      <c r="A4" s="61" t="s">
        <v>11</v>
      </c>
      <c r="B4" s="61"/>
      <c r="C4" s="61"/>
      <c r="D4" s="61"/>
      <c r="E4" s="61"/>
      <c r="F4" s="16">
        <f>F3*18%</f>
        <v>6129</v>
      </c>
    </row>
    <row r="5" spans="1:7">
      <c r="A5" s="61" t="s">
        <v>12</v>
      </c>
      <c r="B5" s="61"/>
      <c r="C5" s="61"/>
      <c r="D5" s="61"/>
      <c r="E5" s="61"/>
      <c r="F5" s="16">
        <f>SUM(F3:F4)</f>
        <v>40179</v>
      </c>
    </row>
  </sheetData>
  <mergeCells count="3">
    <mergeCell ref="A3:E3"/>
    <mergeCell ref="A4:E4"/>
    <mergeCell ref="A5:E5"/>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sqref="A1:F5"/>
    </sheetView>
  </sheetViews>
  <sheetFormatPr defaultRowHeight="14.4"/>
  <cols>
    <col min="1" max="1" width="8.33203125" style="21" customWidth="1"/>
    <col min="2" max="2" width="22.77734375" style="21" customWidth="1"/>
    <col min="3" max="3" width="6.109375" style="21" customWidth="1"/>
    <col min="4" max="4" width="8.88671875" style="21"/>
    <col min="5" max="5" width="16.33203125" style="21" customWidth="1"/>
    <col min="6" max="16384" width="8.88671875" style="21"/>
  </cols>
  <sheetData>
    <row r="1" spans="1:6" ht="18.600000000000001" customHeight="1">
      <c r="A1" s="18" t="s">
        <v>14</v>
      </c>
      <c r="B1" s="18" t="s">
        <v>15</v>
      </c>
      <c r="C1" s="18" t="s">
        <v>16</v>
      </c>
      <c r="D1" s="18" t="s">
        <v>17</v>
      </c>
      <c r="E1" s="18" t="s">
        <v>4</v>
      </c>
      <c r="F1" s="18" t="s">
        <v>10</v>
      </c>
    </row>
    <row r="2" spans="1:6" ht="33.6" customHeight="1">
      <c r="A2" s="3">
        <v>1</v>
      </c>
      <c r="B2" s="3" t="s">
        <v>33</v>
      </c>
      <c r="C2" s="3" t="s">
        <v>34</v>
      </c>
      <c r="D2" s="3">
        <v>30</v>
      </c>
      <c r="E2" s="3">
        <v>1100</v>
      </c>
      <c r="F2" s="3">
        <f>D2*E2</f>
        <v>33000</v>
      </c>
    </row>
    <row r="3" spans="1:6">
      <c r="A3" s="62" t="s">
        <v>10</v>
      </c>
      <c r="B3" s="63"/>
      <c r="C3" s="63"/>
      <c r="D3" s="63"/>
      <c r="E3" s="64"/>
      <c r="F3" s="18">
        <f>SUM(F2)</f>
        <v>33000</v>
      </c>
    </row>
    <row r="4" spans="1:6">
      <c r="A4" s="62" t="s">
        <v>11</v>
      </c>
      <c r="B4" s="63"/>
      <c r="C4" s="63"/>
      <c r="D4" s="63"/>
      <c r="E4" s="64"/>
      <c r="F4" s="18">
        <f>F3*18%</f>
        <v>5940</v>
      </c>
    </row>
    <row r="5" spans="1:6" ht="16.8" customHeight="1">
      <c r="A5" s="62" t="s">
        <v>12</v>
      </c>
      <c r="B5" s="63"/>
      <c r="C5" s="63"/>
      <c r="D5" s="63"/>
      <c r="E5" s="64"/>
      <c r="F5" s="18">
        <f>SUM(F3:F4)</f>
        <v>38940</v>
      </c>
    </row>
  </sheetData>
  <mergeCells count="3">
    <mergeCell ref="A3:E3"/>
    <mergeCell ref="A4:E4"/>
    <mergeCell ref="A5:E5"/>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
  <sheetViews>
    <sheetView workbookViewId="0">
      <selection activeCell="B2" sqref="B2:E2"/>
    </sheetView>
  </sheetViews>
  <sheetFormatPr defaultRowHeight="14.4"/>
  <cols>
    <col min="1" max="1" width="7.6640625" customWidth="1"/>
    <col min="2" max="2" width="10.109375" customWidth="1"/>
    <col min="3" max="3" width="18.77734375" customWidth="1"/>
    <col min="4" max="4" width="5.88671875" customWidth="1"/>
    <col min="5" max="5" width="11.109375" customWidth="1"/>
    <col min="7" max="7" width="14.44140625" customWidth="1"/>
  </cols>
  <sheetData>
    <row r="1" spans="1:7" ht="36" customHeight="1">
      <c r="A1" s="17" t="s">
        <v>0</v>
      </c>
      <c r="B1" s="17" t="s">
        <v>1</v>
      </c>
      <c r="C1" s="17" t="s">
        <v>2</v>
      </c>
      <c r="D1" s="17" t="s">
        <v>3</v>
      </c>
      <c r="E1" s="17" t="s">
        <v>4</v>
      </c>
      <c r="F1" s="17" t="s">
        <v>5</v>
      </c>
      <c r="G1" s="2" t="s">
        <v>6</v>
      </c>
    </row>
    <row r="2" spans="1:7" ht="28.8">
      <c r="A2" s="3">
        <v>1</v>
      </c>
      <c r="B2" s="3">
        <v>616039</v>
      </c>
      <c r="C2" s="3" t="s">
        <v>9</v>
      </c>
      <c r="D2" s="3">
        <v>20</v>
      </c>
      <c r="E2" s="3">
        <v>3100</v>
      </c>
      <c r="F2" s="3">
        <f t="shared" ref="F2" si="0">D2*E2</f>
        <v>62000</v>
      </c>
      <c r="G2" s="5">
        <v>45038</v>
      </c>
    </row>
    <row r="3" spans="1:7">
      <c r="A3" s="61" t="s">
        <v>10</v>
      </c>
      <c r="B3" s="61"/>
      <c r="C3" s="61"/>
      <c r="D3" s="61"/>
      <c r="E3" s="61"/>
      <c r="F3" s="17">
        <f>SUM(F2:F2)</f>
        <v>62000</v>
      </c>
      <c r="G3" s="7"/>
    </row>
    <row r="4" spans="1:7">
      <c r="A4" s="61" t="s">
        <v>11</v>
      </c>
      <c r="B4" s="61"/>
      <c r="C4" s="61"/>
      <c r="D4" s="61"/>
      <c r="E4" s="61"/>
      <c r="F4" s="17">
        <f>F3*18%</f>
        <v>11160</v>
      </c>
      <c r="G4" s="7"/>
    </row>
    <row r="5" spans="1:7">
      <c r="A5" s="61" t="s">
        <v>12</v>
      </c>
      <c r="B5" s="61"/>
      <c r="C5" s="61"/>
      <c r="D5" s="61"/>
      <c r="E5" s="61"/>
      <c r="F5" s="17">
        <f>SUM(F3:F4)</f>
        <v>73160</v>
      </c>
      <c r="G5" s="7"/>
    </row>
  </sheetData>
  <mergeCells count="3">
    <mergeCell ref="A3:E3"/>
    <mergeCell ref="A4:E4"/>
    <mergeCell ref="A5:E5"/>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activeCell="I24" sqref="I24"/>
    </sheetView>
  </sheetViews>
  <sheetFormatPr defaultRowHeight="14.4"/>
  <cols>
    <col min="1" max="1" width="6.44140625" customWidth="1"/>
    <col min="2" max="2" width="41.88671875" customWidth="1"/>
    <col min="3" max="3" width="6" customWidth="1"/>
    <col min="5" max="5" width="8.21875" customWidth="1"/>
  </cols>
  <sheetData>
    <row r="1" spans="1:5" ht="33.6" customHeight="1">
      <c r="A1" s="19" t="s">
        <v>14</v>
      </c>
      <c r="B1" s="19" t="s">
        <v>15</v>
      </c>
      <c r="C1" s="19" t="s">
        <v>26</v>
      </c>
      <c r="D1" s="19" t="s">
        <v>4</v>
      </c>
      <c r="E1" s="19" t="s">
        <v>18</v>
      </c>
    </row>
    <row r="2" spans="1:5" ht="70.8" customHeight="1">
      <c r="A2" s="3">
        <v>1</v>
      </c>
      <c r="B2" s="22" t="s">
        <v>35</v>
      </c>
      <c r="C2" s="3">
        <v>17</v>
      </c>
      <c r="D2" s="3">
        <v>33140</v>
      </c>
      <c r="E2" s="3">
        <f>C2*D2</f>
        <v>563380</v>
      </c>
    </row>
    <row r="3" spans="1:5">
      <c r="A3" s="61" t="s">
        <v>10</v>
      </c>
      <c r="B3" s="61"/>
      <c r="C3" s="61"/>
      <c r="D3" s="61"/>
      <c r="E3" s="19">
        <f>SUM(E2)</f>
        <v>563380</v>
      </c>
    </row>
    <row r="4" spans="1:5">
      <c r="A4" s="61" t="s">
        <v>11</v>
      </c>
      <c r="B4" s="61"/>
      <c r="C4" s="61"/>
      <c r="D4" s="61"/>
      <c r="E4" s="19">
        <f>E3*18%</f>
        <v>101408.4</v>
      </c>
    </row>
    <row r="5" spans="1:5">
      <c r="A5" s="61" t="s">
        <v>12</v>
      </c>
      <c r="B5" s="61"/>
      <c r="C5" s="61"/>
      <c r="D5" s="61"/>
      <c r="E5" s="19">
        <f>SUM(E3:E4)</f>
        <v>664788.4</v>
      </c>
    </row>
  </sheetData>
  <mergeCells count="3">
    <mergeCell ref="A3:D3"/>
    <mergeCell ref="A4:D4"/>
    <mergeCell ref="A5:D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39</vt:i4>
      </vt:variant>
    </vt:vector>
  </HeadingPairs>
  <TitlesOfParts>
    <vt:vector size="39" baseType="lpstr">
      <vt:lpstr>Namrata 101</vt:lpstr>
      <vt:lpstr>Max International 102</vt:lpstr>
      <vt:lpstr>Repute Traders 103</vt:lpstr>
      <vt:lpstr>MDT 104</vt:lpstr>
      <vt:lpstr>Namrata 105</vt:lpstr>
      <vt:lpstr>Namrata 106</vt:lpstr>
      <vt:lpstr>Collective 107</vt:lpstr>
      <vt:lpstr>Namrata 108</vt:lpstr>
      <vt:lpstr>Rashi 109</vt:lpstr>
      <vt:lpstr>Messung Systems Pvt Ltd 110</vt:lpstr>
      <vt:lpstr>Namrata 111</vt:lpstr>
      <vt:lpstr>Namrata 112</vt:lpstr>
      <vt:lpstr>Namrata 113</vt:lpstr>
      <vt:lpstr>Ar Homez Automation 114</vt:lpstr>
      <vt:lpstr>Dell Technologies 115</vt:lpstr>
      <vt:lpstr>Pilz 116</vt:lpstr>
      <vt:lpstr>Bhavna Rubber 117</vt:lpstr>
      <vt:lpstr>Bhavna Rubber 118</vt:lpstr>
      <vt:lpstr>Max International 119</vt:lpstr>
      <vt:lpstr>Pilz 120</vt:lpstr>
      <vt:lpstr>Collective 121</vt:lpstr>
      <vt:lpstr>Rashi 122</vt:lpstr>
      <vt:lpstr>Digeserve 123</vt:lpstr>
      <vt:lpstr>Namrata 124</vt:lpstr>
      <vt:lpstr>V M Traders 125</vt:lpstr>
      <vt:lpstr>Namrata 126</vt:lpstr>
      <vt:lpstr>V M Traders 127</vt:lpstr>
      <vt:lpstr>Collective 128</vt:lpstr>
      <vt:lpstr>Max International 129</vt:lpstr>
      <vt:lpstr>Namrata 130</vt:lpstr>
      <vt:lpstr>Namrata 131</vt:lpstr>
      <vt:lpstr>Ingram 132</vt:lpstr>
      <vt:lpstr>Dell 201</vt:lpstr>
      <vt:lpstr>Namrata 202</vt:lpstr>
      <vt:lpstr>Namrata 203</vt:lpstr>
      <vt:lpstr>Namrata 204</vt:lpstr>
      <vt:lpstr>Namrata 205</vt:lpstr>
      <vt:lpstr>Flexible 206</vt:lpstr>
      <vt:lpstr>Collective 207</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2023-07-26T09:40:34Z</dcterms:modified>
</cp:coreProperties>
</file>