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Fall 2019\CEE 508 - Pavement Evaluation and Rehabilitation\Term Project\Presentation\Graphs\"/>
    </mc:Choice>
  </mc:AlternateContent>
  <xr:revisionPtr revIDLastSave="139" documentId="8_{C04F9FDA-4FAC-4404-92EE-17C443BE19CB}" xr6:coauthVersionLast="45" xr6:coauthVersionMax="45" xr10:uidLastSave="{C3DAC1FA-4D84-44DD-A2F5-8C95A9408865}"/>
  <bookViews>
    <workbookView xWindow="828" yWindow="-108" windowWidth="22320" windowHeight="13176" xr2:uid="{653CC285-FC47-46DF-84E8-009BCD15F3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P35" i="1"/>
  <c r="P36" i="1"/>
  <c r="P37" i="1"/>
  <c r="P38" i="1"/>
  <c r="P39" i="1"/>
  <c r="P40" i="1"/>
  <c r="P34" i="1"/>
  <c r="O35" i="1"/>
  <c r="O36" i="1"/>
  <c r="O37" i="1"/>
  <c r="O38" i="1"/>
  <c r="O39" i="1"/>
  <c r="O40" i="1"/>
  <c r="N35" i="1"/>
  <c r="N36" i="1"/>
  <c r="N37" i="1"/>
  <c r="N38" i="1"/>
  <c r="N39" i="1"/>
  <c r="N40" i="1"/>
  <c r="N34" i="1"/>
  <c r="S13" i="1"/>
  <c r="T13" i="1"/>
  <c r="S14" i="1"/>
  <c r="T14" i="1"/>
  <c r="S15" i="1"/>
  <c r="T15" i="1"/>
  <c r="S16" i="1"/>
  <c r="T16" i="1"/>
  <c r="S17" i="1"/>
  <c r="T17" i="1"/>
  <c r="S18" i="1"/>
  <c r="T18" i="1"/>
  <c r="T12" i="1"/>
  <c r="S12" i="1"/>
  <c r="N13" i="1" l="1"/>
  <c r="N14" i="1"/>
  <c r="N15" i="1"/>
  <c r="N16" i="1"/>
  <c r="N17" i="1"/>
  <c r="N18" i="1"/>
  <c r="N12" i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S8" i="1" s="1"/>
  <c r="V17" i="1" s="1"/>
  <c r="I23" i="1"/>
  <c r="J23" i="1"/>
  <c r="I24" i="1"/>
  <c r="J24" i="1"/>
  <c r="I25" i="1"/>
  <c r="J25" i="1"/>
  <c r="I26" i="1"/>
  <c r="J26" i="1"/>
  <c r="S9" i="1" s="1"/>
  <c r="V18" i="1" s="1"/>
  <c r="I27" i="1"/>
  <c r="J27" i="1"/>
  <c r="I28" i="1"/>
  <c r="J28" i="1"/>
  <c r="I29" i="1"/>
  <c r="J29" i="1"/>
  <c r="J2" i="1"/>
  <c r="S3" i="1" s="1"/>
  <c r="V12" i="1" s="1"/>
  <c r="I2" i="1"/>
  <c r="S5" i="1" l="1"/>
  <c r="V14" i="1" s="1"/>
  <c r="S6" i="1"/>
  <c r="V15" i="1" s="1"/>
  <c r="S4" i="1"/>
  <c r="V13" i="1" s="1"/>
  <c r="S7" i="1"/>
  <c r="V16" i="1" s="1"/>
  <c r="R9" i="1"/>
  <c r="R8" i="1"/>
  <c r="R7" i="1"/>
  <c r="R6" i="1"/>
  <c r="R5" i="1"/>
  <c r="R4" i="1"/>
  <c r="R3" i="1"/>
  <c r="U12" i="1" l="1"/>
  <c r="O12" i="1"/>
  <c r="U16" i="1"/>
  <c r="O16" i="1"/>
  <c r="P25" i="1"/>
  <c r="U14" i="1"/>
  <c r="O14" i="1"/>
  <c r="U18" i="1"/>
  <c r="O18" i="1"/>
  <c r="U15" i="1"/>
  <c r="O15" i="1"/>
  <c r="U13" i="1"/>
  <c r="O13" i="1"/>
  <c r="U17" i="1"/>
  <c r="O17" i="1"/>
  <c r="O29" i="1" l="1"/>
  <c r="N29" i="1"/>
  <c r="P29" i="1"/>
  <c r="O27" i="1"/>
  <c r="N27" i="1"/>
  <c r="O26" i="1"/>
  <c r="N26" i="1"/>
  <c r="P27" i="1"/>
  <c r="N25" i="1"/>
  <c r="O25" i="1"/>
  <c r="O30" i="1"/>
  <c r="N30" i="1"/>
  <c r="P30" i="1"/>
  <c r="P26" i="1"/>
  <c r="N24" i="1"/>
  <c r="O24" i="1"/>
  <c r="P24" i="1"/>
  <c r="O28" i="1"/>
  <c r="N28" i="1"/>
  <c r="P28" i="1"/>
</calcChain>
</file>

<file path=xl/sharedStrings.xml><?xml version="1.0" encoding="utf-8"?>
<sst xmlns="http://schemas.openxmlformats.org/spreadsheetml/2006/main" count="38" uniqueCount="28">
  <si>
    <t>Station</t>
  </si>
  <si>
    <t>Left IRI</t>
  </si>
  <si>
    <t>Right IRI</t>
  </si>
  <si>
    <t>Diff</t>
  </si>
  <si>
    <t>Diff^2</t>
  </si>
  <si>
    <t>in/mi to m/km</t>
  </si>
  <si>
    <t>Average</t>
  </si>
  <si>
    <t>RMSE</t>
  </si>
  <si>
    <t>LIRI</t>
  </si>
  <si>
    <t>RIRI</t>
  </si>
  <si>
    <t>Mobile Measured</t>
  </si>
  <si>
    <t>IRI Average</t>
  </si>
  <si>
    <t>CB (15mph)</t>
  </si>
  <si>
    <t>CB (30mph)</t>
  </si>
  <si>
    <t>CMI vs 30mph</t>
  </si>
  <si>
    <t>LIRI vs RIRI</t>
  </si>
  <si>
    <t>LIRI vs Us</t>
  </si>
  <si>
    <t>L. IRI</t>
  </si>
  <si>
    <t>R. IRI</t>
  </si>
  <si>
    <t>CB (15mph) vs CMI</t>
  </si>
  <si>
    <t>CB (30 mph) vs CMI</t>
  </si>
  <si>
    <t>L.IRI vs R.IRI</t>
  </si>
  <si>
    <t>CB (15mph) (i)</t>
  </si>
  <si>
    <t>CB (15mph) (ii)</t>
  </si>
  <si>
    <t>CB (30mph) (i)</t>
  </si>
  <si>
    <t>CB (30mph) (ii)</t>
  </si>
  <si>
    <t>CB(15mph) (i)</t>
  </si>
  <si>
    <t>CB(15mph)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</si>
</sst>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</a:t>
            </a:r>
            <a:r>
              <a:rPr lang="en-GB" baseline="0"/>
              <a:t> 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CB (15mph)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3.085</c:v>
                </c:pt>
                <c:pt idx="1">
                  <c:v>2.8150000000000004</c:v>
                </c:pt>
                <c:pt idx="2">
                  <c:v>2.8</c:v>
                </c:pt>
                <c:pt idx="3">
                  <c:v>3.2249999999999996</c:v>
                </c:pt>
                <c:pt idx="4">
                  <c:v>3.34</c:v>
                </c:pt>
                <c:pt idx="5">
                  <c:v>3.08</c:v>
                </c:pt>
                <c:pt idx="6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0-4392-A3F8-E1A175BBA7D2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CB (15mph)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3</c:v>
                </c:pt>
                <c:pt idx="1">
                  <c:v>2.7650000000000001</c:v>
                </c:pt>
                <c:pt idx="2">
                  <c:v>2.63</c:v>
                </c:pt>
                <c:pt idx="3">
                  <c:v>3.01</c:v>
                </c:pt>
                <c:pt idx="4">
                  <c:v>3.27</c:v>
                </c:pt>
                <c:pt idx="5">
                  <c:v>3.08</c:v>
                </c:pt>
                <c:pt idx="6">
                  <c:v>3.0449999999999999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0-4392-A3F8-E1A175BBA7D2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CB (30mph)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3.02</c:v>
                </c:pt>
                <c:pt idx="1">
                  <c:v>2.6</c:v>
                </c:pt>
                <c:pt idx="2">
                  <c:v>2.37</c:v>
                </c:pt>
                <c:pt idx="3">
                  <c:v>2.44</c:v>
                </c:pt>
                <c:pt idx="4">
                  <c:v>2.97</c:v>
                </c:pt>
                <c:pt idx="5">
                  <c:v>4.29</c:v>
                </c:pt>
                <c:pt idx="6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0-4392-A3F8-E1A175BBA7D2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CB (30mph)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2.83</c:v>
                </c:pt>
                <c:pt idx="1">
                  <c:v>2.71</c:v>
                </c:pt>
                <c:pt idx="2">
                  <c:v>2.61</c:v>
                </c:pt>
                <c:pt idx="3">
                  <c:v>2.4</c:v>
                </c:pt>
                <c:pt idx="4">
                  <c:v>2.86</c:v>
                </c:pt>
                <c:pt idx="5">
                  <c:v>4.21</c:v>
                </c:pt>
                <c:pt idx="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0-4392-A3F8-E1A175BBA7D2}"/>
            </c:ext>
          </c:extLst>
        </c:ser>
        <c:ser>
          <c:idx val="6"/>
          <c:order val="4"/>
          <c:tx>
            <c:strRef>
              <c:f>Sheet1!$R$2</c:f>
              <c:strCache>
                <c:ptCount val="1"/>
                <c:pt idx="0">
                  <c:v>LIRI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3.8352203999999994</c:v>
                </c:pt>
                <c:pt idx="1">
                  <c:v>2.5489221999999998</c:v>
                </c:pt>
                <c:pt idx="2">
                  <c:v>2.3161258999999998</c:v>
                </c:pt>
                <c:pt idx="3">
                  <c:v>4.6717088000000002</c:v>
                </c:pt>
                <c:pt idx="4">
                  <c:v>5.0268217999999996</c:v>
                </c:pt>
                <c:pt idx="5">
                  <c:v>4.2337360999999998</c:v>
                </c:pt>
                <c:pt idx="6">
                  <c:v>5.2477809999999998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C0-4392-A3F8-E1A175BBA7D2}"/>
            </c:ext>
          </c:extLst>
        </c:ser>
        <c:ser>
          <c:idx val="7"/>
          <c:order val="5"/>
          <c:tx>
            <c:strRef>
              <c:f>Sheet1!$S$2</c:f>
              <c:strCache>
                <c:ptCount val="1"/>
                <c:pt idx="0">
                  <c:v>RIRI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3.6024240999999999</c:v>
                </c:pt>
                <c:pt idx="1">
                  <c:v>4.0837994999999996</c:v>
                </c:pt>
                <c:pt idx="2">
                  <c:v>4.3047586999999998</c:v>
                </c:pt>
                <c:pt idx="3">
                  <c:v>3.4130305000000005</c:v>
                </c:pt>
                <c:pt idx="4">
                  <c:v>4.7190572</c:v>
                </c:pt>
                <c:pt idx="5">
                  <c:v>4.648034599999999</c:v>
                </c:pt>
                <c:pt idx="6">
                  <c:v>4.7230029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C0-4392-A3F8-E1A175BB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4112"/>
        <c:axId val="377271328"/>
      </c:scatterChart>
      <c:valAx>
        <c:axId val="3772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  <a:r>
                  <a:rPr lang="en-GB" baseline="0"/>
                  <a:t> 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1328"/>
        <c:crosses val="autoZero"/>
        <c:crossBetween val="midCat"/>
      </c:valAx>
      <c:valAx>
        <c:axId val="3772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IRI</a:t>
                </a:r>
                <a:r>
                  <a:rPr lang="en-GB" baseline="0"/>
                  <a:t> (m/km)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Mobile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Sheet1!$N$12:$N$18</c:f>
              <c:numCache>
                <c:formatCode>General</c:formatCode>
                <c:ptCount val="7"/>
                <c:pt idx="0">
                  <c:v>2.9837500000000001</c:v>
                </c:pt>
                <c:pt idx="1">
                  <c:v>2.7225000000000001</c:v>
                </c:pt>
                <c:pt idx="2">
                  <c:v>2.6025</c:v>
                </c:pt>
                <c:pt idx="3">
                  <c:v>2.7687499999999998</c:v>
                </c:pt>
                <c:pt idx="4">
                  <c:v>3.11</c:v>
                </c:pt>
                <c:pt idx="5">
                  <c:v>3.665</c:v>
                </c:pt>
                <c:pt idx="6">
                  <c:v>3.1212499999999999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6-43AA-AD25-071B61D31955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IRI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Sheet1!$O$12:$O$18</c:f>
              <c:numCache>
                <c:formatCode>General</c:formatCode>
                <c:ptCount val="7"/>
                <c:pt idx="0">
                  <c:v>3.7188222499999997</c:v>
                </c:pt>
                <c:pt idx="1">
                  <c:v>3.3163608499999997</c:v>
                </c:pt>
                <c:pt idx="2">
                  <c:v>3.3104423000000001</c:v>
                </c:pt>
                <c:pt idx="3">
                  <c:v>4.0423696500000004</c:v>
                </c:pt>
                <c:pt idx="4">
                  <c:v>4.8729394999999993</c:v>
                </c:pt>
                <c:pt idx="5">
                  <c:v>4.4408853499999994</c:v>
                </c:pt>
                <c:pt idx="6">
                  <c:v>4.9853919500000003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6-43AA-AD25-071B61D3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63520"/>
        <c:axId val="681266144"/>
      </c:scatterChart>
      <c:valAx>
        <c:axId val="6812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66144"/>
        <c:crosses val="autoZero"/>
        <c:crossBetween val="midCat"/>
      </c:valAx>
      <c:valAx>
        <c:axId val="681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 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Sheet1!$S$11</c:f>
              <c:strCache>
                <c:ptCount val="1"/>
                <c:pt idx="0">
                  <c:v>CB (15mph)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Sheet1!$R$12:$R$18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Sheet1!$S$12:$S$18</c:f>
              <c:numCache>
                <c:formatCode>General</c:formatCode>
                <c:ptCount val="7"/>
                <c:pt idx="0">
                  <c:v>3.0425</c:v>
                </c:pt>
                <c:pt idx="1">
                  <c:v>2.79</c:v>
                </c:pt>
                <c:pt idx="2">
                  <c:v>2.7149999999999999</c:v>
                </c:pt>
                <c:pt idx="3">
                  <c:v>3.1174999999999997</c:v>
                </c:pt>
                <c:pt idx="4">
                  <c:v>3.3049999999999997</c:v>
                </c:pt>
                <c:pt idx="5">
                  <c:v>3.08</c:v>
                </c:pt>
                <c:pt idx="6">
                  <c:v>3.0825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E-4015-875E-571E141F3B27}"/>
            </c:ext>
          </c:extLst>
        </c:ser>
        <c:ser>
          <c:idx val="1"/>
          <c:order val="1"/>
          <c:tx>
            <c:strRef>
              <c:f>Sheet1!$T$11</c:f>
              <c:strCache>
                <c:ptCount val="1"/>
                <c:pt idx="0">
                  <c:v>CB (30mph)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Sheet1!$R$12:$R$18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Sheet1!$T$12:$T$18</c:f>
              <c:numCache>
                <c:formatCode>General</c:formatCode>
                <c:ptCount val="7"/>
                <c:pt idx="0">
                  <c:v>2.9249999999999998</c:v>
                </c:pt>
                <c:pt idx="1">
                  <c:v>2.6550000000000002</c:v>
                </c:pt>
                <c:pt idx="2">
                  <c:v>2.4900000000000002</c:v>
                </c:pt>
                <c:pt idx="3">
                  <c:v>2.42</c:v>
                </c:pt>
                <c:pt idx="4">
                  <c:v>2.915</c:v>
                </c:pt>
                <c:pt idx="5">
                  <c:v>4.25</c:v>
                </c:pt>
                <c:pt idx="6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E-4015-875E-571E141F3B27}"/>
            </c:ext>
          </c:extLst>
        </c:ser>
        <c:ser>
          <c:idx val="2"/>
          <c:order val="2"/>
          <c:tx>
            <c:strRef>
              <c:f>Sheet1!$U$11</c:f>
              <c:strCache>
                <c:ptCount val="1"/>
                <c:pt idx="0">
                  <c:v>L. IRI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Sheet1!$R$12:$R$18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Sheet1!$U$12:$U$18</c:f>
              <c:numCache>
                <c:formatCode>General</c:formatCode>
                <c:ptCount val="7"/>
                <c:pt idx="0">
                  <c:v>3.8352203999999994</c:v>
                </c:pt>
                <c:pt idx="1">
                  <c:v>2.5489221999999998</c:v>
                </c:pt>
                <c:pt idx="2">
                  <c:v>2.3161258999999998</c:v>
                </c:pt>
                <c:pt idx="3">
                  <c:v>4.6717088000000002</c:v>
                </c:pt>
                <c:pt idx="4">
                  <c:v>5.0268217999999996</c:v>
                </c:pt>
                <c:pt idx="5">
                  <c:v>4.2337360999999998</c:v>
                </c:pt>
                <c:pt idx="6">
                  <c:v>5.2477809999999998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E-4015-875E-571E141F3B27}"/>
            </c:ext>
          </c:extLst>
        </c:ser>
        <c:ser>
          <c:idx val="3"/>
          <c:order val="3"/>
          <c:tx>
            <c:strRef>
              <c:f>Sheet1!$V$11</c:f>
              <c:strCache>
                <c:ptCount val="1"/>
                <c:pt idx="0">
                  <c:v>R. IRI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Sheet1!$R$12:$R$18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Sheet1!$V$12:$V$18</c:f>
              <c:numCache>
                <c:formatCode>General</c:formatCode>
                <c:ptCount val="7"/>
                <c:pt idx="0">
                  <c:v>3.6024240999999999</c:v>
                </c:pt>
                <c:pt idx="1">
                  <c:v>4.0837994999999996</c:v>
                </c:pt>
                <c:pt idx="2">
                  <c:v>4.3047586999999998</c:v>
                </c:pt>
                <c:pt idx="3">
                  <c:v>3.4130305000000005</c:v>
                </c:pt>
                <c:pt idx="4">
                  <c:v>4.7190572</c:v>
                </c:pt>
                <c:pt idx="5">
                  <c:v>4.648034599999999</c:v>
                </c:pt>
                <c:pt idx="6">
                  <c:v>4.7230029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E-4015-875E-571E141F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5896"/>
        <c:axId val="913990648"/>
      </c:scatterChart>
      <c:valAx>
        <c:axId val="9139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90648"/>
        <c:crosses val="autoZero"/>
        <c:crossBetween val="midCat"/>
      </c:valAx>
      <c:valAx>
        <c:axId val="9139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IRI (m/km)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</a:t>
            </a:r>
            <a:r>
              <a:rPr lang="en-GB" baseline="0"/>
              <a:t> 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CB (15mph)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3.085</c:v>
                </c:pt>
                <c:pt idx="1">
                  <c:v>2.8150000000000004</c:v>
                </c:pt>
                <c:pt idx="2">
                  <c:v>2.8</c:v>
                </c:pt>
                <c:pt idx="3">
                  <c:v>3.2249999999999996</c:v>
                </c:pt>
                <c:pt idx="4">
                  <c:v>3.34</c:v>
                </c:pt>
                <c:pt idx="5">
                  <c:v>3.08</c:v>
                </c:pt>
                <c:pt idx="6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8-49C6-A2A4-D60DA0EABAC8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CB (15mph)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3</c:v>
                </c:pt>
                <c:pt idx="1">
                  <c:v>2.7650000000000001</c:v>
                </c:pt>
                <c:pt idx="2">
                  <c:v>2.63</c:v>
                </c:pt>
                <c:pt idx="3">
                  <c:v>3.01</c:v>
                </c:pt>
                <c:pt idx="4">
                  <c:v>3.27</c:v>
                </c:pt>
                <c:pt idx="5">
                  <c:v>3.08</c:v>
                </c:pt>
                <c:pt idx="6">
                  <c:v>3.0449999999999999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8-49C6-A2A4-D60DA0EABAC8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CB (30mph)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3.02</c:v>
                </c:pt>
                <c:pt idx="1">
                  <c:v>2.6</c:v>
                </c:pt>
                <c:pt idx="2">
                  <c:v>2.37</c:v>
                </c:pt>
                <c:pt idx="3">
                  <c:v>2.44</c:v>
                </c:pt>
                <c:pt idx="4">
                  <c:v>2.97</c:v>
                </c:pt>
                <c:pt idx="5">
                  <c:v>4.29</c:v>
                </c:pt>
                <c:pt idx="6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8-49C6-A2A4-D60DA0EABAC8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CB (30mph)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2.83</c:v>
                </c:pt>
                <c:pt idx="1">
                  <c:v>2.71</c:v>
                </c:pt>
                <c:pt idx="2">
                  <c:v>2.61</c:v>
                </c:pt>
                <c:pt idx="3">
                  <c:v>2.4</c:v>
                </c:pt>
                <c:pt idx="4">
                  <c:v>2.86</c:v>
                </c:pt>
                <c:pt idx="5">
                  <c:v>4.21</c:v>
                </c:pt>
                <c:pt idx="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8-49C6-A2A4-D60DA0EA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4112"/>
        <c:axId val="37727132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LIRI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Sheet1!$R$3:$R$9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3.8352203999999994</c:v>
                      </c:pt>
                      <c:pt idx="1">
                        <c:v>2.5489221999999998</c:v>
                      </c:pt>
                      <c:pt idx="2">
                        <c:v>2.3161258999999998</c:v>
                      </c:pt>
                      <c:pt idx="3">
                        <c:v>4.6717088000000002</c:v>
                      </c:pt>
                      <c:pt idx="4">
                        <c:v>5.0268217999999996</c:v>
                      </c:pt>
                      <c:pt idx="5">
                        <c:v>4.2337360999999998</c:v>
                      </c:pt>
                      <c:pt idx="6">
                        <c:v>5.2477809999999998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AE8-49C6-A2A4-D60DA0EABAC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RIRI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3.6024240999999999</c:v>
                      </c:pt>
                      <c:pt idx="1">
                        <c:v>4.0837994999999996</c:v>
                      </c:pt>
                      <c:pt idx="2">
                        <c:v>4.3047586999999998</c:v>
                      </c:pt>
                      <c:pt idx="3">
                        <c:v>3.4130305000000005</c:v>
                      </c:pt>
                      <c:pt idx="4">
                        <c:v>4.7190572</c:v>
                      </c:pt>
                      <c:pt idx="5">
                        <c:v>4.648034599999999</c:v>
                      </c:pt>
                      <c:pt idx="6">
                        <c:v>4.7230029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AE8-49C6-A2A4-D60DA0EABAC8}"/>
                  </c:ext>
                </c:extLst>
              </c15:ser>
            </c15:filteredScatterSeries>
          </c:ext>
        </c:extLst>
      </c:scatterChart>
      <c:valAx>
        <c:axId val="3772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  <a:r>
                  <a:rPr lang="en-GB" baseline="0"/>
                  <a:t> 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1328"/>
        <c:crosses val="autoZero"/>
        <c:crossBetween val="midCat"/>
      </c:valAx>
      <c:valAx>
        <c:axId val="3772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IRI</a:t>
                </a:r>
                <a:r>
                  <a:rPr lang="en-GB" baseline="0"/>
                  <a:t> (m/km)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 St. (Relative Errors)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Sheet1!$N$23</c:f>
              <c:strCache>
                <c:ptCount val="1"/>
                <c:pt idx="0">
                  <c:v>CB (15mph) vs CMI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Sheet1!$N$24:$N$30</c:f>
              <c:numCache>
                <c:formatCode>General</c:formatCode>
                <c:ptCount val="7"/>
                <c:pt idx="0">
                  <c:v>0.67632224999999968</c:v>
                </c:pt>
                <c:pt idx="1">
                  <c:v>0.52636084999999966</c:v>
                </c:pt>
                <c:pt idx="2">
                  <c:v>0.5954423000000002</c:v>
                </c:pt>
                <c:pt idx="3">
                  <c:v>0.92486965000000065</c:v>
                </c:pt>
                <c:pt idx="4">
                  <c:v>1.5679394999999996</c:v>
                </c:pt>
                <c:pt idx="5">
                  <c:v>1.3608853499999993</c:v>
                </c:pt>
                <c:pt idx="6">
                  <c:v>1.9028919500000003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9-4318-BC96-137EE51704DB}"/>
            </c:ext>
          </c:extLst>
        </c:ser>
        <c:ser>
          <c:idx val="2"/>
          <c:order val="2"/>
          <c:tx>
            <c:strRef>
              <c:f>Sheet1!$O$23</c:f>
              <c:strCache>
                <c:ptCount val="1"/>
                <c:pt idx="0">
                  <c:v>CB (30 mph) vs CMI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Sheet1!$O$24:$O$30</c:f>
              <c:numCache>
                <c:formatCode>General</c:formatCode>
                <c:ptCount val="7"/>
                <c:pt idx="0">
                  <c:v>0.79382224999999984</c:v>
                </c:pt>
                <c:pt idx="1">
                  <c:v>0.66136084999999945</c:v>
                </c:pt>
                <c:pt idx="2">
                  <c:v>0.82044229999999985</c:v>
                </c:pt>
                <c:pt idx="3">
                  <c:v>1.6223696500000004</c:v>
                </c:pt>
                <c:pt idx="4">
                  <c:v>1.9579394999999993</c:v>
                </c:pt>
                <c:pt idx="5">
                  <c:v>0.1908853499999994</c:v>
                </c:pt>
                <c:pt idx="6">
                  <c:v>1.8253919500000002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9-4318-BC96-137EE51704DB}"/>
            </c:ext>
          </c:extLst>
        </c:ser>
        <c:ser>
          <c:idx val="3"/>
          <c:order val="3"/>
          <c:tx>
            <c:strRef>
              <c:f>Sheet1!$P$23</c:f>
              <c:strCache>
                <c:ptCount val="1"/>
                <c:pt idx="0">
                  <c:v>L.IRI vs R.IRI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Sheet1!$P$24:$P$30</c:f>
              <c:numCache>
                <c:formatCode>General</c:formatCode>
                <c:ptCount val="7"/>
                <c:pt idx="0">
                  <c:v>-0.23279629999999951</c:v>
                </c:pt>
                <c:pt idx="1">
                  <c:v>1.5348772999999998</c:v>
                </c:pt>
                <c:pt idx="2">
                  <c:v>1.9886328</c:v>
                </c:pt>
                <c:pt idx="3">
                  <c:v>-1.2586782999999997</c:v>
                </c:pt>
                <c:pt idx="4">
                  <c:v>-0.30776459999999961</c:v>
                </c:pt>
                <c:pt idx="5">
                  <c:v>0.41429849999999924</c:v>
                </c:pt>
                <c:pt idx="6">
                  <c:v>-0.5247780999999998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9-4318-BC96-137EE517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02456"/>
        <c:axId val="91400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Sheet1!$M$23</c15:sqref>
                        </c15:formulaRef>
                      </c:ext>
                    </c:extLst>
                    <c:strCache>
                      <c:ptCount val="1"/>
                      <c:pt idx="0">
                        <c:v>Station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Sheet1!$M$24:$M$30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C9-4318-BC96-137EE51704DB}"/>
                  </c:ext>
                </c:extLst>
              </c15:ser>
            </c15:filteredBarSeries>
          </c:ext>
        </c:extLst>
      </c:barChart>
      <c:catAx>
        <c:axId val="91400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0816"/>
        <c:crosses val="autoZero"/>
        <c:auto val="1"/>
        <c:lblAlgn val="ctr"/>
        <c:lblOffset val="100"/>
        <c:noMultiLvlLbl val="0"/>
      </c:catAx>
      <c:valAx>
        <c:axId val="9140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Sheet1!$N$33</c:f>
              <c:strCache>
                <c:ptCount val="1"/>
                <c:pt idx="0">
                  <c:v>LIRI vs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Sheet1!$N$34:$N$40</c:f>
              <c:numCache>
                <c:formatCode>General</c:formatCode>
                <c:ptCount val="7"/>
                <c:pt idx="0">
                  <c:v>-0.85147039999999974</c:v>
                </c:pt>
                <c:pt idx="1">
                  <c:v>0.17357780000000034</c:v>
                </c:pt>
                <c:pt idx="2">
                  <c:v>0.28637410000000019</c:v>
                </c:pt>
                <c:pt idx="3">
                  <c:v>-1.9029588000000004</c:v>
                </c:pt>
                <c:pt idx="4">
                  <c:v>-1.9168217999999997</c:v>
                </c:pt>
                <c:pt idx="5">
                  <c:v>-0.56873609999999974</c:v>
                </c:pt>
                <c:pt idx="6">
                  <c:v>-2.1265309999999999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D-4840-97E4-38682586970E}"/>
            </c:ext>
          </c:extLst>
        </c:ser>
        <c:ser>
          <c:idx val="2"/>
          <c:order val="2"/>
          <c:tx>
            <c:strRef>
              <c:f>Sheet1!$O$33</c:f>
              <c:strCache>
                <c:ptCount val="1"/>
                <c:pt idx="0">
                  <c:v>CMI vs 30mph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Sheet1!$O$34:$O$40</c:f>
              <c:numCache>
                <c:formatCode>General</c:formatCode>
                <c:ptCount val="7"/>
                <c:pt idx="0">
                  <c:v>-0.61867410000000023</c:v>
                </c:pt>
                <c:pt idx="1">
                  <c:v>-1.3612994999999994</c:v>
                </c:pt>
                <c:pt idx="2">
                  <c:v>-1.7022586999999998</c:v>
                </c:pt>
                <c:pt idx="3">
                  <c:v>-0.6442805000000007</c:v>
                </c:pt>
                <c:pt idx="4">
                  <c:v>-1.6090572000000001</c:v>
                </c:pt>
                <c:pt idx="5">
                  <c:v>-0.98303459999999898</c:v>
                </c:pt>
                <c:pt idx="6">
                  <c:v>-1.6017529000000001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D-4840-97E4-38682586970E}"/>
            </c:ext>
          </c:extLst>
        </c:ser>
        <c:ser>
          <c:idx val="3"/>
          <c:order val="3"/>
          <c:tx>
            <c:strRef>
              <c:f>Sheet1!$P$33</c:f>
              <c:strCache>
                <c:ptCount val="1"/>
                <c:pt idx="0">
                  <c:v>LIRI vs RIRI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Sheet1!$P$34:$P$40</c:f>
              <c:numCache>
                <c:formatCode>General</c:formatCode>
                <c:ptCount val="7"/>
                <c:pt idx="0">
                  <c:v>0.23279629999999951</c:v>
                </c:pt>
                <c:pt idx="1">
                  <c:v>-1.5348772999999998</c:v>
                </c:pt>
                <c:pt idx="2">
                  <c:v>-1.9886328</c:v>
                </c:pt>
                <c:pt idx="3">
                  <c:v>1.2586782999999997</c:v>
                </c:pt>
                <c:pt idx="4">
                  <c:v>0.30776459999999961</c:v>
                </c:pt>
                <c:pt idx="5">
                  <c:v>-0.41429849999999924</c:v>
                </c:pt>
                <c:pt idx="6">
                  <c:v>0.5247780999999998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D-4840-97E4-38682586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24496"/>
        <c:axId val="49292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Sheet1!$M$33</c15:sqref>
                        </c15:formulaRef>
                      </c:ext>
                    </c:extLst>
                    <c:strCache>
                      <c:ptCount val="1"/>
                      <c:pt idx="0">
                        <c:v>Station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Sheet1!$M$34:$M$40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ED-4840-97E4-38682586970E}"/>
                  </c:ext>
                </c:extLst>
              </c15:ser>
            </c15:filteredBarSeries>
          </c:ext>
        </c:extLst>
      </c:barChart>
      <c:catAx>
        <c:axId val="49292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4824"/>
        <c:crosses val="autoZero"/>
        <c:auto val="1"/>
        <c:lblAlgn val="ctr"/>
        <c:lblOffset val="100"/>
        <c:noMultiLvlLbl val="0"/>
      </c:catAx>
      <c:valAx>
        <c:axId val="4929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</xdr:row>
      <xdr:rowOff>38100</xdr:rowOff>
    </xdr:from>
    <xdr:to>
      <xdr:col>13</xdr:col>
      <xdr:colOff>114300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6CEDD-27AD-416E-BAD4-A7F7E0959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11</xdr:row>
      <xdr:rowOff>167640</xdr:rowOff>
    </xdr:from>
    <xdr:to>
      <xdr:col>14</xdr:col>
      <xdr:colOff>167640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38A2D-800E-4430-AD5D-2CC51FDC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381000</xdr:colOff>
      <xdr:row>9</xdr:row>
      <xdr:rowOff>121920</xdr:rowOff>
    </xdr:from>
    <xdr:to>
      <xdr:col>29</xdr:col>
      <xdr:colOff>449580</xdr:colOff>
      <xdr:row>22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E2E18-8CA0-4E2A-B232-D9D0B989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548640</xdr:colOff>
      <xdr:row>2</xdr:row>
      <xdr:rowOff>60960</xdr:rowOff>
    </xdr:from>
    <xdr:to>
      <xdr:col>22</xdr:col>
      <xdr:colOff>678180</xdr:colOff>
      <xdr:row>16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F6EBF-7123-41FE-AE1C-5212AC50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236220</xdr:colOff>
      <xdr:row>19</xdr:row>
      <xdr:rowOff>76200</xdr:rowOff>
    </xdr:from>
    <xdr:to>
      <xdr:col>23</xdr:col>
      <xdr:colOff>541020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B78A2-7E9B-4F47-9CDB-53D955C1D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220980</xdr:colOff>
      <xdr:row>30</xdr:row>
      <xdr:rowOff>68580</xdr:rowOff>
    </xdr:from>
    <xdr:to>
      <xdr:col>23</xdr:col>
      <xdr:colOff>525780</xdr:colOff>
      <xdr:row>45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60CE7-6DE4-4ADC-AC0E-81514F501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llinoisedu-my.sharepoint.com/personal/jpb6_illinois_edu/Documents/Fall%202019/CEE%20508%20-%20Pavement%20Evaluation%20and%20Rehabilitation/Term%20Project/Presentation/Graphs/Interstate%20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 t="str">
            <v>CB (15mph) (i)</v>
          </cell>
          <cell r="M2" t="str">
            <v>CB (15mph) (ii)</v>
          </cell>
          <cell r="N2" t="str">
            <v>CB (30mph) (i)</v>
          </cell>
          <cell r="O2" t="str">
            <v>CB (30mph) (ii)</v>
          </cell>
          <cell r="P2" t="str">
            <v>LIRI</v>
          </cell>
          <cell r="Q2" t="str">
            <v>RIRI</v>
          </cell>
        </row>
        <row r="3">
          <cell r="K3">
            <v>1</v>
          </cell>
          <cell r="L3">
            <v>2.2000000000000002</v>
          </cell>
          <cell r="M3">
            <v>2.16</v>
          </cell>
          <cell r="N3">
            <v>2.06</v>
          </cell>
          <cell r="O3">
            <v>2.4350000000000001</v>
          </cell>
          <cell r="P3">
            <v>2.8645782</v>
          </cell>
          <cell r="Q3">
            <v>2.1622436</v>
          </cell>
        </row>
        <row r="4">
          <cell r="K4">
            <v>2</v>
          </cell>
          <cell r="L4">
            <v>2.2400000000000002</v>
          </cell>
          <cell r="M4">
            <v>2.085</v>
          </cell>
          <cell r="N4">
            <v>2.29</v>
          </cell>
          <cell r="O4">
            <v>2.4849999999999999</v>
          </cell>
          <cell r="P4">
            <v>2.3910941999999999</v>
          </cell>
          <cell r="Q4">
            <v>1.6848139</v>
          </cell>
        </row>
        <row r="5">
          <cell r="K5">
            <v>3</v>
          </cell>
          <cell r="L5">
            <v>2.04</v>
          </cell>
          <cell r="M5">
            <v>2.0599999999999996</v>
          </cell>
          <cell r="N5">
            <v>2.02</v>
          </cell>
          <cell r="O5">
            <v>2.2199999999999998</v>
          </cell>
          <cell r="P5">
            <v>2.5252479999999999</v>
          </cell>
          <cell r="Q5">
            <v>2.1109495000000003</v>
          </cell>
        </row>
        <row r="6">
          <cell r="K6">
            <v>4</v>
          </cell>
          <cell r="L6">
            <v>2.1</v>
          </cell>
          <cell r="M6">
            <v>2.0299999999999998</v>
          </cell>
          <cell r="N6">
            <v>2.12</v>
          </cell>
          <cell r="O6">
            <v>2.1</v>
          </cell>
          <cell r="P6">
            <v>3.8825687999999996</v>
          </cell>
          <cell r="Q6">
            <v>1.8229134</v>
          </cell>
        </row>
        <row r="7">
          <cell r="K7">
            <v>5</v>
          </cell>
          <cell r="L7">
            <v>1.98</v>
          </cell>
          <cell r="M7">
            <v>2.17</v>
          </cell>
          <cell r="N7">
            <v>2.09</v>
          </cell>
          <cell r="O7">
            <v>2.2149999999999999</v>
          </cell>
          <cell r="P7">
            <v>3.4879987999999997</v>
          </cell>
          <cell r="Q7">
            <v>2.4187140999999999</v>
          </cell>
        </row>
        <row r="8">
          <cell r="K8">
            <v>6</v>
          </cell>
          <cell r="L8">
            <v>2.44</v>
          </cell>
          <cell r="M8">
            <v>2.2199999999999998</v>
          </cell>
          <cell r="N8">
            <v>2.36</v>
          </cell>
          <cell r="O8">
            <v>2.2350000000000003</v>
          </cell>
          <cell r="P8">
            <v>2.6672931999999996</v>
          </cell>
          <cell r="Q8">
            <v>2.3042888000000001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8CA-828D-4C2A-B6A0-036B73BB6A87}">
  <dimension ref="A1:AA40"/>
  <sheetViews>
    <sheetView tabSelected="1" topLeftCell="K11" workbookViewId="0">
      <selection activeCell="N2" sqref="N2:Q2"/>
    </sheetView>
  </sheetViews>
  <sheetFormatPr defaultRowHeight="14.4" x14ac:dyDescent="0.3"/>
  <cols>
    <col min="13" max="13" width="6.77734375" bestFit="1" customWidth="1"/>
    <col min="14" max="14" width="16.33203125" bestFit="1" customWidth="1"/>
    <col min="15" max="15" width="16.77734375" bestFit="1" customWidth="1"/>
    <col min="16" max="16" width="12.33203125" bestFit="1" customWidth="1"/>
    <col min="17" max="17" width="12.77734375" bestFit="1" customWidth="1"/>
    <col min="18" max="18" width="10" bestFit="1" customWidth="1"/>
    <col min="19" max="19" width="10.33203125" bestFit="1" customWidth="1"/>
    <col min="22" max="22" width="12.33203125" bestFit="1" customWidth="1"/>
    <col min="23" max="23" width="12.77734375" bestFit="1" customWidth="1"/>
    <col min="24" max="24" width="12.33203125" bestFit="1" customWidth="1"/>
    <col min="25" max="25" width="12.77734375" bestFit="1" customWidth="1"/>
    <col min="26" max="26" width="11.88671875" bestFit="1" customWidth="1"/>
    <col min="27" max="27" width="12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1.57828E-2</v>
      </c>
      <c r="U1" t="s">
        <v>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3">
      <c r="A2">
        <v>1</v>
      </c>
      <c r="B2">
        <v>416</v>
      </c>
      <c r="C2">
        <v>482</v>
      </c>
      <c r="D2">
        <v>-66</v>
      </c>
      <c r="E2">
        <v>4356</v>
      </c>
      <c r="I2">
        <f>+B2*$H$1</f>
        <v>6.5656447999999994</v>
      </c>
      <c r="J2">
        <f>+C2*$H$1</f>
        <v>7.6073095999999998</v>
      </c>
      <c r="M2" t="s">
        <v>0</v>
      </c>
      <c r="N2" t="s">
        <v>22</v>
      </c>
      <c r="O2" t="s">
        <v>23</v>
      </c>
      <c r="P2" t="s">
        <v>24</v>
      </c>
      <c r="Q2" t="s">
        <v>25</v>
      </c>
      <c r="R2" t="s">
        <v>8</v>
      </c>
      <c r="S2" t="s">
        <v>9</v>
      </c>
      <c r="U2">
        <v>1</v>
      </c>
      <c r="V2">
        <v>3.26</v>
      </c>
      <c r="W2">
        <v>3.09</v>
      </c>
      <c r="X2">
        <v>3.02</v>
      </c>
      <c r="Y2">
        <v>2.83</v>
      </c>
      <c r="Z2">
        <v>3.085</v>
      </c>
      <c r="AA2">
        <v>3</v>
      </c>
    </row>
    <row r="3" spans="1:27" x14ac:dyDescent="0.3">
      <c r="A3">
        <v>2</v>
      </c>
      <c r="B3">
        <v>202</v>
      </c>
      <c r="C3">
        <v>148</v>
      </c>
      <c r="D3">
        <v>54</v>
      </c>
      <c r="E3">
        <v>2916</v>
      </c>
      <c r="I3">
        <f t="shared" ref="I3:I29" si="0">+B3*$H$1</f>
        <v>3.1881255999999998</v>
      </c>
      <c r="J3">
        <f t="shared" ref="J3:J29" si="1">+C3*$H$1</f>
        <v>2.3358544000000001</v>
      </c>
      <c r="M3">
        <v>1</v>
      </c>
      <c r="N3">
        <v>3.085</v>
      </c>
      <c r="O3">
        <v>3</v>
      </c>
      <c r="P3">
        <v>3.02</v>
      </c>
      <c r="Q3">
        <v>2.83</v>
      </c>
      <c r="R3">
        <f>+AVERAGE(I2:I5)</f>
        <v>3.8352203999999994</v>
      </c>
      <c r="S3">
        <f>+AVERAGE(J2:J5)</f>
        <v>3.6024240999999999</v>
      </c>
      <c r="U3">
        <v>2</v>
      </c>
      <c r="V3">
        <v>2.91</v>
      </c>
      <c r="W3">
        <v>2.91</v>
      </c>
      <c r="X3">
        <v>2.6</v>
      </c>
      <c r="Y3">
        <v>2.71</v>
      </c>
      <c r="Z3">
        <v>2.8150000000000004</v>
      </c>
      <c r="AA3">
        <v>2.7650000000000001</v>
      </c>
    </row>
    <row r="4" spans="1:27" x14ac:dyDescent="0.3">
      <c r="A4">
        <v>3</v>
      </c>
      <c r="B4">
        <v>168</v>
      </c>
      <c r="C4">
        <v>97</v>
      </c>
      <c r="D4">
        <v>71</v>
      </c>
      <c r="E4">
        <v>5041</v>
      </c>
      <c r="I4">
        <f t="shared" si="0"/>
        <v>2.6515103999999998</v>
      </c>
      <c r="J4">
        <f t="shared" si="1"/>
        <v>1.5309315999999999</v>
      </c>
      <c r="M4">
        <v>2</v>
      </c>
      <c r="N4">
        <v>2.8150000000000004</v>
      </c>
      <c r="O4">
        <v>2.7650000000000001</v>
      </c>
      <c r="P4">
        <v>2.6</v>
      </c>
      <c r="Q4">
        <v>2.71</v>
      </c>
      <c r="R4">
        <f>+AVERAGE(I6:I9)</f>
        <v>2.5489221999999998</v>
      </c>
      <c r="S4">
        <f>+AVERAGE(J6:J9)</f>
        <v>4.0837994999999996</v>
      </c>
      <c r="U4">
        <v>3</v>
      </c>
      <c r="V4">
        <v>2.72</v>
      </c>
      <c r="W4">
        <v>2.62</v>
      </c>
      <c r="X4">
        <v>2.37</v>
      </c>
      <c r="Y4">
        <v>2.61</v>
      </c>
      <c r="Z4">
        <v>2.8</v>
      </c>
      <c r="AA4">
        <v>2.63</v>
      </c>
    </row>
    <row r="5" spans="1:27" x14ac:dyDescent="0.3">
      <c r="A5">
        <v>4</v>
      </c>
      <c r="B5">
        <v>186</v>
      </c>
      <c r="C5">
        <v>186</v>
      </c>
      <c r="D5">
        <v>0</v>
      </c>
      <c r="E5">
        <v>0</v>
      </c>
      <c r="I5">
        <f t="shared" si="0"/>
        <v>2.9356008</v>
      </c>
      <c r="J5">
        <f t="shared" si="1"/>
        <v>2.9356008</v>
      </c>
      <c r="M5">
        <v>3</v>
      </c>
      <c r="N5">
        <v>2.8</v>
      </c>
      <c r="O5">
        <v>2.63</v>
      </c>
      <c r="P5">
        <v>2.37</v>
      </c>
      <c r="Q5">
        <v>2.61</v>
      </c>
      <c r="R5">
        <f>+AVERAGE(I10:I13)</f>
        <v>2.3161258999999998</v>
      </c>
      <c r="S5">
        <f>+AVERAGE(J10:J13)</f>
        <v>4.3047586999999998</v>
      </c>
      <c r="U5">
        <v>4</v>
      </c>
      <c r="V5">
        <v>2.88</v>
      </c>
      <c r="W5">
        <v>2.64</v>
      </c>
      <c r="X5">
        <v>2.44</v>
      </c>
      <c r="Y5">
        <v>2.4</v>
      </c>
      <c r="Z5">
        <v>3.2249999999999996</v>
      </c>
      <c r="AA5">
        <v>3.01</v>
      </c>
    </row>
    <row r="6" spans="1:27" x14ac:dyDescent="0.3">
      <c r="A6">
        <v>5</v>
      </c>
      <c r="B6">
        <v>239</v>
      </c>
      <c r="C6">
        <v>315</v>
      </c>
      <c r="D6">
        <v>-76</v>
      </c>
      <c r="E6">
        <v>5776</v>
      </c>
      <c r="I6">
        <f t="shared" si="0"/>
        <v>3.7720891999999999</v>
      </c>
      <c r="J6">
        <f t="shared" si="1"/>
        <v>4.9715819999999997</v>
      </c>
      <c r="M6">
        <v>4</v>
      </c>
      <c r="N6">
        <v>3.2249999999999996</v>
      </c>
      <c r="O6">
        <v>3.01</v>
      </c>
      <c r="P6">
        <v>2.44</v>
      </c>
      <c r="Q6">
        <v>2.4</v>
      </c>
      <c r="R6">
        <f>+AVERAGE(I14:I17)</f>
        <v>4.6717088000000002</v>
      </c>
      <c r="S6">
        <f>+AVERAGE(J14:J17)</f>
        <v>3.4130305000000005</v>
      </c>
      <c r="U6">
        <v>5</v>
      </c>
      <c r="V6">
        <v>3.57</v>
      </c>
      <c r="W6">
        <v>3.38</v>
      </c>
      <c r="X6">
        <v>2.97</v>
      </c>
      <c r="Y6">
        <v>2.86</v>
      </c>
      <c r="Z6">
        <v>3.34</v>
      </c>
      <c r="AA6">
        <v>3.27</v>
      </c>
    </row>
    <row r="7" spans="1:27" x14ac:dyDescent="0.3">
      <c r="A7">
        <v>6</v>
      </c>
      <c r="B7">
        <v>112</v>
      </c>
      <c r="C7">
        <v>259</v>
      </c>
      <c r="D7">
        <v>-147</v>
      </c>
      <c r="E7">
        <v>21609</v>
      </c>
      <c r="I7">
        <f t="shared" si="0"/>
        <v>1.7676736</v>
      </c>
      <c r="J7">
        <f t="shared" si="1"/>
        <v>4.0877451999999996</v>
      </c>
      <c r="M7">
        <v>5</v>
      </c>
      <c r="N7">
        <v>3.34</v>
      </c>
      <c r="O7">
        <v>3.27</v>
      </c>
      <c r="P7">
        <v>2.97</v>
      </c>
      <c r="Q7">
        <v>2.86</v>
      </c>
      <c r="R7">
        <f>+AVERAGE(I18:I21)</f>
        <v>5.0268217999999996</v>
      </c>
      <c r="S7">
        <f>+AVERAGE(J18:J21)</f>
        <v>4.7190572</v>
      </c>
      <c r="U7">
        <v>6</v>
      </c>
      <c r="V7">
        <v>3.11</v>
      </c>
      <c r="W7">
        <v>3.16</v>
      </c>
      <c r="X7">
        <v>4.29</v>
      </c>
      <c r="Y7">
        <v>4.21</v>
      </c>
      <c r="Z7">
        <v>3.08</v>
      </c>
      <c r="AA7">
        <v>3.08</v>
      </c>
    </row>
    <row r="8" spans="1:27" x14ac:dyDescent="0.3">
      <c r="A8">
        <v>7</v>
      </c>
      <c r="B8">
        <v>91</v>
      </c>
      <c r="C8">
        <v>228</v>
      </c>
      <c r="D8">
        <v>-137</v>
      </c>
      <c r="E8">
        <v>18769</v>
      </c>
      <c r="I8">
        <f t="shared" si="0"/>
        <v>1.4362348</v>
      </c>
      <c r="J8">
        <f t="shared" si="1"/>
        <v>3.5984783999999999</v>
      </c>
      <c r="M8">
        <v>6</v>
      </c>
      <c r="N8">
        <v>3.08</v>
      </c>
      <c r="O8">
        <v>3.08</v>
      </c>
      <c r="P8">
        <v>4.29</v>
      </c>
      <c r="Q8">
        <v>4.21</v>
      </c>
      <c r="R8">
        <f>+AVERAGE(I22:I25)</f>
        <v>4.2337360999999998</v>
      </c>
      <c r="S8">
        <f>+AVERAGE(J22:J25)</f>
        <v>4.648034599999999</v>
      </c>
      <c r="U8">
        <v>7</v>
      </c>
      <c r="V8">
        <v>3.05</v>
      </c>
      <c r="W8">
        <v>3</v>
      </c>
      <c r="X8">
        <v>3.19</v>
      </c>
      <c r="Y8">
        <v>3.13</v>
      </c>
      <c r="Z8">
        <v>3.12</v>
      </c>
      <c r="AA8">
        <v>3.0449999999999999</v>
      </c>
    </row>
    <row r="9" spans="1:27" x14ac:dyDescent="0.3">
      <c r="A9">
        <v>8</v>
      </c>
      <c r="B9">
        <v>204</v>
      </c>
      <c r="C9">
        <v>233</v>
      </c>
      <c r="D9">
        <v>-29</v>
      </c>
      <c r="E9">
        <v>841</v>
      </c>
      <c r="I9">
        <f t="shared" si="0"/>
        <v>3.2196911999999998</v>
      </c>
      <c r="J9">
        <f t="shared" si="1"/>
        <v>3.6773924</v>
      </c>
      <c r="M9">
        <v>7</v>
      </c>
      <c r="N9">
        <v>3.12</v>
      </c>
      <c r="O9">
        <v>3.0449999999999999</v>
      </c>
      <c r="P9">
        <v>3.19</v>
      </c>
      <c r="Q9">
        <v>3.13</v>
      </c>
      <c r="R9">
        <f>+AVERAGE(I26:I29)</f>
        <v>5.2477809999999998</v>
      </c>
      <c r="S9">
        <f>+AVERAGE(J26:J29)</f>
        <v>4.7230029</v>
      </c>
      <c r="V9">
        <v>3.19</v>
      </c>
      <c r="W9">
        <v>3.09</v>
      </c>
    </row>
    <row r="10" spans="1:27" x14ac:dyDescent="0.3">
      <c r="A10">
        <v>9</v>
      </c>
      <c r="B10">
        <v>107</v>
      </c>
      <c r="C10">
        <v>185</v>
      </c>
      <c r="D10">
        <v>-78</v>
      </c>
      <c r="E10">
        <v>6084</v>
      </c>
      <c r="I10">
        <f t="shared" si="0"/>
        <v>1.6887596</v>
      </c>
      <c r="J10">
        <f t="shared" si="1"/>
        <v>2.9198179999999998</v>
      </c>
    </row>
    <row r="11" spans="1:27" x14ac:dyDescent="0.3">
      <c r="A11">
        <v>10</v>
      </c>
      <c r="B11">
        <v>126</v>
      </c>
      <c r="C11">
        <v>195</v>
      </c>
      <c r="D11">
        <v>-69</v>
      </c>
      <c r="E11">
        <v>4761</v>
      </c>
      <c r="I11">
        <f t="shared" si="0"/>
        <v>1.9886328</v>
      </c>
      <c r="J11">
        <f t="shared" si="1"/>
        <v>3.0776460000000001</v>
      </c>
      <c r="M11" t="s">
        <v>0</v>
      </c>
      <c r="N11" t="s">
        <v>10</v>
      </c>
      <c r="O11" t="s">
        <v>11</v>
      </c>
      <c r="R11" t="s">
        <v>0</v>
      </c>
      <c r="S11" t="s">
        <v>12</v>
      </c>
      <c r="T11" t="s">
        <v>13</v>
      </c>
      <c r="U11" t="s">
        <v>17</v>
      </c>
      <c r="V11" t="s">
        <v>18</v>
      </c>
    </row>
    <row r="12" spans="1:27" x14ac:dyDescent="0.3">
      <c r="A12">
        <v>11</v>
      </c>
      <c r="B12">
        <v>138</v>
      </c>
      <c r="C12">
        <v>219</v>
      </c>
      <c r="D12">
        <v>-81</v>
      </c>
      <c r="E12">
        <v>6561</v>
      </c>
      <c r="I12">
        <f t="shared" si="0"/>
        <v>2.1780263999999998</v>
      </c>
      <c r="J12">
        <f t="shared" si="1"/>
        <v>3.4564331999999998</v>
      </c>
      <c r="M12">
        <v>1</v>
      </c>
      <c r="N12">
        <f>+AVERAGE(N3:Q3)</f>
        <v>2.9837500000000001</v>
      </c>
      <c r="O12">
        <f>+AVERAGE(R3:S3)</f>
        <v>3.7188222499999997</v>
      </c>
      <c r="R12">
        <v>1</v>
      </c>
      <c r="S12">
        <f>+AVERAGE(N3:O3)</f>
        <v>3.0425</v>
      </c>
      <c r="T12">
        <f>+AVERAGE(P3:Q3)</f>
        <v>2.9249999999999998</v>
      </c>
      <c r="U12">
        <f>+R3</f>
        <v>3.8352203999999994</v>
      </c>
      <c r="V12">
        <f>+S3</f>
        <v>3.6024240999999999</v>
      </c>
    </row>
    <row r="13" spans="1:27" x14ac:dyDescent="0.3">
      <c r="A13">
        <v>12</v>
      </c>
      <c r="B13">
        <v>216</v>
      </c>
      <c r="C13">
        <v>492</v>
      </c>
      <c r="D13">
        <v>-276</v>
      </c>
      <c r="E13">
        <v>76176</v>
      </c>
      <c r="I13">
        <f t="shared" si="0"/>
        <v>3.4090848</v>
      </c>
      <c r="J13">
        <f t="shared" si="1"/>
        <v>7.7651376000000001</v>
      </c>
      <c r="M13">
        <v>2</v>
      </c>
      <c r="N13">
        <f t="shared" ref="N13:N18" si="2">+AVERAGE(N4:Q4)</f>
        <v>2.7225000000000001</v>
      </c>
      <c r="O13">
        <f t="shared" ref="O13:O18" si="3">+AVERAGE(R4:S4)</f>
        <v>3.3163608499999997</v>
      </c>
      <c r="R13">
        <v>2</v>
      </c>
      <c r="S13">
        <f t="shared" ref="S13:S18" si="4">+AVERAGE(N4:O4)</f>
        <v>2.79</v>
      </c>
      <c r="T13">
        <f t="shared" ref="T13:T18" si="5">+AVERAGE(P4:Q4)</f>
        <v>2.6550000000000002</v>
      </c>
      <c r="U13">
        <f t="shared" ref="U13:V13" si="6">+R4</f>
        <v>2.5489221999999998</v>
      </c>
      <c r="V13">
        <f t="shared" si="6"/>
        <v>4.0837994999999996</v>
      </c>
    </row>
    <row r="14" spans="1:27" x14ac:dyDescent="0.3">
      <c r="A14">
        <v>13</v>
      </c>
      <c r="B14">
        <v>296</v>
      </c>
      <c r="C14">
        <v>227</v>
      </c>
      <c r="D14">
        <v>69</v>
      </c>
      <c r="E14">
        <v>4761</v>
      </c>
      <c r="I14">
        <f t="shared" si="0"/>
        <v>4.6717088000000002</v>
      </c>
      <c r="J14">
        <f t="shared" si="1"/>
        <v>3.5826956000000001</v>
      </c>
      <c r="M14">
        <v>3</v>
      </c>
      <c r="N14">
        <f t="shared" si="2"/>
        <v>2.6025</v>
      </c>
      <c r="O14">
        <f t="shared" si="3"/>
        <v>3.3104423000000001</v>
      </c>
      <c r="R14">
        <v>3</v>
      </c>
      <c r="S14">
        <f t="shared" si="4"/>
        <v>2.7149999999999999</v>
      </c>
      <c r="T14">
        <f t="shared" si="5"/>
        <v>2.4900000000000002</v>
      </c>
      <c r="U14">
        <f t="shared" ref="U14:V14" si="7">+R5</f>
        <v>2.3161258999999998</v>
      </c>
      <c r="V14">
        <f t="shared" si="7"/>
        <v>4.3047586999999998</v>
      </c>
    </row>
    <row r="15" spans="1:27" x14ac:dyDescent="0.3">
      <c r="A15">
        <v>14</v>
      </c>
      <c r="B15">
        <v>173</v>
      </c>
      <c r="C15">
        <v>214</v>
      </c>
      <c r="D15">
        <v>-41</v>
      </c>
      <c r="E15">
        <v>1681</v>
      </c>
      <c r="I15">
        <f t="shared" si="0"/>
        <v>2.7304244</v>
      </c>
      <c r="J15">
        <f t="shared" si="1"/>
        <v>3.3775192000000001</v>
      </c>
      <c r="M15">
        <v>4</v>
      </c>
      <c r="N15">
        <f t="shared" si="2"/>
        <v>2.7687499999999998</v>
      </c>
      <c r="O15">
        <f t="shared" si="3"/>
        <v>4.0423696500000004</v>
      </c>
      <c r="R15">
        <v>4</v>
      </c>
      <c r="S15">
        <f t="shared" si="4"/>
        <v>3.1174999999999997</v>
      </c>
      <c r="T15">
        <f t="shared" si="5"/>
        <v>2.42</v>
      </c>
      <c r="U15">
        <f t="shared" ref="U15:V15" si="8">+R6</f>
        <v>4.6717088000000002</v>
      </c>
      <c r="V15">
        <f t="shared" si="8"/>
        <v>3.4130305000000005</v>
      </c>
    </row>
    <row r="16" spans="1:27" x14ac:dyDescent="0.3">
      <c r="A16">
        <v>15</v>
      </c>
      <c r="B16">
        <v>284</v>
      </c>
      <c r="C16">
        <v>180</v>
      </c>
      <c r="D16">
        <v>104</v>
      </c>
      <c r="E16">
        <v>10816</v>
      </c>
      <c r="I16">
        <f t="shared" si="0"/>
        <v>4.4823151999999995</v>
      </c>
      <c r="J16">
        <f t="shared" si="1"/>
        <v>2.8409040000000001</v>
      </c>
      <c r="M16">
        <v>5</v>
      </c>
      <c r="N16">
        <f t="shared" si="2"/>
        <v>3.11</v>
      </c>
      <c r="O16">
        <f t="shared" si="3"/>
        <v>4.8729394999999993</v>
      </c>
      <c r="R16">
        <v>5</v>
      </c>
      <c r="S16">
        <f t="shared" si="4"/>
        <v>3.3049999999999997</v>
      </c>
      <c r="T16">
        <f t="shared" si="5"/>
        <v>2.915</v>
      </c>
      <c r="U16">
        <f t="shared" ref="U16:V16" si="9">+R7</f>
        <v>5.0268217999999996</v>
      </c>
      <c r="V16">
        <f t="shared" si="9"/>
        <v>4.7190572</v>
      </c>
    </row>
    <row r="17" spans="1:22" x14ac:dyDescent="0.3">
      <c r="A17">
        <v>16</v>
      </c>
      <c r="B17">
        <v>431</v>
      </c>
      <c r="C17">
        <v>244</v>
      </c>
      <c r="D17">
        <v>187</v>
      </c>
      <c r="E17">
        <v>34969</v>
      </c>
      <c r="I17">
        <f t="shared" si="0"/>
        <v>6.8023867999999998</v>
      </c>
      <c r="J17">
        <f t="shared" si="1"/>
        <v>3.8510032000000001</v>
      </c>
      <c r="M17">
        <v>6</v>
      </c>
      <c r="N17">
        <f t="shared" si="2"/>
        <v>3.665</v>
      </c>
      <c r="O17">
        <f t="shared" si="3"/>
        <v>4.4408853499999994</v>
      </c>
      <c r="R17">
        <v>6</v>
      </c>
      <c r="S17">
        <f t="shared" si="4"/>
        <v>3.08</v>
      </c>
      <c r="T17">
        <f t="shared" si="5"/>
        <v>4.25</v>
      </c>
      <c r="U17">
        <f t="shared" ref="U17:V17" si="10">+R8</f>
        <v>4.2337360999999998</v>
      </c>
      <c r="V17">
        <f t="shared" si="10"/>
        <v>4.648034599999999</v>
      </c>
    </row>
    <row r="18" spans="1:22" x14ac:dyDescent="0.3">
      <c r="A18">
        <v>17</v>
      </c>
      <c r="B18">
        <v>163</v>
      </c>
      <c r="C18">
        <v>140</v>
      </c>
      <c r="D18">
        <v>23</v>
      </c>
      <c r="E18">
        <v>529</v>
      </c>
      <c r="I18">
        <f t="shared" si="0"/>
        <v>2.5725964000000001</v>
      </c>
      <c r="J18">
        <f t="shared" si="1"/>
        <v>2.2095919999999998</v>
      </c>
      <c r="M18">
        <v>7</v>
      </c>
      <c r="N18">
        <f t="shared" si="2"/>
        <v>3.1212499999999999</v>
      </c>
      <c r="O18">
        <f t="shared" si="3"/>
        <v>4.9853919500000003</v>
      </c>
      <c r="R18">
        <v>7</v>
      </c>
      <c r="S18">
        <f t="shared" si="4"/>
        <v>3.0825</v>
      </c>
      <c r="T18">
        <f t="shared" si="5"/>
        <v>3.16</v>
      </c>
      <c r="U18">
        <f t="shared" ref="U18:V18" si="11">+R9</f>
        <v>5.2477809999999998</v>
      </c>
      <c r="V18">
        <f t="shared" si="11"/>
        <v>4.7230029</v>
      </c>
    </row>
    <row r="19" spans="1:22" x14ac:dyDescent="0.3">
      <c r="A19">
        <v>18</v>
      </c>
      <c r="B19">
        <v>345</v>
      </c>
      <c r="C19">
        <v>264</v>
      </c>
      <c r="D19">
        <v>81</v>
      </c>
      <c r="E19">
        <v>6561</v>
      </c>
      <c r="I19">
        <f t="shared" si="0"/>
        <v>5.4450659999999997</v>
      </c>
      <c r="J19">
        <f t="shared" si="1"/>
        <v>4.1666591999999998</v>
      </c>
    </row>
    <row r="20" spans="1:22" x14ac:dyDescent="0.3">
      <c r="A20">
        <v>19</v>
      </c>
      <c r="B20">
        <v>431</v>
      </c>
      <c r="C20">
        <v>427</v>
      </c>
      <c r="D20">
        <v>4</v>
      </c>
      <c r="E20">
        <v>16</v>
      </c>
      <c r="I20">
        <f t="shared" si="0"/>
        <v>6.8023867999999998</v>
      </c>
      <c r="J20">
        <f t="shared" si="1"/>
        <v>6.7392555999999999</v>
      </c>
    </row>
    <row r="21" spans="1:22" x14ac:dyDescent="0.3">
      <c r="A21">
        <v>20</v>
      </c>
      <c r="B21">
        <v>335</v>
      </c>
      <c r="C21">
        <v>365</v>
      </c>
      <c r="D21">
        <v>-30</v>
      </c>
      <c r="E21">
        <v>900</v>
      </c>
      <c r="I21">
        <f t="shared" si="0"/>
        <v>5.2872379999999994</v>
      </c>
      <c r="J21">
        <f t="shared" si="1"/>
        <v>5.7607219999999995</v>
      </c>
    </row>
    <row r="22" spans="1:22" x14ac:dyDescent="0.3">
      <c r="A22">
        <v>21</v>
      </c>
      <c r="B22">
        <v>190</v>
      </c>
      <c r="C22">
        <v>257</v>
      </c>
      <c r="D22">
        <v>-67</v>
      </c>
      <c r="E22">
        <v>4489</v>
      </c>
      <c r="I22">
        <f t="shared" si="0"/>
        <v>2.998732</v>
      </c>
      <c r="J22">
        <f t="shared" si="1"/>
        <v>4.0561796000000001</v>
      </c>
    </row>
    <row r="23" spans="1:22" x14ac:dyDescent="0.3">
      <c r="A23">
        <v>22</v>
      </c>
      <c r="B23">
        <v>426</v>
      </c>
      <c r="C23">
        <v>440</v>
      </c>
      <c r="D23">
        <v>-14</v>
      </c>
      <c r="E23">
        <v>196</v>
      </c>
      <c r="I23">
        <f t="shared" si="0"/>
        <v>6.7234727999999997</v>
      </c>
      <c r="J23">
        <f t="shared" si="1"/>
        <v>6.9444319999999999</v>
      </c>
      <c r="M23" t="s">
        <v>0</v>
      </c>
      <c r="N23" t="s">
        <v>19</v>
      </c>
      <c r="O23" t="s">
        <v>20</v>
      </c>
      <c r="P23" t="s">
        <v>21</v>
      </c>
    </row>
    <row r="24" spans="1:22" x14ac:dyDescent="0.3">
      <c r="A24">
        <v>23</v>
      </c>
      <c r="B24">
        <v>252</v>
      </c>
      <c r="C24">
        <v>251</v>
      </c>
      <c r="D24">
        <v>1</v>
      </c>
      <c r="E24">
        <v>1</v>
      </c>
      <c r="I24">
        <f t="shared" si="0"/>
        <v>3.9772656</v>
      </c>
      <c r="J24">
        <f t="shared" si="1"/>
        <v>3.9614827999999997</v>
      </c>
      <c r="M24">
        <v>1</v>
      </c>
      <c r="N24">
        <f>+(AVERAGE(U12:V12)-S12)</f>
        <v>0.67632224999999968</v>
      </c>
      <c r="O24">
        <f>+(AVERAGE(U12:V12)-T12)</f>
        <v>0.79382224999999984</v>
      </c>
      <c r="P24">
        <f>+V12-U12</f>
        <v>-0.23279629999999951</v>
      </c>
    </row>
    <row r="25" spans="1:22" x14ac:dyDescent="0.3">
      <c r="A25">
        <v>24</v>
      </c>
      <c r="B25">
        <v>205</v>
      </c>
      <c r="C25">
        <v>230</v>
      </c>
      <c r="D25">
        <v>-25</v>
      </c>
      <c r="E25">
        <v>625</v>
      </c>
      <c r="I25">
        <f t="shared" si="0"/>
        <v>3.235474</v>
      </c>
      <c r="J25">
        <f t="shared" si="1"/>
        <v>3.6300439999999998</v>
      </c>
      <c r="M25">
        <v>2</v>
      </c>
      <c r="N25">
        <f>+(AVERAGE(U13:V13)-S13)</f>
        <v>0.52636084999999966</v>
      </c>
      <c r="O25">
        <f>+(AVERAGE(U13:V13)-T13)</f>
        <v>0.66136084999999945</v>
      </c>
      <c r="P25">
        <f>+V13-U13</f>
        <v>1.5348772999999998</v>
      </c>
    </row>
    <row r="26" spans="1:22" x14ac:dyDescent="0.3">
      <c r="A26">
        <v>25</v>
      </c>
      <c r="B26">
        <v>334</v>
      </c>
      <c r="C26">
        <v>319</v>
      </c>
      <c r="D26">
        <v>15</v>
      </c>
      <c r="E26">
        <v>225</v>
      </c>
      <c r="I26">
        <f t="shared" si="0"/>
        <v>5.2714552000000001</v>
      </c>
      <c r="J26">
        <f t="shared" si="1"/>
        <v>5.0347131999999997</v>
      </c>
      <c r="M26">
        <v>3</v>
      </c>
      <c r="N26">
        <f>+(AVERAGE(U14:V14)-S14)</f>
        <v>0.5954423000000002</v>
      </c>
      <c r="O26">
        <f>+(AVERAGE(U14:V14)-T14)</f>
        <v>0.82044229999999985</v>
      </c>
      <c r="P26">
        <f>+V14-U14</f>
        <v>1.9886328</v>
      </c>
    </row>
    <row r="27" spans="1:22" x14ac:dyDescent="0.3">
      <c r="A27">
        <v>26</v>
      </c>
      <c r="B27">
        <v>348</v>
      </c>
      <c r="C27">
        <v>270</v>
      </c>
      <c r="D27">
        <v>78</v>
      </c>
      <c r="E27">
        <v>6084</v>
      </c>
      <c r="I27">
        <f t="shared" si="0"/>
        <v>5.4924143999999995</v>
      </c>
      <c r="J27">
        <f t="shared" si="1"/>
        <v>4.2613560000000001</v>
      </c>
      <c r="M27">
        <v>4</v>
      </c>
      <c r="N27">
        <f>+(AVERAGE(U15:V15)-S15)</f>
        <v>0.92486965000000065</v>
      </c>
      <c r="O27">
        <f>+(AVERAGE(U15:V15)-T15)</f>
        <v>1.6223696500000004</v>
      </c>
      <c r="P27">
        <f>+V15-U15</f>
        <v>-1.2586782999999997</v>
      </c>
    </row>
    <row r="28" spans="1:22" x14ac:dyDescent="0.3">
      <c r="A28">
        <v>27</v>
      </c>
      <c r="B28">
        <v>244</v>
      </c>
      <c r="C28">
        <v>222</v>
      </c>
      <c r="D28">
        <v>22</v>
      </c>
      <c r="E28">
        <v>484</v>
      </c>
      <c r="I28">
        <f t="shared" si="0"/>
        <v>3.8510032000000001</v>
      </c>
      <c r="J28">
        <f t="shared" si="1"/>
        <v>3.5037815999999999</v>
      </c>
      <c r="M28">
        <v>5</v>
      </c>
      <c r="N28">
        <f>+(AVERAGE(U16:V16)-S16)</f>
        <v>1.5679394999999996</v>
      </c>
      <c r="O28">
        <f>+(AVERAGE(U16:V16)-T16)</f>
        <v>1.9579394999999993</v>
      </c>
      <c r="P28">
        <f>+V16-U16</f>
        <v>-0.30776459999999961</v>
      </c>
    </row>
    <row r="29" spans="1:22" x14ac:dyDescent="0.3">
      <c r="A29">
        <v>28</v>
      </c>
      <c r="B29">
        <v>404</v>
      </c>
      <c r="C29">
        <v>386</v>
      </c>
      <c r="D29">
        <v>18</v>
      </c>
      <c r="E29">
        <v>324</v>
      </c>
      <c r="I29">
        <f t="shared" si="0"/>
        <v>6.3762511999999996</v>
      </c>
      <c r="J29">
        <f t="shared" si="1"/>
        <v>6.0921608000000003</v>
      </c>
      <c r="M29">
        <v>6</v>
      </c>
      <c r="N29">
        <f>+(AVERAGE(U17:V17)-S17)</f>
        <v>1.3608853499999993</v>
      </c>
      <c r="O29">
        <f>+(AVERAGE(U17:V17)-T17)</f>
        <v>0.1908853499999994</v>
      </c>
      <c r="P29">
        <f>+V17-U17</f>
        <v>0.41429849999999924</v>
      </c>
    </row>
    <row r="30" spans="1:22" x14ac:dyDescent="0.3">
      <c r="A30" s="1" t="s">
        <v>6</v>
      </c>
      <c r="B30" s="1">
        <v>252.35714290000001</v>
      </c>
      <c r="C30" s="1">
        <v>266.9642857</v>
      </c>
      <c r="E30">
        <v>225551</v>
      </c>
      <c r="M30">
        <v>7</v>
      </c>
      <c r="N30">
        <f>+(AVERAGE(U18:V18)-S18)</f>
        <v>1.9028919500000003</v>
      </c>
      <c r="O30">
        <f>+(AVERAGE(U18:V18)-T18)</f>
        <v>1.8253919500000002</v>
      </c>
      <c r="P30">
        <f>+V18-U18</f>
        <v>-0.5247780999999998</v>
      </c>
    </row>
    <row r="31" spans="1:22" x14ac:dyDescent="0.3">
      <c r="E31">
        <v>8055.3928569999998</v>
      </c>
    </row>
    <row r="32" spans="1:22" x14ac:dyDescent="0.3">
      <c r="D32" t="s">
        <v>7</v>
      </c>
      <c r="E32">
        <v>89.75184041</v>
      </c>
    </row>
    <row r="33" spans="13:16" x14ac:dyDescent="0.3">
      <c r="M33" t="s">
        <v>0</v>
      </c>
      <c r="N33" t="s">
        <v>16</v>
      </c>
      <c r="O33" t="s">
        <v>14</v>
      </c>
      <c r="P33" t="s">
        <v>15</v>
      </c>
    </row>
    <row r="34" spans="13:16" x14ac:dyDescent="0.3">
      <c r="M34">
        <v>1</v>
      </c>
      <c r="N34">
        <f>+(AVERAGE(S12:T12)-U12)</f>
        <v>-0.85147039999999974</v>
      </c>
      <c r="O34">
        <f>+(AVERAGE(S12:T12)-V12)</f>
        <v>-0.61867410000000023</v>
      </c>
      <c r="P34">
        <f>+U12-V12</f>
        <v>0.23279629999999951</v>
      </c>
    </row>
    <row r="35" spans="13:16" x14ac:dyDescent="0.3">
      <c r="M35">
        <v>2</v>
      </c>
      <c r="N35">
        <f t="shared" ref="N35:N40" si="12">+(AVERAGE(S13:T13)-U13)</f>
        <v>0.17357780000000034</v>
      </c>
      <c r="O35">
        <f t="shared" ref="O35:O40" si="13">+(AVERAGE(S13:T13)-V13)</f>
        <v>-1.3612994999999994</v>
      </c>
      <c r="P35">
        <f t="shared" ref="P35:P40" si="14">+U13-V13</f>
        <v>-1.5348772999999998</v>
      </c>
    </row>
    <row r="36" spans="13:16" x14ac:dyDescent="0.3">
      <c r="M36">
        <v>3</v>
      </c>
      <c r="N36">
        <f t="shared" si="12"/>
        <v>0.28637410000000019</v>
      </c>
      <c r="O36">
        <f t="shared" si="13"/>
        <v>-1.7022586999999998</v>
      </c>
      <c r="P36">
        <f t="shared" si="14"/>
        <v>-1.9886328</v>
      </c>
    </row>
    <row r="37" spans="13:16" x14ac:dyDescent="0.3">
      <c r="M37">
        <v>4</v>
      </c>
      <c r="N37">
        <f t="shared" si="12"/>
        <v>-1.9029588000000004</v>
      </c>
      <c r="O37">
        <f t="shared" si="13"/>
        <v>-0.6442805000000007</v>
      </c>
      <c r="P37">
        <f t="shared" si="14"/>
        <v>1.2586782999999997</v>
      </c>
    </row>
    <row r="38" spans="13:16" x14ac:dyDescent="0.3">
      <c r="M38">
        <v>5</v>
      </c>
      <c r="N38">
        <f t="shared" si="12"/>
        <v>-1.9168217999999997</v>
      </c>
      <c r="O38">
        <f t="shared" si="13"/>
        <v>-1.6090572000000001</v>
      </c>
      <c r="P38">
        <f t="shared" si="14"/>
        <v>0.30776459999999961</v>
      </c>
    </row>
    <row r="39" spans="13:16" x14ac:dyDescent="0.3">
      <c r="M39">
        <v>6</v>
      </c>
      <c r="N39">
        <f t="shared" si="12"/>
        <v>-0.56873609999999974</v>
      </c>
      <c r="O39">
        <f t="shared" si="13"/>
        <v>-0.98303459999999898</v>
      </c>
      <c r="P39">
        <f t="shared" si="14"/>
        <v>-0.41429849999999924</v>
      </c>
    </row>
    <row r="40" spans="13:16" x14ac:dyDescent="0.3">
      <c r="M40">
        <v>7</v>
      </c>
      <c r="N40">
        <f t="shared" si="12"/>
        <v>-2.1265309999999999</v>
      </c>
      <c r="O40">
        <f t="shared" si="13"/>
        <v>-1.6017529000000001</v>
      </c>
      <c r="P40">
        <f t="shared" si="14"/>
        <v>0.5247780999999998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Bertucci</cp:lastModifiedBy>
  <dcterms:created xsi:type="dcterms:W3CDTF">2019-11-25T02:45:02Z</dcterms:created>
  <dcterms:modified xsi:type="dcterms:W3CDTF">2019-12-08T23:41:35Z</dcterms:modified>
</cp:coreProperties>
</file>