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z\Dropbox\4thyear\Study1 libFiles\"/>
    </mc:Choice>
  </mc:AlternateContent>
  <bookViews>
    <workbookView xWindow="0" yWindow="0" windowWidth="38400" windowHeight="12435" activeTab="3"/>
  </bookViews>
  <sheets>
    <sheet name="test 1" sheetId="1" r:id="rId1"/>
    <sheet name="test 2" sheetId="2" r:id="rId2"/>
    <sheet name="test 3" sheetId="3" r:id="rId3"/>
    <sheet name="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4" l="1"/>
  <c r="K46" i="4"/>
  <c r="K44" i="4"/>
  <c r="K36" i="4"/>
  <c r="K37" i="4"/>
  <c r="K38" i="4"/>
  <c r="J45" i="4"/>
  <c r="J46" i="4"/>
  <c r="J44" i="4"/>
  <c r="L8" i="4" l="1"/>
  <c r="L6" i="4"/>
  <c r="L4" i="4"/>
  <c r="J36" i="4" l="1"/>
  <c r="J37" i="4"/>
  <c r="J38" i="4"/>
  <c r="J24" i="4"/>
  <c r="J25" i="4"/>
  <c r="J26" i="4"/>
  <c r="J28" i="4"/>
  <c r="J29" i="4"/>
  <c r="J30" i="4"/>
  <c r="J32" i="4"/>
  <c r="J33" i="4"/>
  <c r="J34" i="4"/>
  <c r="J40" i="4"/>
  <c r="J41" i="4"/>
  <c r="J42" i="4"/>
  <c r="E8" i="4"/>
  <c r="F8" i="4"/>
  <c r="G8" i="4"/>
  <c r="H8" i="4"/>
  <c r="D6" i="4"/>
  <c r="E6" i="4"/>
  <c r="F6" i="4"/>
  <c r="J6" i="4" s="1"/>
  <c r="G6" i="4"/>
  <c r="H6" i="4"/>
  <c r="H7" i="4"/>
  <c r="G7" i="4"/>
  <c r="E7" i="4"/>
  <c r="F7" i="4"/>
  <c r="H5" i="4"/>
  <c r="G5" i="4"/>
  <c r="F5" i="4"/>
  <c r="E5" i="4"/>
  <c r="D5" i="4"/>
  <c r="D4" i="4"/>
  <c r="E4" i="4"/>
  <c r="F4" i="4"/>
  <c r="G4" i="4"/>
  <c r="H4" i="4"/>
  <c r="F3" i="4"/>
  <c r="H3" i="4"/>
  <c r="G3" i="4"/>
  <c r="E3" i="4"/>
  <c r="D3" i="4"/>
  <c r="Q36" i="1"/>
  <c r="Q35" i="1"/>
  <c r="N36" i="1"/>
  <c r="N35" i="1"/>
  <c r="K36" i="1"/>
  <c r="K35" i="1"/>
  <c r="H36" i="1"/>
  <c r="H35" i="1"/>
  <c r="Q36" i="2"/>
  <c r="Q35" i="2"/>
  <c r="N36" i="2"/>
  <c r="N35" i="2"/>
  <c r="K36" i="2"/>
  <c r="K35" i="2"/>
  <c r="H36" i="2"/>
  <c r="H35" i="2"/>
  <c r="F35" i="2"/>
  <c r="G35" i="2"/>
  <c r="I35" i="2"/>
  <c r="J35" i="2"/>
  <c r="L35" i="2"/>
  <c r="M35" i="2"/>
  <c r="O35" i="2"/>
  <c r="P35" i="2"/>
  <c r="R35" i="2"/>
  <c r="S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Q36" i="3"/>
  <c r="N36" i="3"/>
  <c r="K36" i="3"/>
  <c r="H36" i="3"/>
  <c r="G35" i="1"/>
  <c r="I35" i="1"/>
  <c r="E36" i="1"/>
  <c r="E36" i="2"/>
  <c r="E36" i="3"/>
  <c r="F35" i="1"/>
  <c r="J35" i="1"/>
  <c r="L35" i="1"/>
  <c r="M35" i="1"/>
  <c r="O35" i="1"/>
  <c r="P35" i="1"/>
  <c r="R35" i="1"/>
  <c r="S35" i="1"/>
  <c r="T35" i="1"/>
  <c r="U35" i="1"/>
  <c r="V35" i="1"/>
  <c r="E35" i="1"/>
  <c r="E35" i="3"/>
  <c r="E35" i="2"/>
  <c r="J3" i="4" l="1"/>
  <c r="J5" i="4"/>
  <c r="J8" i="4"/>
  <c r="J4" i="4"/>
  <c r="J7" i="4"/>
</calcChain>
</file>

<file path=xl/sharedStrings.xml><?xml version="1.0" encoding="utf-8"?>
<sst xmlns="http://schemas.openxmlformats.org/spreadsheetml/2006/main" count="123" uniqueCount="38">
  <si>
    <t>P1</t>
  </si>
  <si>
    <t>BenchMark</t>
  </si>
  <si>
    <t>P2</t>
  </si>
  <si>
    <t>P3</t>
  </si>
  <si>
    <t>P4</t>
  </si>
  <si>
    <t>P5</t>
  </si>
  <si>
    <t>Count The Same</t>
  </si>
  <si>
    <t>Participants</t>
  </si>
  <si>
    <t>Distance</t>
  </si>
  <si>
    <t>FingerTips</t>
  </si>
  <si>
    <t>Palm</t>
  </si>
  <si>
    <t>WholeHand</t>
  </si>
  <si>
    <t>Selecting object</t>
  </si>
  <si>
    <t>Immersion</t>
  </si>
  <si>
    <t>Obstruction</t>
  </si>
  <si>
    <t>preference</t>
  </si>
  <si>
    <t>Navigation Gestures</t>
  </si>
  <si>
    <t>Anova: Single Factor</t>
  </si>
  <si>
    <t>SUMMARY</t>
  </si>
  <si>
    <t>Groups</t>
  </si>
  <si>
    <t>Count</t>
  </si>
  <si>
    <t>Sum</t>
  </si>
  <si>
    <t>Average</t>
  </si>
  <si>
    <t>Variance</t>
  </si>
  <si>
    <t>Row 1</t>
  </si>
  <si>
    <t>Row 2</t>
  </si>
  <si>
    <t>Row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</si>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</sst>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574123"/>
      <name val="Tahoma"/>
      <family val="2"/>
    </font>
    <font>
      <sz val="9"/>
      <color rgb="FF574123"/>
      <name val="Courier New"/>
      <family val="3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1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1" fontId="0" fillId="2" borderId="0" xfId="0" applyNumberFormat="1" applyFill="1"/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7" xfId="0" applyBorder="1"/>
    <xf numFmtId="0" fontId="3" fillId="0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3" fillId="0" borderId="14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4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Questionnaire</a:t>
            </a:r>
            <a:r>
              <a:rPr lang="en-GB" baseline="0"/>
              <a:t> Resuslts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513692038495186"/>
          <c:y val="0.10647811447811448"/>
          <c:w val="0.61797419072615922"/>
          <c:h val="0.8310349691137092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Results!$I$24:$I$42</c:f>
              <c:strCache>
                <c:ptCount val="19"/>
                <c:pt idx="0">
                  <c:v>FingerTips</c:v>
                </c:pt>
                <c:pt idx="1">
                  <c:v>Palm</c:v>
                </c:pt>
                <c:pt idx="2">
                  <c:v>WholeHand</c:v>
                </c:pt>
                <c:pt idx="4">
                  <c:v>FingerTips</c:v>
                </c:pt>
                <c:pt idx="5">
                  <c:v>Palm</c:v>
                </c:pt>
                <c:pt idx="6">
                  <c:v>WholeHand</c:v>
                </c:pt>
                <c:pt idx="8">
                  <c:v>FingerTips</c:v>
                </c:pt>
                <c:pt idx="9">
                  <c:v>Palm</c:v>
                </c:pt>
                <c:pt idx="10">
                  <c:v>WholeHand</c:v>
                </c:pt>
                <c:pt idx="12">
                  <c:v>FingerTips</c:v>
                </c:pt>
                <c:pt idx="13">
                  <c:v>Palm</c:v>
                </c:pt>
                <c:pt idx="14">
                  <c:v>WholeHand</c:v>
                </c:pt>
                <c:pt idx="16">
                  <c:v>FingerTips</c:v>
                </c:pt>
                <c:pt idx="17">
                  <c:v>Palm</c:v>
                </c:pt>
                <c:pt idx="18">
                  <c:v>WholeHand</c:v>
                </c:pt>
              </c:strCache>
            </c:strRef>
          </c:cat>
          <c:val>
            <c:numRef>
              <c:f>Results!$J$24:$J$42</c:f>
              <c:numCache>
                <c:formatCode>General</c:formatCode>
                <c:ptCount val="19"/>
                <c:pt idx="0">
                  <c:v>2.6</c:v>
                </c:pt>
                <c:pt idx="1">
                  <c:v>6.2</c:v>
                </c:pt>
                <c:pt idx="2">
                  <c:v>6.1</c:v>
                </c:pt>
                <c:pt idx="4">
                  <c:v>6.6</c:v>
                </c:pt>
                <c:pt idx="5">
                  <c:v>4.2</c:v>
                </c:pt>
                <c:pt idx="6">
                  <c:v>6</c:v>
                </c:pt>
                <c:pt idx="8">
                  <c:v>2.6</c:v>
                </c:pt>
                <c:pt idx="9">
                  <c:v>10</c:v>
                </c:pt>
                <c:pt idx="10">
                  <c:v>3.4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6</c:v>
                </c:pt>
                <c:pt idx="16">
                  <c:v>7.1</c:v>
                </c:pt>
                <c:pt idx="17">
                  <c:v>6.8</c:v>
                </c:pt>
                <c:pt idx="18">
                  <c:v>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7184704"/>
        <c:axId val="737185096"/>
      </c:barChart>
      <c:catAx>
        <c:axId val="73718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85096"/>
        <c:crosses val="autoZero"/>
        <c:auto val="1"/>
        <c:lblAlgn val="ctr"/>
        <c:lblOffset val="100"/>
        <c:noMultiLvlLbl val="0"/>
      </c:catAx>
      <c:valAx>
        <c:axId val="7371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Results!$L$10:$L$12</c:f>
              <c:strCache>
                <c:ptCount val="3"/>
                <c:pt idx="0">
                  <c:v>FingerTips</c:v>
                </c:pt>
                <c:pt idx="1">
                  <c:v>Palm</c:v>
                </c:pt>
                <c:pt idx="2">
                  <c:v>WholeHand</c:v>
                </c:pt>
              </c:strCache>
            </c:strRef>
          </c:cat>
          <c:val>
            <c:numRef>
              <c:f>Results!$M$10:$M$12</c:f>
              <c:numCache>
                <c:formatCode>General</c:formatCode>
                <c:ptCount val="3"/>
                <c:pt idx="0">
                  <c:v>15.4</c:v>
                </c:pt>
                <c:pt idx="1">
                  <c:v>17.600000000000001</c:v>
                </c:pt>
                <c:pt idx="2">
                  <c:v>16.600000000000001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417592"/>
        <c:axId val="733723176"/>
      </c:barChart>
      <c:catAx>
        <c:axId val="74241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3176"/>
        <c:crosses val="autoZero"/>
        <c:auto val="1"/>
        <c:lblAlgn val="ctr"/>
        <c:lblOffset val="100"/>
        <c:noMultiLvlLbl val="0"/>
      </c:catAx>
      <c:valAx>
        <c:axId val="7337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Results!$L$14:$L$16</c:f>
              <c:strCache>
                <c:ptCount val="3"/>
                <c:pt idx="0">
                  <c:v>FingerTips</c:v>
                </c:pt>
                <c:pt idx="1">
                  <c:v>Palm</c:v>
                </c:pt>
                <c:pt idx="2">
                  <c:v>WholeHand</c:v>
                </c:pt>
              </c:strCache>
            </c:strRef>
          </c:cat>
          <c:val>
            <c:numRef>
              <c:f>Results!$M$14:$M$16</c:f>
              <c:numCache>
                <c:formatCode>General</c:formatCode>
                <c:ptCount val="3"/>
                <c:pt idx="0">
                  <c:v>11.688636795962202</c:v>
                </c:pt>
                <c:pt idx="1">
                  <c:v>6.3910068400701316</c:v>
                </c:pt>
                <c:pt idx="2">
                  <c:v>7.3694013029954446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9850264"/>
        <c:axId val="829849480"/>
      </c:barChart>
      <c:catAx>
        <c:axId val="82985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49480"/>
        <c:crosses val="autoZero"/>
        <c:auto val="1"/>
        <c:lblAlgn val="ctr"/>
        <c:lblOffset val="100"/>
        <c:noMultiLvlLbl val="0"/>
      </c:catAx>
      <c:valAx>
        <c:axId val="8298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27</xdr:row>
      <xdr:rowOff>238124</xdr:rowOff>
    </xdr:from>
    <xdr:to>
      <xdr:col>19</xdr:col>
      <xdr:colOff>147637</xdr:colOff>
      <xdr:row>48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223837</xdr:colOff>
      <xdr:row>11</xdr:row>
      <xdr:rowOff>95250</xdr:rowOff>
    </xdr:from>
    <xdr:to>
      <xdr:col>21</xdr:col>
      <xdr:colOff>528637</xdr:colOff>
      <xdr:row>23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19</xdr:row>
      <xdr:rowOff>9525</xdr:rowOff>
    </xdr:from>
    <xdr:to>
      <xdr:col>18</xdr:col>
      <xdr:colOff>152400</xdr:colOff>
      <xdr:row>30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0.01354</cdr:x>
      <cdr:y>0.09697</cdr:y>
    </cdr:from>
    <cdr:to>
      <cdr:x>0.20104</cdr:x>
      <cdr:y>0.25859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3" y="457201"/>
          <a:ext cx="85725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Ease of Navigation</a:t>
          </a:r>
          <a:r>
            <a:rPr lang="en-GB" sz="1100" baseline="0">
              <a:solidFill>
                <a:schemeClr val="bg1"/>
              </a:solidFill>
            </a:rPr>
            <a:t> Controls</a:t>
          </a:r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0.00729</cdr:x>
      <cdr:y>0.26061</cdr:y>
    </cdr:from>
    <cdr:to>
      <cdr:x>0.19687</cdr:x>
      <cdr:y>0.4404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" y="1228726"/>
          <a:ext cx="866775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Level of Obstruction (Lower is Better)</a:t>
          </a:r>
        </a:p>
      </cdr:txBody>
    </cdr:sp>
  </cdr:relSizeAnchor>
  <cdr:relSizeAnchor xmlns:cdr="http://schemas.openxmlformats.org/drawingml/2006/chartDrawing">
    <cdr:from>
      <cdr:x>0</cdr:x>
      <cdr:y>0.45455</cdr:y>
    </cdr:from>
    <cdr:to>
      <cdr:x>0.18854</cdr:x>
      <cdr:y>0.59394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143125"/>
          <a:ext cx="862013" cy="65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Preference (Higher is Better)</a:t>
          </a:r>
        </a:p>
        <a:p xmlns:a="http://schemas.openxmlformats.org/drawingml/2006/main">
          <a:r>
            <a:rPr lang="en-GB" sz="1100">
              <a:solidFill>
                <a:schemeClr val="bg1"/>
              </a:solidFill>
            </a:rPr>
            <a:t> </a:t>
          </a:r>
        </a:p>
        <a:p xmlns:a="http://schemas.openxmlformats.org/drawingml/2006/main"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0.00208</cdr:x>
      <cdr:y>0.6303</cdr:y>
    </cdr:from>
    <cdr:to>
      <cdr:x>0.19063</cdr:x>
      <cdr:y>0.7697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" y="2971800"/>
          <a:ext cx="862013" cy="65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Immersion (Higher is Better)</a:t>
          </a:r>
        </a:p>
      </cdr:txBody>
    </cdr:sp>
  </cdr:relSizeAnchor>
  <cdr:relSizeAnchor xmlns:cdr="http://schemas.openxmlformats.org/drawingml/2006/chartDrawing">
    <cdr:from>
      <cdr:x>0</cdr:x>
      <cdr:y>0.8</cdr:y>
    </cdr:from>
    <cdr:to>
      <cdr:x>0.18854</cdr:x>
      <cdr:y>0.93939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3771900"/>
          <a:ext cx="862013" cy="65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Ease Selecting</a:t>
          </a:r>
          <a:r>
            <a:rPr lang="en-GB" sz="1100" baseline="0">
              <a:solidFill>
                <a:schemeClr val="bg1"/>
              </a:solidFill>
            </a:rPr>
            <a:t> </a:t>
          </a:r>
          <a:r>
            <a:rPr lang="en-GB" sz="1100">
              <a:solidFill>
                <a:schemeClr val="bg1"/>
              </a:solidFill>
            </a:rPr>
            <a:t>(Higher is Better)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T36" sqref="T36"/>
    </sheetView>
  </sheetViews>
  <sheetFormatPr defaultRowHeight="15" x14ac:dyDescent="0.25"/>
  <cols>
    <col min="4" max="12" width="9.140625" style="6"/>
  </cols>
  <sheetData>
    <row r="1" spans="1:18" x14ac:dyDescent="0.25">
      <c r="A1" s="4" t="s">
        <v>1</v>
      </c>
      <c r="B1" s="4"/>
      <c r="C1" s="4"/>
    </row>
    <row r="2" spans="1:18" x14ac:dyDescent="0.25">
      <c r="D2" s="7" t="s">
        <v>0</v>
      </c>
      <c r="E2" s="7"/>
      <c r="F2" s="7"/>
      <c r="G2" s="7" t="s">
        <v>2</v>
      </c>
      <c r="H2" s="7"/>
      <c r="I2" s="7"/>
      <c r="J2" s="7" t="s">
        <v>3</v>
      </c>
      <c r="K2" s="7"/>
      <c r="L2" s="7"/>
      <c r="M2" s="1" t="s">
        <v>4</v>
      </c>
      <c r="N2" s="1"/>
      <c r="O2" s="1"/>
      <c r="P2" s="1" t="s">
        <v>5</v>
      </c>
      <c r="Q2" s="1"/>
      <c r="R2" s="1"/>
    </row>
    <row r="3" spans="1:18" x14ac:dyDescent="0.25">
      <c r="A3">
        <v>-15</v>
      </c>
      <c r="B3">
        <v>0</v>
      </c>
      <c r="C3">
        <v>29</v>
      </c>
      <c r="D3" s="6">
        <v>4.8377600000000003</v>
      </c>
      <c r="E3" s="6">
        <v>-2.34409</v>
      </c>
      <c r="F3" s="6">
        <v>33.2301</v>
      </c>
      <c r="G3" s="6">
        <v>-14.8607</v>
      </c>
      <c r="H3" s="11">
        <v>-7.6293900000000003E-6</v>
      </c>
      <c r="I3" s="6">
        <v>18.269500000000001</v>
      </c>
      <c r="J3" s="6">
        <v>-15.802</v>
      </c>
      <c r="K3" s="11">
        <v>3.8147000000000001E-6</v>
      </c>
      <c r="L3" s="6">
        <v>20.981300000000001</v>
      </c>
      <c r="M3">
        <v>-6.9999200000000004</v>
      </c>
      <c r="N3">
        <v>0</v>
      </c>
      <c r="O3">
        <v>32.000599999999999</v>
      </c>
      <c r="P3">
        <v>-9.1172299999999993</v>
      </c>
      <c r="Q3" s="5">
        <v>-3.8147000000000001E-6</v>
      </c>
      <c r="R3">
        <v>37.925800000000002</v>
      </c>
    </row>
    <row r="4" spans="1:18" x14ac:dyDescent="0.25">
      <c r="B4" s="2">
        <v>254</v>
      </c>
      <c r="E4" s="8">
        <v>581</v>
      </c>
      <c r="H4" s="6">
        <v>249</v>
      </c>
      <c r="K4" s="6">
        <v>252</v>
      </c>
      <c r="N4">
        <v>592</v>
      </c>
      <c r="Q4">
        <v>595</v>
      </c>
    </row>
    <row r="5" spans="1:18" x14ac:dyDescent="0.25">
      <c r="B5" s="2">
        <v>768</v>
      </c>
      <c r="E5" s="8">
        <v>592</v>
      </c>
      <c r="H5" s="6">
        <v>768</v>
      </c>
      <c r="K5" s="6">
        <v>768</v>
      </c>
      <c r="N5">
        <v>592</v>
      </c>
      <c r="Q5">
        <v>592</v>
      </c>
    </row>
    <row r="6" spans="1:18" x14ac:dyDescent="0.25">
      <c r="B6" s="2">
        <v>592</v>
      </c>
      <c r="E6" s="8">
        <v>588</v>
      </c>
      <c r="H6" s="6">
        <v>592</v>
      </c>
      <c r="K6" s="6">
        <v>592</v>
      </c>
      <c r="N6">
        <v>252</v>
      </c>
      <c r="Q6">
        <v>604</v>
      </c>
    </row>
    <row r="7" spans="1:18" x14ac:dyDescent="0.25">
      <c r="B7" s="2">
        <v>252</v>
      </c>
      <c r="E7" s="8">
        <v>604</v>
      </c>
      <c r="H7" s="6">
        <v>252</v>
      </c>
      <c r="K7" s="6">
        <v>252</v>
      </c>
      <c r="N7">
        <v>604</v>
      </c>
      <c r="Q7">
        <v>596</v>
      </c>
    </row>
    <row r="8" spans="1:18" x14ac:dyDescent="0.25">
      <c r="B8" s="2">
        <v>248</v>
      </c>
      <c r="E8" s="8">
        <v>580</v>
      </c>
      <c r="H8" s="6">
        <v>244</v>
      </c>
      <c r="K8" s="6">
        <v>248</v>
      </c>
      <c r="N8">
        <v>248</v>
      </c>
      <c r="Q8">
        <v>600</v>
      </c>
    </row>
    <row r="9" spans="1:18" x14ac:dyDescent="0.25">
      <c r="B9" s="2">
        <v>424</v>
      </c>
      <c r="E9" s="8">
        <v>600</v>
      </c>
      <c r="H9" s="6">
        <v>248</v>
      </c>
      <c r="K9" s="6">
        <v>424</v>
      </c>
      <c r="N9">
        <v>596</v>
      </c>
      <c r="Q9">
        <v>251</v>
      </c>
    </row>
    <row r="10" spans="1:18" x14ac:dyDescent="0.25">
      <c r="B10" s="2">
        <v>596</v>
      </c>
      <c r="E10" s="8">
        <v>239</v>
      </c>
      <c r="H10" s="6">
        <v>424</v>
      </c>
      <c r="K10" s="6">
        <v>596</v>
      </c>
      <c r="N10">
        <v>600</v>
      </c>
      <c r="Q10">
        <v>583</v>
      </c>
    </row>
    <row r="11" spans="1:18" x14ac:dyDescent="0.25">
      <c r="B11" s="2">
        <v>243</v>
      </c>
      <c r="E11" s="8">
        <v>251</v>
      </c>
      <c r="H11" s="6">
        <v>596</v>
      </c>
      <c r="K11" s="6">
        <v>243</v>
      </c>
      <c r="N11">
        <v>239</v>
      </c>
      <c r="Q11">
        <v>595</v>
      </c>
    </row>
    <row r="12" spans="1:18" x14ac:dyDescent="0.25">
      <c r="B12" s="2">
        <v>247</v>
      </c>
      <c r="E12" s="8">
        <v>579</v>
      </c>
      <c r="H12" s="6">
        <v>243</v>
      </c>
      <c r="K12" s="6">
        <v>247</v>
      </c>
      <c r="N12">
        <v>251</v>
      </c>
      <c r="Q12">
        <v>599</v>
      </c>
    </row>
    <row r="13" spans="1:18" x14ac:dyDescent="0.25">
      <c r="B13" s="2">
        <v>251</v>
      </c>
      <c r="E13" s="8">
        <v>583</v>
      </c>
      <c r="H13" s="6">
        <v>247</v>
      </c>
      <c r="K13" s="6">
        <v>251</v>
      </c>
      <c r="N13">
        <v>255</v>
      </c>
      <c r="Q13">
        <v>603</v>
      </c>
    </row>
    <row r="14" spans="1:18" x14ac:dyDescent="0.25">
      <c r="B14" s="2">
        <v>255</v>
      </c>
      <c r="E14" s="8">
        <v>595</v>
      </c>
      <c r="H14" s="6">
        <v>251</v>
      </c>
      <c r="K14" s="6">
        <v>255</v>
      </c>
      <c r="N14">
        <v>583</v>
      </c>
      <c r="Q14">
        <v>607</v>
      </c>
    </row>
    <row r="15" spans="1:18" x14ac:dyDescent="0.25">
      <c r="B15" s="2">
        <v>595</v>
      </c>
      <c r="E15" s="8">
        <v>237</v>
      </c>
      <c r="H15" s="6">
        <v>255</v>
      </c>
      <c r="K15" s="6">
        <v>595</v>
      </c>
      <c r="N15">
        <v>595</v>
      </c>
      <c r="Q15">
        <v>250</v>
      </c>
    </row>
    <row r="16" spans="1:18" x14ac:dyDescent="0.25">
      <c r="B16" s="2">
        <v>599</v>
      </c>
      <c r="E16" s="8">
        <v>238</v>
      </c>
      <c r="H16" s="6">
        <v>241</v>
      </c>
      <c r="K16" s="6">
        <v>599</v>
      </c>
      <c r="N16">
        <v>599</v>
      </c>
      <c r="Q16">
        <v>581</v>
      </c>
    </row>
    <row r="17" spans="2:17" x14ac:dyDescent="0.25">
      <c r="B17" s="2">
        <v>250</v>
      </c>
      <c r="E17" s="8">
        <v>577</v>
      </c>
      <c r="H17" s="6">
        <v>245</v>
      </c>
      <c r="K17" s="6">
        <v>250</v>
      </c>
      <c r="N17">
        <v>250</v>
      </c>
      <c r="Q17">
        <v>254</v>
      </c>
    </row>
    <row r="18" spans="2:17" x14ac:dyDescent="0.25">
      <c r="B18" s="2">
        <v>246</v>
      </c>
      <c r="E18" s="8">
        <v>250</v>
      </c>
      <c r="H18" s="6">
        <v>242</v>
      </c>
      <c r="K18" s="6">
        <v>246</v>
      </c>
      <c r="N18">
        <v>581</v>
      </c>
      <c r="Q18">
        <v>593</v>
      </c>
    </row>
    <row r="19" spans="2:17" x14ac:dyDescent="0.25">
      <c r="B19" s="2">
        <v>249</v>
      </c>
      <c r="E19" s="8">
        <v>593</v>
      </c>
      <c r="H19" s="6">
        <v>250</v>
      </c>
      <c r="K19" s="6">
        <v>249</v>
      </c>
      <c r="N19">
        <v>249</v>
      </c>
      <c r="Q19">
        <v>597</v>
      </c>
    </row>
    <row r="20" spans="2:17" x14ac:dyDescent="0.25">
      <c r="B20" s="2">
        <v>253</v>
      </c>
      <c r="E20" s="8">
        <v>582</v>
      </c>
      <c r="H20" s="6">
        <v>246</v>
      </c>
      <c r="K20" s="6">
        <v>418</v>
      </c>
      <c r="N20">
        <v>254</v>
      </c>
      <c r="Q20">
        <v>594</v>
      </c>
    </row>
    <row r="21" spans="2:17" x14ac:dyDescent="0.25">
      <c r="B21" s="2">
        <v>254</v>
      </c>
      <c r="E21" s="8">
        <v>585</v>
      </c>
      <c r="H21" s="6">
        <v>249</v>
      </c>
      <c r="K21" s="6">
        <v>253</v>
      </c>
      <c r="N21">
        <v>593</v>
      </c>
      <c r="Q21">
        <v>589</v>
      </c>
    </row>
    <row r="22" spans="2:17" x14ac:dyDescent="0.25">
      <c r="B22" s="2">
        <v>593</v>
      </c>
      <c r="E22" s="8">
        <v>594</v>
      </c>
      <c r="H22" s="6">
        <v>418</v>
      </c>
      <c r="K22" s="6">
        <v>254</v>
      </c>
      <c r="N22">
        <v>597</v>
      </c>
      <c r="Q22">
        <v>602</v>
      </c>
    </row>
    <row r="23" spans="2:17" x14ac:dyDescent="0.25">
      <c r="B23" s="2">
        <v>426</v>
      </c>
      <c r="E23" s="8">
        <v>589</v>
      </c>
      <c r="H23" s="6">
        <v>253</v>
      </c>
      <c r="K23" s="6">
        <v>593</v>
      </c>
      <c r="N23">
        <v>594</v>
      </c>
      <c r="Q23">
        <v>598</v>
      </c>
    </row>
    <row r="24" spans="2:17" x14ac:dyDescent="0.25">
      <c r="B24" s="2">
        <v>597</v>
      </c>
      <c r="E24" s="8">
        <v>598</v>
      </c>
      <c r="H24" s="6">
        <v>254</v>
      </c>
      <c r="K24" s="6">
        <v>426</v>
      </c>
      <c r="N24">
        <v>589</v>
      </c>
      <c r="Q24">
        <v>601</v>
      </c>
    </row>
    <row r="25" spans="2:17" x14ac:dyDescent="0.25">
      <c r="B25" s="2">
        <v>598</v>
      </c>
      <c r="E25" s="8">
        <v>601</v>
      </c>
      <c r="H25" s="6">
        <v>593</v>
      </c>
      <c r="K25" s="6">
        <v>597</v>
      </c>
      <c r="N25">
        <v>598</v>
      </c>
      <c r="Q25">
        <v>605</v>
      </c>
    </row>
    <row r="26" spans="2:17" x14ac:dyDescent="0.25">
      <c r="E26" s="8">
        <v>606</v>
      </c>
      <c r="H26" s="6">
        <v>426</v>
      </c>
      <c r="K26" s="6">
        <v>598</v>
      </c>
      <c r="N26">
        <v>601</v>
      </c>
      <c r="Q26">
        <v>606</v>
      </c>
    </row>
    <row r="27" spans="2:17" x14ac:dyDescent="0.25">
      <c r="E27" s="8">
        <v>629</v>
      </c>
      <c r="H27" s="6">
        <v>597</v>
      </c>
    </row>
    <row r="28" spans="2:17" x14ac:dyDescent="0.25">
      <c r="H28" s="6">
        <v>598</v>
      </c>
    </row>
    <row r="30" spans="2:17" x14ac:dyDescent="0.25">
      <c r="D30" s="9"/>
    </row>
    <row r="34" spans="4:22" x14ac:dyDescent="0.25">
      <c r="D34" s="6">
        <v>4.8377600000000003</v>
      </c>
      <c r="E34" s="6">
        <v>-2.34409</v>
      </c>
      <c r="F34" s="6">
        <v>33.2301</v>
      </c>
    </row>
    <row r="35" spans="4:22" x14ac:dyDescent="0.25">
      <c r="E35" s="10">
        <f>SUMPRODUCT(COUNTIF($B$4:$B$28,E4:E27))</f>
        <v>6</v>
      </c>
      <c r="F35" s="10">
        <f>SUMPRODUCT(COUNTIF($B$4:$B$28,F4:F27))</f>
        <v>0</v>
      </c>
      <c r="G35" s="10">
        <f>SUMPRODUCT(COUNTIF($B$4:$B$28,'test 2'!G4:G27))</f>
        <v>0</v>
      </c>
      <c r="H35" s="10">
        <f>SUMPRODUCT(COUNTIF($B$4:$B$28,H4:H27))</f>
        <v>20</v>
      </c>
      <c r="I35" s="10">
        <f>SUMPRODUCT(COUNTIF($B$4:$B$28,'test 2'!I4:I27))</f>
        <v>0</v>
      </c>
      <c r="J35" s="10">
        <f>SUMPRODUCT(COUNTIF($B$4:$B$28,'test 3'!J4:J27))</f>
        <v>0</v>
      </c>
      <c r="K35" s="10">
        <f>SUMPRODUCT(COUNTIF($B$4:$B$28,K4:K27))</f>
        <v>23</v>
      </c>
      <c r="L35" s="10">
        <f>SUMPRODUCT(COUNTIF($B$4:$B$28,'test 3'!L4:L27))</f>
        <v>0</v>
      </c>
      <c r="M35" s="3">
        <f>SUMPRODUCT(COUNTIF($B$4:$B$28,M27:M27))</f>
        <v>0</v>
      </c>
      <c r="N35" s="10">
        <f>SUMPRODUCT(COUNTIF($B$4:$B$28,N4:N27))</f>
        <v>16</v>
      </c>
      <c r="O35" s="3">
        <f>SUMPRODUCT(COUNTIF($B$4:$B$28,O27:O27))</f>
        <v>0</v>
      </c>
      <c r="P35" s="3">
        <f>SUMPRODUCT(COUNTIF($B$4:$B$28,#REF!))</f>
        <v>0</v>
      </c>
      <c r="Q35" s="10">
        <f>SUMPRODUCT(COUNTIF($B$4:$B$28,Q4:Q27))</f>
        <v>12</v>
      </c>
      <c r="R35" s="3">
        <f>SUMPRODUCT(COUNTIF($B$4:$B$28,#REF!))</f>
        <v>0</v>
      </c>
      <c r="S35" s="3">
        <f>SUMPRODUCT(COUNTIF($B$4:$B$28,S4:S27))</f>
        <v>0</v>
      </c>
      <c r="T35" s="3">
        <f>SUMPRODUCT(COUNTIF($B$4:$B$28,T4:T27))</f>
        <v>0</v>
      </c>
      <c r="U35" s="3">
        <f>SUMPRODUCT(COUNTIF($B$4:$B$28,#REF!))</f>
        <v>0</v>
      </c>
      <c r="V35" s="3">
        <f>SUMPRODUCT(COUNTIF($B$4:$B$28,#REF!))</f>
        <v>0</v>
      </c>
    </row>
    <row r="36" spans="4:22" x14ac:dyDescent="0.25">
      <c r="E36" s="6">
        <f>SQRT((($A$3-D3)^2)+(($B$3-E3)^2)+((F3-$C$3)^2))</f>
        <v>20.418746919331266</v>
      </c>
      <c r="H36" s="6">
        <f>SQRT((($A$3-G3)^2)+(($B$3-H3)^2)+((I3-$C$3)^2))</f>
        <v>10.731404136461276</v>
      </c>
      <c r="K36" s="6">
        <f>SQRT((($A$3-J3)^2)+(($B$3-K3)^2)+((L3-$C$3)^2))</f>
        <v>8.058706700830756</v>
      </c>
      <c r="N36" s="6">
        <f>SQRT((($A$3-M3)^2)+(($B$3-N3)^2)+((O3-$C$3)^2))</f>
        <v>8.5442893423853565</v>
      </c>
      <c r="Q36" s="6">
        <f>SQRT((($A$3-P3)^2)+(($B$3-Q3)^2)+((R3-$C$3)^2))</f>
        <v>10.690036880802358</v>
      </c>
    </row>
  </sheetData>
  <mergeCells count="6">
    <mergeCell ref="D2:F2"/>
    <mergeCell ref="A1:C1"/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Q35" sqref="Q35:Q36"/>
    </sheetView>
  </sheetViews>
  <sheetFormatPr defaultRowHeight="15" x14ac:dyDescent="0.25"/>
  <cols>
    <col min="4" max="12" width="9.140625" style="6"/>
  </cols>
  <sheetData>
    <row r="1" spans="1:18" x14ac:dyDescent="0.25">
      <c r="A1" s="4" t="s">
        <v>1</v>
      </c>
      <c r="B1" s="4"/>
      <c r="C1" s="4"/>
    </row>
    <row r="2" spans="1:18" x14ac:dyDescent="0.25">
      <c r="D2" s="7" t="s">
        <v>0</v>
      </c>
      <c r="E2" s="7"/>
      <c r="F2" s="7"/>
      <c r="G2" s="7" t="s">
        <v>2</v>
      </c>
      <c r="H2" s="7"/>
      <c r="I2" s="7"/>
      <c r="J2" s="7" t="s">
        <v>3</v>
      </c>
      <c r="K2" s="7"/>
      <c r="L2" s="7"/>
      <c r="M2" s="1" t="s">
        <v>4</v>
      </c>
      <c r="N2" s="1"/>
      <c r="O2" s="1"/>
      <c r="P2" s="1" t="s">
        <v>5</v>
      </c>
      <c r="Q2" s="1"/>
      <c r="R2" s="1"/>
    </row>
    <row r="3" spans="1:18" x14ac:dyDescent="0.25">
      <c r="A3">
        <v>-15</v>
      </c>
      <c r="B3">
        <v>0</v>
      </c>
      <c r="C3">
        <v>29</v>
      </c>
      <c r="D3" s="6">
        <v>-18.115500000000001</v>
      </c>
      <c r="E3" s="6">
        <v>1.9782999999999999E-2</v>
      </c>
      <c r="F3" s="6">
        <v>27.7835</v>
      </c>
      <c r="G3" s="6">
        <v>-18.5122</v>
      </c>
      <c r="H3" s="6">
        <v>0</v>
      </c>
      <c r="I3" s="6">
        <v>18.926400000000001</v>
      </c>
      <c r="J3" s="6">
        <v>-11.8597</v>
      </c>
      <c r="K3" s="11">
        <v>7.6293900000000003E-6</v>
      </c>
      <c r="L3" s="6">
        <v>32.000700000000002</v>
      </c>
      <c r="M3">
        <v>-9.2039200000000001</v>
      </c>
      <c r="N3" s="5">
        <v>-1.90735E-6</v>
      </c>
      <c r="O3">
        <v>38.367699999999999</v>
      </c>
      <c r="P3">
        <v>-17.480899999999998</v>
      </c>
      <c r="Q3">
        <v>0</v>
      </c>
      <c r="R3">
        <v>28.281700000000001</v>
      </c>
    </row>
    <row r="4" spans="1:18" x14ac:dyDescent="0.25">
      <c r="B4" s="2">
        <v>254</v>
      </c>
      <c r="E4" s="6">
        <v>254</v>
      </c>
      <c r="H4" s="6">
        <v>252</v>
      </c>
      <c r="K4" s="6">
        <v>593</v>
      </c>
      <c r="N4">
        <v>595</v>
      </c>
      <c r="Q4">
        <v>254</v>
      </c>
    </row>
    <row r="5" spans="1:18" x14ac:dyDescent="0.25">
      <c r="B5" s="2">
        <v>768</v>
      </c>
      <c r="E5" s="6">
        <v>768</v>
      </c>
      <c r="H5" s="6">
        <v>768</v>
      </c>
      <c r="K5" s="6">
        <v>768</v>
      </c>
      <c r="N5">
        <v>592</v>
      </c>
      <c r="Q5">
        <v>768</v>
      </c>
    </row>
    <row r="6" spans="1:18" x14ac:dyDescent="0.25">
      <c r="B6" s="2">
        <v>592</v>
      </c>
      <c r="E6" s="6">
        <v>592</v>
      </c>
      <c r="H6" s="6">
        <v>252</v>
      </c>
      <c r="K6" s="6">
        <v>592</v>
      </c>
      <c r="N6">
        <v>604</v>
      </c>
      <c r="Q6">
        <v>592</v>
      </c>
    </row>
    <row r="7" spans="1:18" x14ac:dyDescent="0.25">
      <c r="B7" s="2">
        <v>252</v>
      </c>
      <c r="E7" s="6">
        <v>252</v>
      </c>
      <c r="H7" s="6">
        <v>248</v>
      </c>
      <c r="K7" s="6">
        <v>252</v>
      </c>
      <c r="N7">
        <v>596</v>
      </c>
      <c r="Q7">
        <v>252</v>
      </c>
    </row>
    <row r="8" spans="1:18" x14ac:dyDescent="0.25">
      <c r="B8" s="2">
        <v>248</v>
      </c>
      <c r="E8" s="6">
        <v>604</v>
      </c>
      <c r="H8" s="6">
        <v>424</v>
      </c>
      <c r="K8" s="6">
        <v>604</v>
      </c>
      <c r="N8">
        <v>600</v>
      </c>
      <c r="Q8">
        <v>604</v>
      </c>
    </row>
    <row r="9" spans="1:18" x14ac:dyDescent="0.25">
      <c r="B9" s="2">
        <v>424</v>
      </c>
      <c r="E9" s="6">
        <v>424</v>
      </c>
      <c r="H9" s="6">
        <v>596</v>
      </c>
      <c r="K9" s="6">
        <v>596</v>
      </c>
      <c r="N9">
        <v>251</v>
      </c>
      <c r="Q9">
        <v>424</v>
      </c>
    </row>
    <row r="10" spans="1:18" x14ac:dyDescent="0.25">
      <c r="B10" s="2">
        <v>596</v>
      </c>
      <c r="E10" s="6">
        <v>596</v>
      </c>
      <c r="H10" s="6">
        <v>243</v>
      </c>
      <c r="K10" s="6">
        <v>600</v>
      </c>
      <c r="N10">
        <v>583</v>
      </c>
      <c r="Q10">
        <v>596</v>
      </c>
    </row>
    <row r="11" spans="1:18" x14ac:dyDescent="0.25">
      <c r="B11" s="2">
        <v>243</v>
      </c>
      <c r="E11" s="6">
        <v>251</v>
      </c>
      <c r="H11" s="6">
        <v>247</v>
      </c>
      <c r="K11" s="6">
        <v>251</v>
      </c>
      <c r="N11">
        <v>595</v>
      </c>
      <c r="Q11">
        <v>251</v>
      </c>
    </row>
    <row r="12" spans="1:18" x14ac:dyDescent="0.25">
      <c r="B12" s="2">
        <v>247</v>
      </c>
      <c r="E12" s="6">
        <v>255</v>
      </c>
      <c r="H12" s="6">
        <v>251</v>
      </c>
      <c r="K12" s="6">
        <v>255</v>
      </c>
      <c r="N12">
        <v>599</v>
      </c>
      <c r="Q12">
        <v>255</v>
      </c>
    </row>
    <row r="13" spans="1:18" x14ac:dyDescent="0.25">
      <c r="B13" s="2">
        <v>251</v>
      </c>
      <c r="E13" s="6">
        <v>595</v>
      </c>
      <c r="H13" s="6">
        <v>255</v>
      </c>
      <c r="K13" s="6">
        <v>595</v>
      </c>
      <c r="N13">
        <v>603</v>
      </c>
      <c r="Q13">
        <v>595</v>
      </c>
    </row>
    <row r="14" spans="1:18" x14ac:dyDescent="0.25">
      <c r="B14" s="2">
        <v>255</v>
      </c>
      <c r="E14" s="6">
        <v>599</v>
      </c>
      <c r="H14" s="6">
        <v>427</v>
      </c>
      <c r="K14" s="6">
        <v>599</v>
      </c>
      <c r="N14">
        <v>607</v>
      </c>
      <c r="Q14">
        <v>599</v>
      </c>
    </row>
    <row r="15" spans="1:18" x14ac:dyDescent="0.25">
      <c r="B15" s="2">
        <v>595</v>
      </c>
      <c r="E15" s="6">
        <v>249</v>
      </c>
      <c r="H15" s="6">
        <v>599</v>
      </c>
      <c r="K15" s="6">
        <v>250</v>
      </c>
      <c r="N15">
        <v>250</v>
      </c>
      <c r="Q15">
        <v>250</v>
      </c>
    </row>
    <row r="16" spans="1:18" x14ac:dyDescent="0.25">
      <c r="B16" s="2">
        <v>599</v>
      </c>
      <c r="E16" s="6">
        <v>253</v>
      </c>
      <c r="H16" s="6">
        <v>245</v>
      </c>
      <c r="K16" s="6">
        <v>581</v>
      </c>
      <c r="N16">
        <v>581</v>
      </c>
      <c r="Q16">
        <v>249</v>
      </c>
    </row>
    <row r="17" spans="2:17" x14ac:dyDescent="0.25">
      <c r="B17" s="2">
        <v>250</v>
      </c>
      <c r="E17" s="6">
        <v>254</v>
      </c>
      <c r="H17" s="6">
        <v>250</v>
      </c>
      <c r="K17" s="6">
        <v>249</v>
      </c>
      <c r="N17">
        <v>254</v>
      </c>
      <c r="Q17">
        <v>253</v>
      </c>
    </row>
    <row r="18" spans="2:17" x14ac:dyDescent="0.25">
      <c r="B18" s="2">
        <v>246</v>
      </c>
      <c r="E18" s="6">
        <v>593</v>
      </c>
      <c r="H18" s="6">
        <v>246</v>
      </c>
      <c r="K18" s="6">
        <v>254</v>
      </c>
      <c r="N18">
        <v>593</v>
      </c>
      <c r="Q18">
        <v>254</v>
      </c>
    </row>
    <row r="19" spans="2:17" x14ac:dyDescent="0.25">
      <c r="B19" s="2">
        <v>249</v>
      </c>
      <c r="E19" s="6">
        <v>426</v>
      </c>
      <c r="H19" s="6">
        <v>249</v>
      </c>
      <c r="K19" s="6">
        <v>593</v>
      </c>
      <c r="N19">
        <v>597</v>
      </c>
      <c r="Q19">
        <v>593</v>
      </c>
    </row>
    <row r="20" spans="2:17" x14ac:dyDescent="0.25">
      <c r="B20" s="2">
        <v>253</v>
      </c>
      <c r="E20" s="6">
        <v>597</v>
      </c>
      <c r="H20" s="6">
        <v>418</v>
      </c>
      <c r="K20" s="6">
        <v>597</v>
      </c>
      <c r="N20">
        <v>594</v>
      </c>
      <c r="Q20">
        <v>426</v>
      </c>
    </row>
    <row r="21" spans="2:17" x14ac:dyDescent="0.25">
      <c r="B21" s="2">
        <v>254</v>
      </c>
      <c r="E21" s="6">
        <v>598</v>
      </c>
      <c r="H21" s="6">
        <v>253</v>
      </c>
      <c r="K21" s="6">
        <v>594</v>
      </c>
      <c r="N21">
        <v>589</v>
      </c>
      <c r="Q21">
        <v>597</v>
      </c>
    </row>
    <row r="22" spans="2:17" x14ac:dyDescent="0.25">
      <c r="B22" s="2">
        <v>593</v>
      </c>
      <c r="E22" s="6">
        <v>770</v>
      </c>
      <c r="H22" s="6">
        <v>254</v>
      </c>
      <c r="K22" s="6">
        <v>598</v>
      </c>
      <c r="N22">
        <v>602</v>
      </c>
      <c r="Q22">
        <v>594</v>
      </c>
    </row>
    <row r="23" spans="2:17" x14ac:dyDescent="0.25">
      <c r="B23" s="2">
        <v>426</v>
      </c>
      <c r="E23" s="6">
        <v>605</v>
      </c>
      <c r="H23" s="6">
        <v>593</v>
      </c>
      <c r="K23" s="6">
        <v>601</v>
      </c>
      <c r="N23">
        <v>598</v>
      </c>
      <c r="Q23">
        <v>598</v>
      </c>
    </row>
    <row r="24" spans="2:17" x14ac:dyDescent="0.25">
      <c r="B24" s="2">
        <v>597</v>
      </c>
      <c r="E24" s="8"/>
      <c r="H24" s="6">
        <v>426</v>
      </c>
      <c r="K24" s="6">
        <v>770</v>
      </c>
      <c r="N24">
        <v>601</v>
      </c>
      <c r="Q24">
        <v>601</v>
      </c>
    </row>
    <row r="25" spans="2:17" x14ac:dyDescent="0.25">
      <c r="B25" s="2">
        <v>598</v>
      </c>
      <c r="E25" s="8"/>
      <c r="H25" s="6">
        <v>597</v>
      </c>
      <c r="K25" s="6">
        <v>605</v>
      </c>
      <c r="N25">
        <v>605</v>
      </c>
      <c r="Q25">
        <v>770</v>
      </c>
    </row>
    <row r="26" spans="2:17" x14ac:dyDescent="0.25">
      <c r="E26" s="8"/>
      <c r="H26" s="6">
        <v>425</v>
      </c>
      <c r="N26">
        <v>606</v>
      </c>
      <c r="Q26">
        <v>605</v>
      </c>
    </row>
    <row r="27" spans="2:17" x14ac:dyDescent="0.25">
      <c r="E27" s="8"/>
      <c r="H27" s="6">
        <v>598</v>
      </c>
    </row>
    <row r="28" spans="2:17" x14ac:dyDescent="0.25">
      <c r="E28" s="8"/>
    </row>
    <row r="30" spans="2:17" x14ac:dyDescent="0.25">
      <c r="D30" s="9"/>
    </row>
    <row r="34" spans="1:19" x14ac:dyDescent="0.25">
      <c r="A34">
        <v>-15</v>
      </c>
      <c r="B34">
        <v>0</v>
      </c>
      <c r="C34">
        <v>29</v>
      </c>
      <c r="D34" s="6">
        <v>4.8377600000000003</v>
      </c>
      <c r="E34" s="6">
        <v>-2.34409</v>
      </c>
      <c r="F34" s="6">
        <v>33.2301</v>
      </c>
    </row>
    <row r="35" spans="1:19" x14ac:dyDescent="0.25">
      <c r="E35" s="10">
        <f>SUMPRODUCT(COUNTIF($B$4:$B$28,E4:E28))</f>
        <v>19</v>
      </c>
      <c r="F35" s="10">
        <f>SUMPRODUCT(COUNTIF($B$4:$B$28,F4:F28))</f>
        <v>0</v>
      </c>
      <c r="G35" s="10">
        <f>SUMPRODUCT(COUNTIF($B$4:$B$28,'test 1'!G4:G28))</f>
        <v>0</v>
      </c>
      <c r="H35" s="10">
        <f>SUMPRODUCT(COUNTIF($B$4:$B$28,H4:H28))</f>
        <v>21</v>
      </c>
      <c r="I35" s="10">
        <f>SUMPRODUCT(COUNTIF($B$4:$B$28,'test 1'!I4:I28))</f>
        <v>0</v>
      </c>
      <c r="J35" s="10">
        <f>SUMPRODUCT(COUNTIF($B$4:$B$28,J27:J28))</f>
        <v>0</v>
      </c>
      <c r="K35" s="10">
        <f>SUMPRODUCT(COUNTIF($B$4:$B$28,K4:K28))</f>
        <v>16</v>
      </c>
      <c r="L35" s="10">
        <f>SUMPRODUCT(COUNTIF($B$4:$B$28,L27:L28))</f>
        <v>0</v>
      </c>
      <c r="M35" s="3">
        <f>SUMPRODUCT(COUNTIF($B$4:$B$28,M4:M28))</f>
        <v>0</v>
      </c>
      <c r="N35" s="10">
        <f>SUMPRODUCT(COUNTIF($B$4:$B$28,N4:N28))</f>
        <v>12</v>
      </c>
      <c r="O35" s="3">
        <f>SUMPRODUCT(COUNTIF($B$4:$B$28,O4:O28))</f>
        <v>0</v>
      </c>
      <c r="P35" s="3">
        <f>SUMPRODUCT(COUNTIF($B$4:$B$28,P27:P28))</f>
        <v>0</v>
      </c>
      <c r="Q35" s="10">
        <f>SUMPRODUCT(COUNTIF($B$4:$B$28,Q4:Q28))</f>
        <v>20</v>
      </c>
      <c r="R35" s="3">
        <f>SUMPRODUCT(COUNTIF($B$4:$B$28,R27:R28))</f>
        <v>0</v>
      </c>
      <c r="S35" s="3">
        <f>SUMPRODUCT(COUNTIF($B$4:$B$28,S27:S28))</f>
        <v>0</v>
      </c>
    </row>
    <row r="36" spans="1:19" x14ac:dyDescent="0.25">
      <c r="E36" s="6">
        <f>SQRT((($A$3-D3)^2)+(($B$3-E3)^2)+((F3-$C$3)^2))</f>
        <v>3.3446380771451198</v>
      </c>
      <c r="H36" s="6">
        <f>SQRT((($A$3-G3)^2)+(($B$3-H3)^2)+((I3-$C$3)^2))</f>
        <v>10.668315977697699</v>
      </c>
      <c r="K36" s="6">
        <f>SQRT((($A$3-J3)^2)+(($B$3-K3)^2)+((L3-$C$3)^2))</f>
        <v>4.343464582572099</v>
      </c>
      <c r="N36" s="6">
        <f>SQRT((($A$3-M3)^2)+(($B$3-N3)^2)+((O3-$C$3)^2))</f>
        <v>11.015822559228322</v>
      </c>
      <c r="Q36" s="6">
        <f>SQRT((($A$3-P3)^2)+(($B$3-Q3)^2)+((R3-$C$3)^2))</f>
        <v>2.5827930037074189</v>
      </c>
    </row>
  </sheetData>
  <mergeCells count="6">
    <mergeCell ref="A1:C1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E35" sqref="E35:S35"/>
    </sheetView>
  </sheetViews>
  <sheetFormatPr defaultRowHeight="15" x14ac:dyDescent="0.25"/>
  <cols>
    <col min="4" max="12" width="9.140625" style="6"/>
  </cols>
  <sheetData>
    <row r="1" spans="1:18" x14ac:dyDescent="0.25">
      <c r="A1" s="4" t="s">
        <v>1</v>
      </c>
      <c r="B1" s="4"/>
      <c r="C1" s="4"/>
    </row>
    <row r="2" spans="1:18" x14ac:dyDescent="0.25">
      <c r="D2" s="7" t="s">
        <v>0</v>
      </c>
      <c r="E2" s="7"/>
      <c r="F2" s="7"/>
      <c r="G2" s="7" t="s">
        <v>2</v>
      </c>
      <c r="H2" s="7"/>
      <c r="I2" s="7"/>
      <c r="J2" s="7" t="s">
        <v>3</v>
      </c>
      <c r="K2" s="7"/>
      <c r="L2" s="7"/>
      <c r="M2" s="1" t="s">
        <v>4</v>
      </c>
      <c r="N2" s="1"/>
      <c r="O2" s="1"/>
      <c r="P2" s="1" t="s">
        <v>5</v>
      </c>
      <c r="Q2" s="1"/>
      <c r="R2" s="1"/>
    </row>
    <row r="3" spans="1:18" x14ac:dyDescent="0.25">
      <c r="A3">
        <v>-15</v>
      </c>
      <c r="B3">
        <v>0</v>
      </c>
      <c r="C3">
        <v>29</v>
      </c>
      <c r="D3" s="6">
        <v>-16.757899999999999</v>
      </c>
      <c r="E3" s="6">
        <v>9.6376200000000001</v>
      </c>
      <c r="F3" s="6">
        <v>-37.155200000000001</v>
      </c>
      <c r="G3" s="6">
        <v>-17.9694</v>
      </c>
      <c r="H3" s="6">
        <v>0</v>
      </c>
      <c r="I3" s="6">
        <v>38.149500000000003</v>
      </c>
      <c r="J3" s="6">
        <v>-11.662699999999999</v>
      </c>
      <c r="K3" s="6">
        <v>0</v>
      </c>
      <c r="L3" s="6">
        <v>33.689</v>
      </c>
      <c r="M3">
        <v>-16.3047</v>
      </c>
      <c r="N3" s="5">
        <v>1.90735E-6</v>
      </c>
      <c r="O3">
        <v>27.759799999999998</v>
      </c>
      <c r="P3">
        <v>-17.579899999999999</v>
      </c>
      <c r="Q3">
        <v>0</v>
      </c>
      <c r="R3">
        <v>26.987100000000002</v>
      </c>
    </row>
    <row r="4" spans="1:18" x14ac:dyDescent="0.25">
      <c r="B4" s="2">
        <v>254</v>
      </c>
      <c r="E4" s="6">
        <v>199</v>
      </c>
      <c r="H4" s="6">
        <v>598</v>
      </c>
      <c r="K4" s="6">
        <v>593</v>
      </c>
      <c r="N4">
        <v>254</v>
      </c>
      <c r="Q4">
        <v>254</v>
      </c>
    </row>
    <row r="5" spans="1:18" x14ac:dyDescent="0.25">
      <c r="B5" s="2">
        <v>768</v>
      </c>
      <c r="E5" s="6">
        <v>416</v>
      </c>
      <c r="H5" s="6">
        <v>768</v>
      </c>
      <c r="K5" s="6">
        <v>768</v>
      </c>
      <c r="N5">
        <v>768</v>
      </c>
      <c r="Q5">
        <v>768</v>
      </c>
    </row>
    <row r="6" spans="1:18" x14ac:dyDescent="0.25">
      <c r="B6" s="2">
        <v>592</v>
      </c>
      <c r="E6" s="6">
        <v>212</v>
      </c>
      <c r="H6" s="6">
        <v>592</v>
      </c>
      <c r="K6" s="6">
        <v>592</v>
      </c>
      <c r="N6">
        <v>592</v>
      </c>
      <c r="Q6">
        <v>592</v>
      </c>
    </row>
    <row r="7" spans="1:18" x14ac:dyDescent="0.25">
      <c r="B7" s="2">
        <v>252</v>
      </c>
      <c r="E7" s="6">
        <v>216</v>
      </c>
      <c r="H7" s="6">
        <v>604</v>
      </c>
      <c r="K7" s="6">
        <v>252</v>
      </c>
      <c r="N7">
        <v>252</v>
      </c>
      <c r="Q7">
        <v>252</v>
      </c>
    </row>
    <row r="8" spans="1:18" x14ac:dyDescent="0.25">
      <c r="B8" s="2">
        <v>248</v>
      </c>
      <c r="E8" s="6">
        <v>392</v>
      </c>
      <c r="H8" s="6">
        <v>596</v>
      </c>
      <c r="K8" s="6">
        <v>604</v>
      </c>
      <c r="N8">
        <v>604</v>
      </c>
      <c r="Q8">
        <v>604</v>
      </c>
    </row>
    <row r="9" spans="1:18" x14ac:dyDescent="0.25">
      <c r="B9" s="2">
        <v>424</v>
      </c>
      <c r="E9" s="6">
        <v>244</v>
      </c>
      <c r="H9" s="6">
        <v>600</v>
      </c>
      <c r="K9" s="6">
        <v>596</v>
      </c>
      <c r="N9">
        <v>424</v>
      </c>
      <c r="Q9">
        <v>424</v>
      </c>
    </row>
    <row r="10" spans="1:18" x14ac:dyDescent="0.25">
      <c r="B10" s="2">
        <v>596</v>
      </c>
      <c r="E10" s="6">
        <v>247</v>
      </c>
      <c r="H10" s="6">
        <v>776</v>
      </c>
      <c r="K10" s="6">
        <v>600</v>
      </c>
      <c r="N10">
        <v>596</v>
      </c>
      <c r="Q10">
        <v>596</v>
      </c>
    </row>
    <row r="11" spans="1:18" x14ac:dyDescent="0.25">
      <c r="B11" s="2">
        <v>243</v>
      </c>
      <c r="E11" s="6">
        <v>395</v>
      </c>
      <c r="H11" s="6">
        <v>251</v>
      </c>
      <c r="K11" s="6">
        <v>251</v>
      </c>
      <c r="N11">
        <v>251</v>
      </c>
      <c r="Q11">
        <v>251</v>
      </c>
    </row>
    <row r="12" spans="1:18" x14ac:dyDescent="0.25">
      <c r="B12" s="2">
        <v>247</v>
      </c>
      <c r="E12" s="6">
        <v>209</v>
      </c>
      <c r="H12" s="6">
        <v>255</v>
      </c>
      <c r="K12" s="6">
        <v>255</v>
      </c>
      <c r="N12">
        <v>255</v>
      </c>
      <c r="Q12">
        <v>255</v>
      </c>
    </row>
    <row r="13" spans="1:18" x14ac:dyDescent="0.25">
      <c r="B13" s="2">
        <v>251</v>
      </c>
      <c r="E13" s="6">
        <v>210</v>
      </c>
      <c r="H13" s="6">
        <v>595</v>
      </c>
      <c r="K13" s="6">
        <v>583</v>
      </c>
      <c r="N13">
        <v>595</v>
      </c>
      <c r="Q13">
        <v>595</v>
      </c>
    </row>
    <row r="14" spans="1:18" x14ac:dyDescent="0.25">
      <c r="B14" s="2">
        <v>255</v>
      </c>
      <c r="E14" s="6">
        <v>218</v>
      </c>
      <c r="H14" s="6">
        <v>599</v>
      </c>
      <c r="K14" s="6">
        <v>595</v>
      </c>
      <c r="N14">
        <v>599</v>
      </c>
      <c r="Q14">
        <v>599</v>
      </c>
    </row>
    <row r="15" spans="1:18" x14ac:dyDescent="0.25">
      <c r="B15" s="2">
        <v>595</v>
      </c>
      <c r="E15" s="6">
        <v>241</v>
      </c>
      <c r="H15" s="6">
        <v>603</v>
      </c>
      <c r="K15" s="6">
        <v>599</v>
      </c>
      <c r="N15">
        <v>250</v>
      </c>
      <c r="Q15">
        <v>250</v>
      </c>
    </row>
    <row r="16" spans="1:18" x14ac:dyDescent="0.25">
      <c r="B16" s="2">
        <v>599</v>
      </c>
      <c r="E16" s="6">
        <v>394</v>
      </c>
      <c r="H16" s="6">
        <v>607</v>
      </c>
      <c r="K16" s="6">
        <v>603</v>
      </c>
      <c r="N16">
        <v>249</v>
      </c>
      <c r="Q16">
        <v>246</v>
      </c>
    </row>
    <row r="17" spans="2:17" x14ac:dyDescent="0.25">
      <c r="B17" s="2">
        <v>250</v>
      </c>
      <c r="E17" s="6">
        <v>245</v>
      </c>
      <c r="H17" s="6">
        <v>771</v>
      </c>
      <c r="K17" s="6">
        <v>250</v>
      </c>
      <c r="N17">
        <v>253</v>
      </c>
      <c r="Q17">
        <v>249</v>
      </c>
    </row>
    <row r="18" spans="2:17" x14ac:dyDescent="0.25">
      <c r="B18" s="2">
        <v>246</v>
      </c>
      <c r="E18" s="6">
        <v>246</v>
      </c>
      <c r="H18" s="6">
        <v>254</v>
      </c>
      <c r="K18" s="6">
        <v>581</v>
      </c>
      <c r="N18">
        <v>254</v>
      </c>
      <c r="Q18">
        <v>253</v>
      </c>
    </row>
    <row r="19" spans="2:17" x14ac:dyDescent="0.25">
      <c r="B19" s="2">
        <v>249</v>
      </c>
      <c r="E19" s="6">
        <v>418</v>
      </c>
      <c r="H19" s="6">
        <v>593</v>
      </c>
      <c r="K19" s="6">
        <v>249</v>
      </c>
      <c r="N19">
        <v>593</v>
      </c>
      <c r="Q19">
        <v>254</v>
      </c>
    </row>
    <row r="20" spans="2:17" x14ac:dyDescent="0.25">
      <c r="B20" s="2">
        <v>253</v>
      </c>
      <c r="E20" s="6">
        <v>417</v>
      </c>
      <c r="H20" s="6">
        <v>426</v>
      </c>
      <c r="K20" s="6">
        <v>254</v>
      </c>
      <c r="N20">
        <v>426</v>
      </c>
      <c r="Q20">
        <v>593</v>
      </c>
    </row>
    <row r="21" spans="2:17" x14ac:dyDescent="0.25">
      <c r="B21" s="2">
        <v>254</v>
      </c>
      <c r="H21" s="6">
        <v>597</v>
      </c>
      <c r="K21" s="6">
        <v>593</v>
      </c>
      <c r="N21">
        <v>597</v>
      </c>
      <c r="Q21">
        <v>426</v>
      </c>
    </row>
    <row r="22" spans="2:17" x14ac:dyDescent="0.25">
      <c r="B22" s="2">
        <v>593</v>
      </c>
      <c r="H22" s="6">
        <v>594</v>
      </c>
      <c r="K22" s="6">
        <v>597</v>
      </c>
      <c r="N22">
        <v>594</v>
      </c>
      <c r="Q22">
        <v>597</v>
      </c>
    </row>
    <row r="23" spans="2:17" x14ac:dyDescent="0.25">
      <c r="B23" s="2">
        <v>426</v>
      </c>
      <c r="E23" s="8"/>
      <c r="H23" s="6">
        <v>598</v>
      </c>
      <c r="K23" s="6">
        <v>594</v>
      </c>
      <c r="N23">
        <v>598</v>
      </c>
      <c r="Q23">
        <v>598</v>
      </c>
    </row>
    <row r="24" spans="2:17" x14ac:dyDescent="0.25">
      <c r="B24" s="2">
        <v>597</v>
      </c>
      <c r="E24" s="8"/>
      <c r="H24" s="6">
        <v>601</v>
      </c>
      <c r="K24" s="6">
        <v>598</v>
      </c>
      <c r="N24">
        <v>601</v>
      </c>
      <c r="Q24">
        <v>770</v>
      </c>
    </row>
    <row r="25" spans="2:17" x14ac:dyDescent="0.25">
      <c r="B25" s="2">
        <v>598</v>
      </c>
      <c r="E25" s="8"/>
      <c r="H25" s="6">
        <v>770</v>
      </c>
      <c r="K25" s="6">
        <v>601</v>
      </c>
      <c r="N25">
        <v>770</v>
      </c>
      <c r="Q25">
        <v>605</v>
      </c>
    </row>
    <row r="26" spans="2:17" x14ac:dyDescent="0.25">
      <c r="E26" s="8"/>
      <c r="H26" s="6">
        <v>605</v>
      </c>
      <c r="K26" s="6">
        <v>770</v>
      </c>
      <c r="N26">
        <v>605</v>
      </c>
    </row>
    <row r="27" spans="2:17" x14ac:dyDescent="0.25">
      <c r="E27" s="8"/>
      <c r="H27" s="6">
        <v>606</v>
      </c>
      <c r="K27" s="6">
        <v>605</v>
      </c>
    </row>
    <row r="28" spans="2:17" x14ac:dyDescent="0.25">
      <c r="H28" s="6">
        <v>778</v>
      </c>
      <c r="K28" s="6">
        <v>606</v>
      </c>
    </row>
    <row r="30" spans="2:17" x14ac:dyDescent="0.25">
      <c r="D30" s="9"/>
    </row>
    <row r="34" spans="1:19" x14ac:dyDescent="0.25">
      <c r="A34">
        <v>-15</v>
      </c>
      <c r="B34">
        <v>0</v>
      </c>
      <c r="C34">
        <v>29</v>
      </c>
      <c r="D34" s="6">
        <v>4.8377600000000003</v>
      </c>
      <c r="E34" s="6">
        <v>-2.34409</v>
      </c>
      <c r="F34" s="6">
        <v>33.2301</v>
      </c>
    </row>
    <row r="35" spans="1:19" x14ac:dyDescent="0.25">
      <c r="E35" s="10">
        <f>SUMPRODUCT(COUNTIF($B$4:$B$27,E4:E27))</f>
        <v>2</v>
      </c>
      <c r="F35" s="10">
        <f t="shared" ref="F35:S35" si="0">SUMPRODUCT(COUNTIF($B$4:$B$27,F4:F27))</f>
        <v>0</v>
      </c>
      <c r="G35" s="10">
        <f t="shared" si="0"/>
        <v>0</v>
      </c>
      <c r="H35" s="10">
        <f t="shared" si="0"/>
        <v>14</v>
      </c>
      <c r="I35" s="10">
        <f t="shared" si="0"/>
        <v>0</v>
      </c>
      <c r="J35" s="10">
        <f t="shared" si="0"/>
        <v>0</v>
      </c>
      <c r="K35" s="10">
        <f t="shared" si="0"/>
        <v>16</v>
      </c>
      <c r="L35" s="10">
        <f t="shared" si="0"/>
        <v>0</v>
      </c>
      <c r="M35" s="10">
        <f t="shared" si="0"/>
        <v>0</v>
      </c>
      <c r="N35" s="10">
        <f t="shared" si="0"/>
        <v>20</v>
      </c>
      <c r="O35" s="10">
        <f t="shared" si="0"/>
        <v>0</v>
      </c>
      <c r="P35" s="10">
        <f t="shared" si="0"/>
        <v>0</v>
      </c>
      <c r="Q35" s="10">
        <f t="shared" si="0"/>
        <v>21</v>
      </c>
      <c r="R35" s="10">
        <f t="shared" si="0"/>
        <v>0</v>
      </c>
      <c r="S35" s="10">
        <f t="shared" si="0"/>
        <v>0</v>
      </c>
    </row>
    <row r="36" spans="1:19" x14ac:dyDescent="0.25">
      <c r="E36" s="6">
        <f>SQRT((($A$3-D3)^2)+(($B$3-E3)^2)+((F3-$C$3)^2))</f>
        <v>66.876635820848534</v>
      </c>
      <c r="H36" s="6">
        <f>SQRT((($A$3-G3)^2)+(($B$3-H3)^2)+((I3-$C$3)^2))</f>
        <v>9.6192872194357548</v>
      </c>
      <c r="K36" s="6">
        <f>SQRT((($A$3-J3)^2)+(($B$3-K3)^2)+((L3-$C$3)^2))</f>
        <v>5.7553707343662932</v>
      </c>
      <c r="N36" s="6">
        <f>SQRT((($A$3-M3)^2)+(($B$3-N3)^2)+((O3-$C$3)^2))</f>
        <v>1.8000939225506103</v>
      </c>
      <c r="Q36" s="6">
        <f>SQRT((($A$3-P3)^2)+(($B$3-Q3)^2)+((R3-$C$3)^2))</f>
        <v>3.2722546386245654</v>
      </c>
    </row>
  </sheetData>
  <mergeCells count="6">
    <mergeCell ref="A1:C1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8"/>
  <sheetViews>
    <sheetView tabSelected="1" workbookViewId="0">
      <selection activeCell="C31" sqref="C31"/>
    </sheetView>
  </sheetViews>
  <sheetFormatPr defaultRowHeight="15" x14ac:dyDescent="0.25"/>
  <cols>
    <col min="2" max="2" width="15.42578125" bestFit="1" customWidth="1"/>
    <col min="3" max="3" width="15.5703125" customWidth="1"/>
    <col min="9" max="9" width="12" customWidth="1"/>
    <col min="12" max="12" width="14.42578125" customWidth="1"/>
    <col min="23" max="23" width="23" customWidth="1"/>
  </cols>
  <sheetData>
    <row r="1" spans="2:29" x14ac:dyDescent="0.25">
      <c r="D1" t="s">
        <v>7</v>
      </c>
    </row>
    <row r="2" spans="2:29" x14ac:dyDescent="0.25">
      <c r="D2">
        <v>1</v>
      </c>
      <c r="E2">
        <v>2</v>
      </c>
      <c r="F2">
        <v>3</v>
      </c>
      <c r="G2">
        <v>4</v>
      </c>
      <c r="H2">
        <v>5</v>
      </c>
    </row>
    <row r="3" spans="2:29" x14ac:dyDescent="0.25">
      <c r="B3" t="s">
        <v>6</v>
      </c>
      <c r="C3" t="s">
        <v>9</v>
      </c>
      <c r="D3">
        <f>'test 1'!E35</f>
        <v>6</v>
      </c>
      <c r="E3">
        <f>'test 1'!H35</f>
        <v>20</v>
      </c>
      <c r="F3">
        <f>'test 1'!K35</f>
        <v>23</v>
      </c>
      <c r="G3">
        <f>'test 1'!N35</f>
        <v>16</v>
      </c>
      <c r="H3">
        <f>'test 1'!Q35</f>
        <v>12</v>
      </c>
      <c r="J3">
        <f>AVERAGE(D3:H3)</f>
        <v>15.4</v>
      </c>
      <c r="Q3">
        <v>6</v>
      </c>
      <c r="R3">
        <v>20</v>
      </c>
      <c r="S3">
        <v>23</v>
      </c>
      <c r="T3">
        <v>16</v>
      </c>
      <c r="U3">
        <v>12</v>
      </c>
      <c r="W3" t="s">
        <v>17</v>
      </c>
    </row>
    <row r="4" spans="2:29" x14ac:dyDescent="0.25">
      <c r="B4" t="s">
        <v>8</v>
      </c>
      <c r="C4" t="s">
        <v>9</v>
      </c>
      <c r="D4">
        <f>'test 1'!E36</f>
        <v>20.418746919331266</v>
      </c>
      <c r="E4">
        <f>'test 1'!H36</f>
        <v>10.731404136461276</v>
      </c>
      <c r="F4">
        <f>'test 1'!K36</f>
        <v>8.058706700830756</v>
      </c>
      <c r="G4">
        <f>'test 1'!N36</f>
        <v>8.5442893423853565</v>
      </c>
      <c r="H4">
        <f>'test 1'!Q36</f>
        <v>10.690036880802358</v>
      </c>
      <c r="J4">
        <f>AVERAGE(D4:H4)</f>
        <v>11.688636795962202</v>
      </c>
      <c r="L4">
        <f>TTEST(D3:H3,D5:H5,2,1)</f>
        <v>0.58477294568945992</v>
      </c>
      <c r="Q4">
        <v>19</v>
      </c>
      <c r="R4">
        <v>21</v>
      </c>
      <c r="S4">
        <v>16</v>
      </c>
      <c r="T4">
        <v>12</v>
      </c>
      <c r="U4">
        <v>20</v>
      </c>
    </row>
    <row r="5" spans="2:29" ht="15.75" thickBot="1" x14ac:dyDescent="0.3">
      <c r="B5" t="s">
        <v>6</v>
      </c>
      <c r="C5" t="s">
        <v>10</v>
      </c>
      <c r="D5">
        <f>'test 2'!E35</f>
        <v>19</v>
      </c>
      <c r="E5">
        <f>'test 2'!H35</f>
        <v>21</v>
      </c>
      <c r="F5">
        <f>'test 2'!K35</f>
        <v>16</v>
      </c>
      <c r="G5">
        <f>'test 2'!N35</f>
        <v>12</v>
      </c>
      <c r="H5">
        <f>'test 2'!Q35</f>
        <v>20</v>
      </c>
      <c r="J5">
        <f>AVERAGE(D5:H5)</f>
        <v>17.600000000000001</v>
      </c>
      <c r="Q5">
        <v>12</v>
      </c>
      <c r="R5">
        <v>14</v>
      </c>
      <c r="S5">
        <v>16</v>
      </c>
      <c r="T5">
        <v>20</v>
      </c>
      <c r="U5">
        <v>21</v>
      </c>
      <c r="W5" t="s">
        <v>18</v>
      </c>
    </row>
    <row r="6" spans="2:29" x14ac:dyDescent="0.25">
      <c r="B6" t="s">
        <v>8</v>
      </c>
      <c r="C6" t="s">
        <v>10</v>
      </c>
      <c r="D6">
        <f>'test 2'!E36</f>
        <v>3.3446380771451198</v>
      </c>
      <c r="E6">
        <f>'test 2'!H36</f>
        <v>10.668315977697699</v>
      </c>
      <c r="F6">
        <f>'test 2'!K36</f>
        <v>4.343464582572099</v>
      </c>
      <c r="G6">
        <f>'test 2'!N36</f>
        <v>11.015822559228322</v>
      </c>
      <c r="H6">
        <f>'test 2'!Q36</f>
        <v>2.5827930037074189</v>
      </c>
      <c r="J6">
        <f>AVERAGE(D6:H6)</f>
        <v>6.3910068400701316</v>
      </c>
      <c r="L6">
        <f t="shared" ref="L5:L8" si="0">TTEST(D5:H5,D7:H7,2,1)</f>
        <v>0.7399726909920521</v>
      </c>
      <c r="W6" s="39" t="s">
        <v>19</v>
      </c>
      <c r="X6" s="39" t="s">
        <v>20</v>
      </c>
      <c r="Y6" s="39" t="s">
        <v>21</v>
      </c>
      <c r="Z6" s="39" t="s">
        <v>22</v>
      </c>
      <c r="AA6" s="39" t="s">
        <v>23</v>
      </c>
    </row>
    <row r="7" spans="2:29" x14ac:dyDescent="0.25">
      <c r="B7" t="s">
        <v>6</v>
      </c>
      <c r="C7" t="s">
        <v>11</v>
      </c>
      <c r="D7">
        <v>12</v>
      </c>
      <c r="E7">
        <f>'test 3'!H35</f>
        <v>14</v>
      </c>
      <c r="F7">
        <f>'test 3'!K35</f>
        <v>16</v>
      </c>
      <c r="G7">
        <f>'test 3'!N35</f>
        <v>20</v>
      </c>
      <c r="H7">
        <f>'test 3'!Q35</f>
        <v>21</v>
      </c>
      <c r="J7">
        <f>AVERAGE(D7:H7)</f>
        <v>16.600000000000001</v>
      </c>
      <c r="W7" s="37" t="s">
        <v>24</v>
      </c>
      <c r="X7" s="37">
        <v>5</v>
      </c>
      <c r="Y7" s="37">
        <v>77</v>
      </c>
      <c r="Z7" s="37">
        <v>15.4</v>
      </c>
      <c r="AA7" s="37">
        <v>44.800000000000011</v>
      </c>
    </row>
    <row r="8" spans="2:29" x14ac:dyDescent="0.25">
      <c r="B8" t="s">
        <v>8</v>
      </c>
      <c r="C8" t="s">
        <v>11</v>
      </c>
      <c r="D8">
        <v>16.399999999999999</v>
      </c>
      <c r="E8">
        <f>'test 3'!H36</f>
        <v>9.6192872194357548</v>
      </c>
      <c r="F8">
        <f>'test 3'!K36</f>
        <v>5.7553707343662932</v>
      </c>
      <c r="G8">
        <f>'test 3'!N36</f>
        <v>1.8000939225506103</v>
      </c>
      <c r="H8">
        <f>'test 3'!Q36</f>
        <v>3.2722546386245654</v>
      </c>
      <c r="J8">
        <f>AVERAGE(D8:H8)</f>
        <v>7.3694013029954446</v>
      </c>
      <c r="L8">
        <f>TTEST(D7:H7,D3:H3,2,1)</f>
        <v>0.73039898470757603</v>
      </c>
      <c r="Q8">
        <v>20.418746919331266</v>
      </c>
      <c r="R8">
        <v>10.731404136461276</v>
      </c>
      <c r="S8">
        <v>8.058706700830756</v>
      </c>
      <c r="T8">
        <v>8.5442893423853565</v>
      </c>
      <c r="U8">
        <v>10.690036880802358</v>
      </c>
      <c r="W8" s="37" t="s">
        <v>25</v>
      </c>
      <c r="X8" s="37">
        <v>5</v>
      </c>
      <c r="Y8" s="37">
        <v>88</v>
      </c>
      <c r="Z8" s="37">
        <v>17.600000000000001</v>
      </c>
      <c r="AA8" s="37">
        <v>13.300000000000011</v>
      </c>
    </row>
    <row r="9" spans="2:29" ht="15.75" thickBot="1" x14ac:dyDescent="0.3">
      <c r="Q9">
        <v>3.3446380771451198</v>
      </c>
      <c r="R9">
        <v>10.668315977697699</v>
      </c>
      <c r="S9">
        <v>4.343464582572099</v>
      </c>
      <c r="T9">
        <v>11.015822559228322</v>
      </c>
      <c r="U9">
        <v>2.5827930037074189</v>
      </c>
      <c r="W9" s="38" t="s">
        <v>26</v>
      </c>
      <c r="X9" s="38">
        <v>5</v>
      </c>
      <c r="Y9" s="38">
        <v>83</v>
      </c>
      <c r="Z9" s="38">
        <v>16.600000000000001</v>
      </c>
      <c r="AA9" s="38">
        <v>14.800000000000011</v>
      </c>
    </row>
    <row r="10" spans="2:29" x14ac:dyDescent="0.25">
      <c r="L10" t="s">
        <v>9</v>
      </c>
      <c r="M10">
        <v>15.4</v>
      </c>
      <c r="Q10">
        <v>16.399999999999999</v>
      </c>
      <c r="R10">
        <v>9.6192872194357548</v>
      </c>
      <c r="S10">
        <v>5.7553707343662932</v>
      </c>
      <c r="T10">
        <v>1.8000939225506103</v>
      </c>
      <c r="U10">
        <v>3.2722546386245654</v>
      </c>
    </row>
    <row r="11" spans="2:29" x14ac:dyDescent="0.25">
      <c r="L11" t="s">
        <v>10</v>
      </c>
      <c r="M11">
        <v>17.600000000000001</v>
      </c>
    </row>
    <row r="12" spans="2:29" ht="15.75" thickBot="1" x14ac:dyDescent="0.3">
      <c r="L12" t="s">
        <v>11</v>
      </c>
      <c r="M12">
        <v>16.600000000000001</v>
      </c>
      <c r="W12" t="s">
        <v>27</v>
      </c>
    </row>
    <row r="13" spans="2:29" x14ac:dyDescent="0.25">
      <c r="W13" s="39" t="s">
        <v>28</v>
      </c>
      <c r="X13" s="39" t="s">
        <v>29</v>
      </c>
      <c r="Y13" s="39" t="s">
        <v>30</v>
      </c>
      <c r="Z13" s="39" t="s">
        <v>31</v>
      </c>
      <c r="AA13" s="39" t="s">
        <v>32</v>
      </c>
      <c r="AB13" s="39" t="s">
        <v>33</v>
      </c>
      <c r="AC13" s="39" t="s">
        <v>34</v>
      </c>
    </row>
    <row r="14" spans="2:29" x14ac:dyDescent="0.25">
      <c r="L14" t="s">
        <v>9</v>
      </c>
      <c r="M14">
        <v>11.688636795962202</v>
      </c>
      <c r="W14" s="37" t="s">
        <v>35</v>
      </c>
      <c r="X14" s="37">
        <v>12.133333333333326</v>
      </c>
      <c r="Y14" s="37">
        <v>2</v>
      </c>
      <c r="Z14" s="37">
        <v>6.0666666666666629</v>
      </c>
      <c r="AA14" s="37">
        <v>0.24965706447187913</v>
      </c>
      <c r="AB14" s="37">
        <v>0.78301553723033734</v>
      </c>
      <c r="AC14" s="37">
        <v>3.8852938346523942</v>
      </c>
    </row>
    <row r="15" spans="2:29" x14ac:dyDescent="0.25">
      <c r="L15" t="s">
        <v>10</v>
      </c>
      <c r="M15">
        <v>6.3910068400701316</v>
      </c>
      <c r="W15" s="37" t="s">
        <v>36</v>
      </c>
      <c r="X15" s="37">
        <v>291.60000000000002</v>
      </c>
      <c r="Y15" s="37">
        <v>12</v>
      </c>
      <c r="Z15" s="37">
        <v>24.3</v>
      </c>
      <c r="AA15" s="37"/>
      <c r="AB15" s="37"/>
      <c r="AC15" s="37"/>
    </row>
    <row r="16" spans="2:29" ht="21" x14ac:dyDescent="0.25">
      <c r="D16" s="12"/>
      <c r="E16" s="13"/>
      <c r="F16" s="12"/>
      <c r="G16" s="13"/>
      <c r="H16" s="14"/>
      <c r="K16" s="15"/>
      <c r="L16" t="s">
        <v>11</v>
      </c>
      <c r="M16">
        <v>7.3694013029954446</v>
      </c>
      <c r="W16" s="37"/>
      <c r="X16" s="37"/>
      <c r="Y16" s="37"/>
      <c r="Z16" s="37"/>
      <c r="AA16" s="37"/>
      <c r="AB16" s="37"/>
      <c r="AC16" s="37"/>
    </row>
    <row r="17" spans="2:29" ht="21.75" thickBot="1" x14ac:dyDescent="0.3">
      <c r="D17" s="15"/>
      <c r="E17" s="16"/>
      <c r="F17" s="15"/>
      <c r="G17" s="16"/>
      <c r="H17" s="15"/>
      <c r="K17" s="16"/>
      <c r="L17" s="18"/>
      <c r="W17" s="38" t="s">
        <v>37</v>
      </c>
      <c r="X17" s="38">
        <v>303.73333333333335</v>
      </c>
      <c r="Y17" s="38">
        <v>14</v>
      </c>
      <c r="Z17" s="38"/>
      <c r="AA17" s="38"/>
      <c r="AB17" s="38"/>
      <c r="AC17" s="38"/>
    </row>
    <row r="18" spans="2:29" ht="21" x14ac:dyDescent="0.25">
      <c r="D18" s="17"/>
      <c r="E18" s="18"/>
      <c r="F18" s="17"/>
      <c r="G18" s="19"/>
      <c r="H18" s="20"/>
      <c r="K18" s="15"/>
      <c r="L18" s="17"/>
    </row>
    <row r="19" spans="2:29" ht="21" x14ac:dyDescent="0.25">
      <c r="K19" s="16"/>
      <c r="L19" s="19"/>
      <c r="W19" t="s">
        <v>17</v>
      </c>
    </row>
    <row r="20" spans="2:29" ht="21" x14ac:dyDescent="0.25">
      <c r="K20" s="15"/>
      <c r="L20" s="20"/>
    </row>
    <row r="21" spans="2:29" ht="15.75" thickBot="1" x14ac:dyDescent="0.3">
      <c r="W21" t="s">
        <v>18</v>
      </c>
    </row>
    <row r="22" spans="2:29" x14ac:dyDescent="0.25">
      <c r="W22" s="39" t="s">
        <v>19</v>
      </c>
      <c r="X22" s="39" t="s">
        <v>20</v>
      </c>
      <c r="Y22" s="39" t="s">
        <v>21</v>
      </c>
      <c r="Z22" s="39" t="s">
        <v>22</v>
      </c>
      <c r="AA22" s="39" t="s">
        <v>23</v>
      </c>
    </row>
    <row r="23" spans="2:29" ht="15.75" thickBot="1" x14ac:dyDescent="0.3">
      <c r="W23" s="37" t="s">
        <v>24</v>
      </c>
      <c r="X23" s="37">
        <v>5</v>
      </c>
      <c r="Y23" s="37">
        <v>58.44318397981101</v>
      </c>
      <c r="Z23" s="37">
        <v>11.688636795962202</v>
      </c>
      <c r="AA23" s="37">
        <v>25.297908081369968</v>
      </c>
    </row>
    <row r="24" spans="2:29" ht="21" x14ac:dyDescent="0.25">
      <c r="D24" s="25">
        <v>2</v>
      </c>
      <c r="E24" s="26">
        <v>2</v>
      </c>
      <c r="F24" s="27">
        <v>3</v>
      </c>
      <c r="G24" s="26">
        <v>2</v>
      </c>
      <c r="H24" s="28">
        <v>4</v>
      </c>
      <c r="I24" t="s">
        <v>9</v>
      </c>
      <c r="J24">
        <f t="shared" ref="J24:K42" si="1">AVERAGE(D24:H24)</f>
        <v>2.6</v>
      </c>
      <c r="K24">
        <v>2.6</v>
      </c>
      <c r="W24" s="37" t="s">
        <v>25</v>
      </c>
      <c r="X24" s="37">
        <v>5</v>
      </c>
      <c r="Y24" s="37">
        <v>31.95503420035066</v>
      </c>
      <c r="Z24" s="37">
        <v>6.3910068400701316</v>
      </c>
      <c r="AA24" s="37">
        <v>16.914894613608688</v>
      </c>
    </row>
    <row r="25" spans="2:29" ht="21.75" thickBot="1" x14ac:dyDescent="0.3">
      <c r="B25" t="s">
        <v>12</v>
      </c>
      <c r="D25" s="21">
        <v>5</v>
      </c>
      <c r="E25" s="22">
        <v>4</v>
      </c>
      <c r="F25" s="23">
        <v>9</v>
      </c>
      <c r="G25" s="22">
        <v>7</v>
      </c>
      <c r="H25" s="24">
        <v>6</v>
      </c>
      <c r="I25" t="s">
        <v>10</v>
      </c>
      <c r="J25">
        <f t="shared" si="1"/>
        <v>6.2</v>
      </c>
      <c r="K25">
        <v>6.2</v>
      </c>
      <c r="W25" s="38" t="s">
        <v>26</v>
      </c>
      <c r="X25" s="38">
        <v>5</v>
      </c>
      <c r="Y25" s="38">
        <v>36.847006514977224</v>
      </c>
      <c r="Z25" s="38">
        <v>7.3694013029954446</v>
      </c>
      <c r="AA25" s="38">
        <v>34.255647406762208</v>
      </c>
    </row>
    <row r="26" spans="2:29" ht="21" x14ac:dyDescent="0.25">
      <c r="D26" s="21">
        <v>1</v>
      </c>
      <c r="E26" s="22">
        <v>9</v>
      </c>
      <c r="F26" s="23">
        <v>7.5</v>
      </c>
      <c r="G26" s="22">
        <v>5</v>
      </c>
      <c r="H26" s="24">
        <v>8</v>
      </c>
      <c r="I26" t="s">
        <v>11</v>
      </c>
      <c r="J26">
        <f t="shared" si="1"/>
        <v>6.1</v>
      </c>
      <c r="K26">
        <v>6.1</v>
      </c>
    </row>
    <row r="27" spans="2:29" x14ac:dyDescent="0.25">
      <c r="D27" s="33"/>
      <c r="E27" s="31"/>
      <c r="F27" s="31"/>
      <c r="G27" s="31"/>
      <c r="H27" s="34"/>
    </row>
    <row r="28" spans="2:29" ht="21.75" thickBot="1" x14ac:dyDescent="0.3">
      <c r="D28" s="21">
        <v>8</v>
      </c>
      <c r="E28" s="22">
        <v>6</v>
      </c>
      <c r="F28" s="23">
        <v>6</v>
      </c>
      <c r="G28" s="22">
        <v>6</v>
      </c>
      <c r="H28" s="24">
        <v>7</v>
      </c>
      <c r="I28" t="s">
        <v>9</v>
      </c>
      <c r="J28">
        <f t="shared" si="1"/>
        <v>6.6</v>
      </c>
      <c r="K28">
        <v>6.6</v>
      </c>
      <c r="W28" t="s">
        <v>27</v>
      </c>
    </row>
    <row r="29" spans="2:29" ht="21" x14ac:dyDescent="0.25">
      <c r="B29" t="s">
        <v>13</v>
      </c>
      <c r="D29" s="21">
        <v>4</v>
      </c>
      <c r="E29" s="22">
        <v>3</v>
      </c>
      <c r="F29" s="23">
        <v>3</v>
      </c>
      <c r="G29" s="22">
        <v>5</v>
      </c>
      <c r="H29" s="24">
        <v>6</v>
      </c>
      <c r="I29" t="s">
        <v>10</v>
      </c>
      <c r="J29">
        <f t="shared" si="1"/>
        <v>4.2</v>
      </c>
      <c r="K29">
        <v>4.2</v>
      </c>
      <c r="W29" s="39" t="s">
        <v>28</v>
      </c>
      <c r="X29" s="39" t="s">
        <v>29</v>
      </c>
      <c r="Y29" s="39" t="s">
        <v>30</v>
      </c>
      <c r="Z29" s="39" t="s">
        <v>31</v>
      </c>
      <c r="AA29" s="39" t="s">
        <v>32</v>
      </c>
      <c r="AB29" s="39" t="s">
        <v>33</v>
      </c>
      <c r="AC29" s="39" t="s">
        <v>34</v>
      </c>
    </row>
    <row r="30" spans="2:29" ht="21" x14ac:dyDescent="0.25">
      <c r="D30" s="21">
        <v>7</v>
      </c>
      <c r="E30" s="22">
        <v>7</v>
      </c>
      <c r="F30" s="23">
        <v>4</v>
      </c>
      <c r="G30" s="22">
        <v>3</v>
      </c>
      <c r="H30" s="24">
        <v>9</v>
      </c>
      <c r="I30" t="s">
        <v>11</v>
      </c>
      <c r="J30">
        <f t="shared" si="1"/>
        <v>6</v>
      </c>
      <c r="K30">
        <v>6</v>
      </c>
      <c r="W30" s="37" t="s">
        <v>35</v>
      </c>
      <c r="X30" s="37">
        <v>79.463223530586333</v>
      </c>
      <c r="Y30" s="37">
        <v>2</v>
      </c>
      <c r="Z30" s="37">
        <v>39.731611765293167</v>
      </c>
      <c r="AA30" s="37">
        <v>1.5587452751728523</v>
      </c>
      <c r="AB30" s="37">
        <v>0.25015503088444069</v>
      </c>
      <c r="AC30" s="37">
        <v>3.8852938346523942</v>
      </c>
    </row>
    <row r="31" spans="2:29" x14ac:dyDescent="0.25">
      <c r="D31" s="33"/>
      <c r="E31" s="31"/>
      <c r="F31" s="31"/>
      <c r="G31" s="31"/>
      <c r="H31" s="34"/>
      <c r="W31" s="37" t="s">
        <v>36</v>
      </c>
      <c r="X31" s="37">
        <v>305.87380040696326</v>
      </c>
      <c r="Y31" s="37">
        <v>12</v>
      </c>
      <c r="Z31" s="37">
        <v>25.489483367246937</v>
      </c>
      <c r="AA31" s="37"/>
      <c r="AB31" s="37"/>
      <c r="AC31" s="37"/>
    </row>
    <row r="32" spans="2:29" ht="21" x14ac:dyDescent="0.25">
      <c r="D32" s="21">
        <v>5</v>
      </c>
      <c r="E32" s="22">
        <v>5</v>
      </c>
      <c r="F32" s="23">
        <v>1</v>
      </c>
      <c r="G32" s="22">
        <v>1</v>
      </c>
      <c r="H32" s="24">
        <v>1</v>
      </c>
      <c r="I32" t="s">
        <v>9</v>
      </c>
      <c r="J32">
        <f t="shared" si="1"/>
        <v>2.6</v>
      </c>
      <c r="K32">
        <v>2.6</v>
      </c>
      <c r="W32" s="37"/>
      <c r="X32" s="37"/>
      <c r="Y32" s="37"/>
      <c r="Z32" s="37"/>
      <c r="AA32" s="37"/>
      <c r="AB32" s="37"/>
      <c r="AC32" s="37"/>
    </row>
    <row r="33" spans="2:29" ht="21.75" thickBot="1" x14ac:dyDescent="0.3">
      <c r="B33" t="s">
        <v>15</v>
      </c>
      <c r="D33" s="21">
        <v>10</v>
      </c>
      <c r="E33" s="22">
        <v>10</v>
      </c>
      <c r="F33" s="23">
        <v>10</v>
      </c>
      <c r="G33" s="22">
        <v>10</v>
      </c>
      <c r="H33" s="24">
        <v>10</v>
      </c>
      <c r="I33" t="s">
        <v>10</v>
      </c>
      <c r="J33">
        <f t="shared" si="1"/>
        <v>10</v>
      </c>
      <c r="K33">
        <v>10</v>
      </c>
      <c r="W33" s="38" t="s">
        <v>37</v>
      </c>
      <c r="X33" s="38">
        <v>385.33702393754959</v>
      </c>
      <c r="Y33" s="38">
        <v>14</v>
      </c>
      <c r="Z33" s="38"/>
      <c r="AA33" s="38"/>
      <c r="AB33" s="38"/>
      <c r="AC33" s="38"/>
    </row>
    <row r="34" spans="2:29" ht="21" x14ac:dyDescent="0.25">
      <c r="D34" s="21">
        <v>1</v>
      </c>
      <c r="E34" s="22">
        <v>1</v>
      </c>
      <c r="F34" s="23">
        <v>5</v>
      </c>
      <c r="G34" s="22">
        <v>5</v>
      </c>
      <c r="H34" s="24">
        <v>5</v>
      </c>
      <c r="I34" t="s">
        <v>11</v>
      </c>
      <c r="J34">
        <f t="shared" si="1"/>
        <v>3.4</v>
      </c>
      <c r="K34">
        <v>3.4</v>
      </c>
    </row>
    <row r="35" spans="2:29" x14ac:dyDescent="0.25">
      <c r="D35" s="33"/>
      <c r="E35" s="31"/>
      <c r="F35" s="31"/>
      <c r="G35" s="31"/>
      <c r="H35" s="34"/>
    </row>
    <row r="36" spans="2:29" ht="21" x14ac:dyDescent="0.25">
      <c r="D36" s="21">
        <v>2</v>
      </c>
      <c r="E36" s="32">
        <v>2</v>
      </c>
      <c r="F36" s="23">
        <v>1</v>
      </c>
      <c r="G36" s="32">
        <v>3</v>
      </c>
      <c r="H36" s="24">
        <v>3</v>
      </c>
      <c r="I36" t="s">
        <v>9</v>
      </c>
      <c r="J36">
        <f t="shared" si="1"/>
        <v>2.2000000000000002</v>
      </c>
      <c r="K36">
        <f>10-J36</f>
        <v>7.8</v>
      </c>
    </row>
    <row r="37" spans="2:29" ht="21" x14ac:dyDescent="0.25">
      <c r="B37" t="s">
        <v>14</v>
      </c>
      <c r="D37" s="21">
        <v>3</v>
      </c>
      <c r="E37" s="32">
        <v>2</v>
      </c>
      <c r="F37" s="23">
        <v>1</v>
      </c>
      <c r="G37" s="32">
        <v>2</v>
      </c>
      <c r="H37" s="24">
        <v>3</v>
      </c>
      <c r="I37" t="s">
        <v>10</v>
      </c>
      <c r="J37">
        <f t="shared" si="1"/>
        <v>2.2000000000000002</v>
      </c>
      <c r="K37">
        <f t="shared" ref="K37:K38" si="2">10-J37</f>
        <v>7.8</v>
      </c>
    </row>
    <row r="38" spans="2:29" ht="21" x14ac:dyDescent="0.25">
      <c r="D38" s="21">
        <v>7</v>
      </c>
      <c r="E38" s="32">
        <v>4</v>
      </c>
      <c r="F38" s="23">
        <v>8</v>
      </c>
      <c r="G38" s="32">
        <v>5</v>
      </c>
      <c r="H38" s="23">
        <v>6</v>
      </c>
      <c r="I38" t="s">
        <v>11</v>
      </c>
      <c r="J38">
        <f t="shared" si="1"/>
        <v>6</v>
      </c>
      <c r="K38">
        <f t="shared" si="2"/>
        <v>4</v>
      </c>
    </row>
    <row r="39" spans="2:29" x14ac:dyDescent="0.25">
      <c r="D39" s="33"/>
      <c r="E39" s="31"/>
      <c r="F39" s="31"/>
      <c r="G39" s="31"/>
      <c r="H39" s="34"/>
    </row>
    <row r="40" spans="2:29" ht="21" x14ac:dyDescent="0.25">
      <c r="B40" t="s">
        <v>16</v>
      </c>
      <c r="D40" s="21">
        <v>6.5</v>
      </c>
      <c r="E40" s="22">
        <v>7</v>
      </c>
      <c r="F40" s="23">
        <v>7</v>
      </c>
      <c r="G40" s="22">
        <v>8</v>
      </c>
      <c r="H40" s="24">
        <v>7</v>
      </c>
      <c r="I40" t="s">
        <v>9</v>
      </c>
      <c r="J40">
        <f t="shared" si="1"/>
        <v>7.1</v>
      </c>
      <c r="K40">
        <v>7.1</v>
      </c>
    </row>
    <row r="41" spans="2:29" ht="21" x14ac:dyDescent="0.25">
      <c r="D41" s="21">
        <v>7</v>
      </c>
      <c r="E41" s="22">
        <v>5</v>
      </c>
      <c r="F41" s="23">
        <v>7</v>
      </c>
      <c r="G41" s="22">
        <v>8</v>
      </c>
      <c r="H41" s="24">
        <v>7</v>
      </c>
      <c r="I41" t="s">
        <v>10</v>
      </c>
      <c r="J41">
        <f t="shared" si="1"/>
        <v>6.8</v>
      </c>
      <c r="K41">
        <v>6.8</v>
      </c>
    </row>
    <row r="42" spans="2:29" ht="21.75" thickBot="1" x14ac:dyDescent="0.3">
      <c r="D42" s="29">
        <v>6</v>
      </c>
      <c r="E42" s="35">
        <v>9</v>
      </c>
      <c r="F42" s="36">
        <v>6</v>
      </c>
      <c r="G42" s="35">
        <v>8</v>
      </c>
      <c r="H42" s="30">
        <v>8</v>
      </c>
      <c r="I42" t="s">
        <v>11</v>
      </c>
      <c r="J42">
        <f t="shared" si="1"/>
        <v>7.4</v>
      </c>
      <c r="K42">
        <v>7.4</v>
      </c>
    </row>
    <row r="44" spans="2:29" x14ac:dyDescent="0.25">
      <c r="D44" t="s">
        <v>17</v>
      </c>
      <c r="I44" t="s">
        <v>9</v>
      </c>
      <c r="J44">
        <f>AVERAGE(J24,J28,J32,J40)</f>
        <v>4.7249999999999996</v>
      </c>
      <c r="K44">
        <f>AVERAGE(K24,K28,K32,K36,K40)</f>
        <v>5.339999999999999</v>
      </c>
    </row>
    <row r="45" spans="2:29" x14ac:dyDescent="0.25">
      <c r="I45" t="s">
        <v>10</v>
      </c>
      <c r="J45">
        <f t="shared" ref="J45:K46" si="3">AVERAGE(J25,J29,J33,J41)</f>
        <v>6.8</v>
      </c>
      <c r="K45">
        <f t="shared" ref="K45:K46" si="4">AVERAGE(K25,K29,K33,K37,K41)</f>
        <v>7</v>
      </c>
    </row>
    <row r="46" spans="2:29" ht="15.75" thickBot="1" x14ac:dyDescent="0.3">
      <c r="D46" t="s">
        <v>18</v>
      </c>
      <c r="I46" t="s">
        <v>11</v>
      </c>
      <c r="J46">
        <f t="shared" si="3"/>
        <v>5.7249999999999996</v>
      </c>
      <c r="K46">
        <f t="shared" si="4"/>
        <v>5.38</v>
      </c>
    </row>
    <row r="47" spans="2:29" x14ac:dyDescent="0.25">
      <c r="D47" s="39" t="s">
        <v>19</v>
      </c>
      <c r="E47" s="39" t="s">
        <v>20</v>
      </c>
      <c r="F47" s="39" t="s">
        <v>21</v>
      </c>
      <c r="G47" s="39" t="s">
        <v>22</v>
      </c>
      <c r="H47" s="39" t="s">
        <v>23</v>
      </c>
    </row>
    <row r="48" spans="2:29" x14ac:dyDescent="0.25">
      <c r="D48" s="37" t="s">
        <v>24</v>
      </c>
      <c r="E48" s="37">
        <v>5</v>
      </c>
      <c r="F48" s="37">
        <v>11</v>
      </c>
      <c r="G48" s="37">
        <v>2.2000000000000002</v>
      </c>
      <c r="H48" s="37">
        <v>0.70000000000000018</v>
      </c>
    </row>
    <row r="49" spans="4:10" x14ac:dyDescent="0.25">
      <c r="D49" s="37" t="s">
        <v>25</v>
      </c>
      <c r="E49" s="37">
        <v>5</v>
      </c>
      <c r="F49" s="37">
        <v>11</v>
      </c>
      <c r="G49" s="37">
        <v>2.2000000000000002</v>
      </c>
      <c r="H49" s="37">
        <v>0.70000000000000018</v>
      </c>
    </row>
    <row r="50" spans="4:10" ht="15.75" thickBot="1" x14ac:dyDescent="0.3">
      <c r="D50" s="38" t="s">
        <v>26</v>
      </c>
      <c r="E50" s="38">
        <v>5</v>
      </c>
      <c r="F50" s="38">
        <v>30</v>
      </c>
      <c r="G50" s="38">
        <v>6</v>
      </c>
      <c r="H50" s="38">
        <v>2.5</v>
      </c>
    </row>
    <row r="53" spans="4:10" ht="15.75" thickBot="1" x14ac:dyDescent="0.3">
      <c r="D53" t="s">
        <v>27</v>
      </c>
    </row>
    <row r="54" spans="4:10" x14ac:dyDescent="0.25">
      <c r="D54" s="39" t="s">
        <v>28</v>
      </c>
      <c r="E54" s="39" t="s">
        <v>29</v>
      </c>
      <c r="F54" s="39" t="s">
        <v>30</v>
      </c>
      <c r="G54" s="39" t="s">
        <v>31</v>
      </c>
      <c r="H54" s="39" t="s">
        <v>32</v>
      </c>
      <c r="I54" s="39" t="s">
        <v>33</v>
      </c>
      <c r="J54" s="39" t="s">
        <v>34</v>
      </c>
    </row>
    <row r="55" spans="4:10" x14ac:dyDescent="0.25">
      <c r="D55" s="37" t="s">
        <v>35</v>
      </c>
      <c r="E55" s="37">
        <v>48.133333333333326</v>
      </c>
      <c r="F55" s="37">
        <v>2</v>
      </c>
      <c r="G55" s="37">
        <v>24.066666666666663</v>
      </c>
      <c r="H55" s="37">
        <v>18.512820512820511</v>
      </c>
      <c r="I55" s="37">
        <v>2.1505413170337011E-4</v>
      </c>
      <c r="J55" s="37">
        <v>3.8852938346523942</v>
      </c>
    </row>
    <row r="56" spans="4:10" x14ac:dyDescent="0.25">
      <c r="D56" s="37" t="s">
        <v>36</v>
      </c>
      <c r="E56" s="37">
        <v>15.6</v>
      </c>
      <c r="F56" s="37">
        <v>12</v>
      </c>
      <c r="G56" s="37">
        <v>1.3</v>
      </c>
      <c r="H56" s="37"/>
      <c r="I56" s="37"/>
      <c r="J56" s="37"/>
    </row>
    <row r="57" spans="4:10" x14ac:dyDescent="0.25">
      <c r="D57" s="37"/>
      <c r="E57" s="37"/>
      <c r="F57" s="37"/>
      <c r="G57" s="37"/>
      <c r="H57" s="37"/>
      <c r="I57" s="37"/>
      <c r="J57" s="37"/>
    </row>
    <row r="58" spans="4:10" ht="15.75" thickBot="1" x14ac:dyDescent="0.3">
      <c r="D58" s="38" t="s">
        <v>37</v>
      </c>
      <c r="E58" s="38">
        <v>63.733333333333327</v>
      </c>
      <c r="F58" s="38">
        <v>14</v>
      </c>
      <c r="G58" s="38"/>
      <c r="H58" s="38"/>
      <c r="I58" s="38"/>
      <c r="J58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Pedz</dc:creator>
  <cp:lastModifiedBy>Pedz</cp:lastModifiedBy>
  <dcterms:created xsi:type="dcterms:W3CDTF">2015-05-03T22:35:23Z</dcterms:created>
  <dcterms:modified xsi:type="dcterms:W3CDTF">2015-05-04T03:05:43Z</dcterms:modified>
</cp:coreProperties>
</file>